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AA 2023 compartir\Cédulas finales 2023\"/>
    </mc:Choice>
  </mc:AlternateContent>
  <bookViews>
    <workbookView xWindow="0" yWindow="0" windowWidth="28800" windowHeight="12135" tabRatio="901" firstSheet="15" activeTab="18"/>
  </bookViews>
  <sheets>
    <sheet name="CARÁTULA" sheetId="25" r:id="rId1"/>
    <sheet name="GOBIERNO" sheetId="51" r:id="rId2"/>
    <sheet name="RESULTADOS " sheetId="66" state="hidden" r:id="rId3"/>
    <sheet name="C. EXTERNA" sheetId="78" r:id="rId4"/>
    <sheet name="RAYOS X" sheetId="77" r:id="rId5"/>
    <sheet name="LAB Y BANCO DE SANGRE" sheetId="79" r:id="rId6"/>
    <sheet name="ANATOMÍA PATOLÓGICA" sheetId="81" r:id="rId7"/>
    <sheet name="GENÉTICA" sheetId="82" r:id="rId8"/>
    <sheet name="FISIOTERAPIA" sheetId="84" r:id="rId9"/>
    <sheet name="HOSPITALIZACIÓN" sheetId="85" r:id="rId10"/>
    <sheet name="UCIA" sheetId="86" r:id="rId11"/>
    <sheet name="UNI QUIRÚRGICA" sheetId="87" r:id="rId12"/>
    <sheet name="ENDOSCOPÍA" sheetId="88" r:id="rId13"/>
    <sheet name="QUIMIOTERAPIA" sheetId="89" r:id="rId14"/>
    <sheet name="RADIOTERAPIA" sheetId="90" r:id="rId15"/>
    <sheet name="C PALIATIVOS" sheetId="91" r:id="rId16"/>
    <sheet name="INHALOTERAPIA" sheetId="92" r:id="rId17"/>
    <sheet name="FARMACIA ESTRUCTURA" sheetId="93" r:id="rId18"/>
    <sheet name="FAR CA MAMA" sheetId="83" r:id="rId19"/>
    <sheet name="FAR CACU-CAENDOMETRIO" sheetId="96" r:id="rId20"/>
    <sheet name="FAR TUMOR MALIGNO OVARIO" sheetId="95" r:id="rId21"/>
    <sheet name="SERVICIOS GENERALES" sheetId="94" r:id="rId22"/>
    <sheet name="RESULTADO CA MAMA" sheetId="100" r:id="rId23"/>
    <sheet name="RESULTADOS CACU-CAENDOMETRIO" sheetId="76" r:id="rId24"/>
    <sheet name="RESULTADO TUMOR MALIGNO OVARIO" sheetId="99" r:id="rId25"/>
    <sheet name="Resultados grls" sheetId="101" state="hidden" r:id="rId26"/>
  </sheets>
  <definedNames>
    <definedName name="_xlnm._FilterDatabase" localSheetId="18" hidden="1">'FAR CA MAMA'!$D$14:$F$122</definedName>
    <definedName name="_xlnm._FilterDatabase" localSheetId="19" hidden="1">'FAR CACU-CAENDOMETRIO'!$D$14:$F$101</definedName>
    <definedName name="_xlnm._FilterDatabase" localSheetId="20" hidden="1">'FAR TUMOR MALIGNO OVARIO'!$D$14:$K$124</definedName>
    <definedName name="_xlnm.Print_Area" localSheetId="6">'ANATOMÍA PATOLÓGICA'!$A$1:$S$31</definedName>
    <definedName name="_xlnm.Print_Area" localSheetId="15">'C PALIATIVOS'!$A$1:$S$26</definedName>
    <definedName name="_xlnm.Print_Area" localSheetId="3">'C. EXTERNA'!$A$1:$S$46</definedName>
    <definedName name="_xlnm.Print_Area" localSheetId="0">CARÁTULA!$A$1:$F$107</definedName>
    <definedName name="_xlnm.Print_Area" localSheetId="12">ENDOSCOPÍA!$A$1:$S$95</definedName>
    <definedName name="_xlnm.Print_Area" localSheetId="18">'FAR CA MAMA'!$A$1:$U$122</definedName>
    <definedName name="_xlnm.Print_Area" localSheetId="19">'FAR CACU-CAENDOMETRIO'!$A$1:$U$101</definedName>
    <definedName name="_xlnm.Print_Area" localSheetId="20">'FAR TUMOR MALIGNO OVARIO'!$A$1:$U$124</definedName>
    <definedName name="_xlnm.Print_Area" localSheetId="17">'FARMACIA ESTRUCTURA'!$A$1:$S$20</definedName>
    <definedName name="_xlnm.Print_Area" localSheetId="8">FISIOTERAPIA!$A$1:$S$19</definedName>
    <definedName name="_xlnm.Print_Area" localSheetId="7">GENÉTICA!$A$1:$S$18</definedName>
    <definedName name="_xlnm.Print_Area" localSheetId="1">GOBIERNO!$A$1:$S$104</definedName>
    <definedName name="_xlnm.Print_Area" localSheetId="9">HOSPITALIZACIÓN!$A$1:$S$93</definedName>
    <definedName name="_xlnm.Print_Area" localSheetId="16">INHALOTERAPIA!$A$1:$S$23</definedName>
    <definedName name="_xlnm.Print_Area" localSheetId="5">'LAB Y BANCO DE SANGRE'!$A$1:$S$46</definedName>
    <definedName name="_xlnm.Print_Area" localSheetId="13">QUIMIOTERAPIA!$A$1:$S$85</definedName>
    <definedName name="_xlnm.Print_Area" localSheetId="14">RADIOTERAPIA!$A$1:$S$90</definedName>
    <definedName name="_xlnm.Print_Area" localSheetId="4">'RAYOS X'!$A$1:$S$109</definedName>
    <definedName name="_xlnm.Print_Area" localSheetId="22">'RESULTADO CA MAMA'!$A$1:$M$36</definedName>
    <definedName name="_xlnm.Print_Area" localSheetId="24">'RESULTADO TUMOR MALIGNO OVARIO'!$A$1:$M$36</definedName>
    <definedName name="_xlnm.Print_Area" localSheetId="2">'RESULTADOS '!$A$1:$E$86</definedName>
    <definedName name="_xlnm.Print_Area" localSheetId="23">'RESULTADOS CACU-CAENDOMETRIO'!$A$1:$M$34</definedName>
    <definedName name="_xlnm.Print_Area" localSheetId="25">'Resultados grls'!$A$1:$M$39</definedName>
    <definedName name="_xlnm.Print_Area" localSheetId="21">'SERVICIOS GENERALES'!$A$1:$S$25</definedName>
    <definedName name="_xlnm.Print_Area" localSheetId="10">UCIA!$A$1:$S$99</definedName>
    <definedName name="_xlnm.Print_Area" localSheetId="11">'UNI QUIRÚRGICA'!$A$1:$S$115</definedName>
    <definedName name="_xlnm.Print_Titles" localSheetId="6">'ANATOMÍA PATOLÓGICA'!$1:$11</definedName>
    <definedName name="_xlnm.Print_Titles" localSheetId="15">'C PALIATIVOS'!$1:$11</definedName>
    <definedName name="_xlnm.Print_Titles" localSheetId="3">'C. EXTERNA'!$1:$11</definedName>
    <definedName name="_xlnm.Print_Titles" localSheetId="0">CARÁTULA!$1:$7</definedName>
    <definedName name="_xlnm.Print_Titles" localSheetId="12">ENDOSCOPÍA!$1:$11</definedName>
    <definedName name="_xlnm.Print_Titles" localSheetId="18">'FAR CA MAMA'!$1:$11</definedName>
    <definedName name="_xlnm.Print_Titles" localSheetId="19">'FAR CACU-CAENDOMETRIO'!$1:$11</definedName>
    <definedName name="_xlnm.Print_Titles" localSheetId="20">'FAR TUMOR MALIGNO OVARIO'!$1:$11</definedName>
    <definedName name="_xlnm.Print_Titles" localSheetId="17">'FARMACIA ESTRUCTURA'!$1:$11</definedName>
    <definedName name="_xlnm.Print_Titles" localSheetId="8">FISIOTERAPIA!$1:$11</definedName>
    <definedName name="_xlnm.Print_Titles" localSheetId="7">GENÉTICA!$1:$11</definedName>
    <definedName name="_xlnm.Print_Titles" localSheetId="1">GOBIERNO!$1:$11</definedName>
    <definedName name="_xlnm.Print_Titles" localSheetId="9">HOSPITALIZACIÓN!$1:$11</definedName>
    <definedName name="_xlnm.Print_Titles" localSheetId="16">INHALOTERAPIA!$1:$11</definedName>
    <definedName name="_xlnm.Print_Titles" localSheetId="5">'LAB Y BANCO DE SANGRE'!$1:$11</definedName>
    <definedName name="_xlnm.Print_Titles" localSheetId="13">QUIMIOTERAPIA!$1:$11</definedName>
    <definedName name="_xlnm.Print_Titles" localSheetId="14">RADIOTERAPIA!$1:$11</definedName>
    <definedName name="_xlnm.Print_Titles" localSheetId="4">'RAYOS X'!$1:$11</definedName>
    <definedName name="_xlnm.Print_Titles" localSheetId="22">'RESULTADO CA MAMA'!$1:$13</definedName>
    <definedName name="_xlnm.Print_Titles" localSheetId="24">'RESULTADO TUMOR MALIGNO OVARIO'!$1:$13</definedName>
    <definedName name="_xlnm.Print_Titles" localSheetId="2">'RESULTADOS '!$1:$13</definedName>
    <definedName name="_xlnm.Print_Titles" localSheetId="23">'RESULTADOS CACU-CAENDOMETRIO'!$1:$13</definedName>
    <definedName name="_xlnm.Print_Titles" localSheetId="25">'Resultados grls'!$1:$13</definedName>
    <definedName name="_xlnm.Print_Titles" localSheetId="21">'SERVICIOS GENERALES'!$1:$11</definedName>
    <definedName name="_xlnm.Print_Titles" localSheetId="10">UCIA!$1:$11</definedName>
    <definedName name="_xlnm.Print_Titles" localSheetId="11">'UNI QUIRÚRGICA'!$1:$11</definedName>
  </definedNames>
  <calcPr calcId="162913"/>
</workbook>
</file>

<file path=xl/calcChain.xml><?xml version="1.0" encoding="utf-8"?>
<calcChain xmlns="http://schemas.openxmlformats.org/spreadsheetml/2006/main">
  <c r="A116" i="83" l="1"/>
  <c r="A120" i="83"/>
  <c r="A110" i="83"/>
  <c r="A111" i="83"/>
  <c r="A112" i="83" s="1"/>
  <c r="S21" i="83"/>
  <c r="R21" i="83"/>
  <c r="N21" i="83"/>
  <c r="M21" i="83"/>
  <c r="I21" i="83"/>
  <c r="H21" i="83"/>
  <c r="S86" i="83"/>
  <c r="R86" i="83" s="1"/>
  <c r="S85" i="83"/>
  <c r="R85" i="83" s="1"/>
  <c r="N86" i="83"/>
  <c r="M86" i="83" s="1"/>
  <c r="N85" i="83"/>
  <c r="M85" i="83" s="1"/>
  <c r="I86" i="83"/>
  <c r="H86" i="83" s="1"/>
  <c r="S61" i="83"/>
  <c r="R61" i="83"/>
  <c r="N61" i="83"/>
  <c r="M61" i="83"/>
  <c r="I61" i="83"/>
  <c r="H61" i="83"/>
  <c r="S37" i="83"/>
  <c r="R37" i="83" s="1"/>
  <c r="N37" i="83"/>
  <c r="M37" i="83"/>
  <c r="I37" i="83"/>
  <c r="H37" i="83" s="1"/>
  <c r="S21" i="96"/>
  <c r="R21" i="96"/>
  <c r="N21" i="96"/>
  <c r="M21" i="96" s="1"/>
  <c r="I21" i="96"/>
  <c r="H21" i="96" s="1"/>
  <c r="A39" i="83" l="1"/>
  <c r="A41" i="83" s="1"/>
  <c r="A42" i="83" s="1"/>
  <c r="A44" i="83" s="1"/>
  <c r="A45" i="83" s="1"/>
  <c r="A46" i="83" s="1"/>
  <c r="A47" i="83" s="1"/>
  <c r="A48" i="83" s="1"/>
  <c r="A49" i="83" s="1"/>
  <c r="A51" i="83" l="1"/>
  <c r="A52" i="83" s="1"/>
  <c r="A53" i="83" s="1"/>
  <c r="A54" i="83" s="1"/>
  <c r="A55" i="83" s="1"/>
  <c r="A56" i="83" s="1"/>
  <c r="A58" i="83" l="1"/>
  <c r="A59" i="83" s="1"/>
  <c r="A60" i="83" s="1"/>
  <c r="A62" i="83" l="1"/>
  <c r="A63" i="83" s="1"/>
  <c r="A64" i="83" s="1"/>
  <c r="A65" i="83" s="1"/>
  <c r="A66" i="83" s="1"/>
  <c r="A67" i="83" s="1"/>
  <c r="A68" i="83" s="1"/>
  <c r="A69" i="83" s="1"/>
  <c r="A70" i="83" s="1"/>
  <c r="A71" i="83" s="1"/>
  <c r="A72" i="83" s="1"/>
  <c r="A73" i="83" s="1"/>
  <c r="A74" i="83" s="1"/>
  <c r="A75" i="83" s="1"/>
  <c r="A76" i="83" s="1"/>
  <c r="A77" i="83" s="1"/>
  <c r="A78" i="83" s="1"/>
  <c r="A79" i="83" s="1"/>
  <c r="A80" i="83" s="1"/>
  <c r="A81" i="83" s="1"/>
  <c r="A82" i="83" s="1"/>
  <c r="A84" i="83" l="1"/>
  <c r="A90" i="83" l="1"/>
  <c r="A91" i="83" s="1"/>
  <c r="A93" i="83" s="1"/>
  <c r="A94" i="83" s="1"/>
  <c r="A95" i="83" s="1"/>
  <c r="A96" i="83" s="1"/>
  <c r="A98" i="83" s="1"/>
  <c r="A99" i="83" s="1"/>
  <c r="A5" i="95"/>
  <c r="A5" i="51"/>
  <c r="A102" i="83" l="1"/>
  <c r="A103" i="83" s="1"/>
  <c r="A104" i="83" s="1"/>
  <c r="A105" i="83" s="1"/>
  <c r="A106" i="83" s="1"/>
  <c r="A107" i="83" s="1"/>
  <c r="J6" i="99"/>
  <c r="J6" i="76"/>
  <c r="J6" i="100"/>
  <c r="J6" i="94"/>
  <c r="J6" i="95"/>
  <c r="J6" i="96"/>
  <c r="J6" i="83"/>
  <c r="J6" i="93"/>
  <c r="J6" i="92"/>
  <c r="J6" i="91"/>
  <c r="J6" i="90"/>
  <c r="J6" i="89"/>
  <c r="J6" i="88"/>
  <c r="J6" i="87"/>
  <c r="J6" i="86"/>
  <c r="J6" i="85"/>
  <c r="J6" i="84"/>
  <c r="J6" i="82"/>
  <c r="J6" i="81"/>
  <c r="J6" i="79"/>
  <c r="J6" i="77"/>
  <c r="J6" i="78"/>
  <c r="J6" i="51"/>
  <c r="A6" i="51"/>
  <c r="A6" i="95"/>
  <c r="A6" i="94"/>
  <c r="A6" i="100"/>
  <c r="A6" i="76"/>
  <c r="A6" i="99"/>
  <c r="A6" i="96"/>
  <c r="A6" i="83"/>
  <c r="A6" i="93"/>
  <c r="A6" i="90"/>
  <c r="A6" i="91"/>
  <c r="A6" i="92"/>
  <c r="A6" i="89"/>
  <c r="A6" i="87"/>
  <c r="A6" i="88"/>
  <c r="A6" i="86"/>
  <c r="A6" i="79"/>
  <c r="A6" i="81"/>
  <c r="A6" i="82"/>
  <c r="A6" i="84"/>
  <c r="A6" i="85"/>
  <c r="A6" i="77"/>
  <c r="A6" i="78"/>
  <c r="A109" i="83" l="1"/>
  <c r="S113" i="95"/>
  <c r="R113" i="95" s="1"/>
  <c r="S114" i="95"/>
  <c r="R114" i="95" s="1"/>
  <c r="S115" i="95"/>
  <c r="R115" i="95" s="1"/>
  <c r="S116" i="95"/>
  <c r="R116" i="95" s="1"/>
  <c r="S117" i="95"/>
  <c r="R117" i="95" s="1"/>
  <c r="S107" i="95"/>
  <c r="R107" i="95" s="1"/>
  <c r="S108" i="95"/>
  <c r="R108" i="95" s="1"/>
  <c r="S109" i="95"/>
  <c r="R109" i="95"/>
  <c r="S103" i="95"/>
  <c r="R103" i="95" s="1"/>
  <c r="S104" i="95"/>
  <c r="R104" i="95" s="1"/>
  <c r="S105" i="95"/>
  <c r="R105" i="95" s="1"/>
  <c r="N113" i="95"/>
  <c r="M113" i="95" s="1"/>
  <c r="N114" i="95"/>
  <c r="M114" i="95" s="1"/>
  <c r="N115" i="95"/>
  <c r="M115" i="95" s="1"/>
  <c r="N116" i="95"/>
  <c r="M116" i="95" s="1"/>
  <c r="N117" i="95"/>
  <c r="M117" i="95" s="1"/>
  <c r="N107" i="95"/>
  <c r="M107" i="95" s="1"/>
  <c r="N108" i="95"/>
  <c r="M108" i="95" s="1"/>
  <c r="N109" i="95"/>
  <c r="M109" i="95" s="1"/>
  <c r="N103" i="95"/>
  <c r="M103" i="95" s="1"/>
  <c r="N104" i="95"/>
  <c r="M104" i="95" s="1"/>
  <c r="N105" i="95"/>
  <c r="M105" i="95" s="1"/>
  <c r="S86" i="95"/>
  <c r="R86" i="95"/>
  <c r="N86" i="95"/>
  <c r="M86" i="95" s="1"/>
  <c r="S64" i="95"/>
  <c r="R64" i="95" s="1"/>
  <c r="N64" i="95"/>
  <c r="M64" i="95" s="1"/>
  <c r="S50" i="95"/>
  <c r="R50" i="95" s="1"/>
  <c r="S51" i="95"/>
  <c r="R51" i="95" s="1"/>
  <c r="S52" i="95"/>
  <c r="R52" i="95" s="1"/>
  <c r="S53" i="95"/>
  <c r="R53" i="95"/>
  <c r="N50" i="95"/>
  <c r="M50" i="95" s="1"/>
  <c r="N51" i="95"/>
  <c r="N52" i="95"/>
  <c r="M52" i="95" s="1"/>
  <c r="N53" i="95"/>
  <c r="M53" i="95" s="1"/>
  <c r="M51" i="95"/>
  <c r="S46" i="95"/>
  <c r="R46" i="95" s="1"/>
  <c r="S47" i="95"/>
  <c r="R47" i="95" s="1"/>
  <c r="N46" i="95"/>
  <c r="M46" i="95" s="1"/>
  <c r="N47" i="95"/>
  <c r="M47" i="95" s="1"/>
  <c r="I52" i="95"/>
  <c r="H52" i="95" s="1"/>
  <c r="I53" i="95"/>
  <c r="H53" i="95" s="1"/>
  <c r="I50" i="95"/>
  <c r="H50" i="95" s="1"/>
  <c r="S38" i="95"/>
  <c r="R38" i="95" s="1"/>
  <c r="S39" i="95"/>
  <c r="R39" i="95" s="1"/>
  <c r="S40" i="95"/>
  <c r="R40" i="95" s="1"/>
  <c r="S36" i="95"/>
  <c r="R36" i="95" s="1"/>
  <c r="S37" i="95"/>
  <c r="R37" i="95"/>
  <c r="N38" i="95"/>
  <c r="M38" i="95" s="1"/>
  <c r="N39" i="95"/>
  <c r="M39" i="95" s="1"/>
  <c r="N40" i="95"/>
  <c r="M40" i="95" s="1"/>
  <c r="N36" i="95"/>
  <c r="M36" i="95" s="1"/>
  <c r="N37" i="95"/>
  <c r="M37" i="95" s="1"/>
  <c r="S30" i="95"/>
  <c r="R30" i="95" s="1"/>
  <c r="S31" i="95"/>
  <c r="R31" i="95" s="1"/>
  <c r="N30" i="95"/>
  <c r="M30" i="95" s="1"/>
  <c r="N31" i="95"/>
  <c r="M31" i="95" s="1"/>
  <c r="S18" i="95"/>
  <c r="R18" i="95" s="1"/>
  <c r="N18" i="95"/>
  <c r="M18" i="95" s="1"/>
  <c r="S94" i="96"/>
  <c r="R94" i="96" s="1"/>
  <c r="S92" i="96"/>
  <c r="R92" i="96" s="1"/>
  <c r="S93" i="96"/>
  <c r="R93" i="96" s="1"/>
  <c r="S91" i="96"/>
  <c r="R91" i="96" s="1"/>
  <c r="S90" i="96"/>
  <c r="R90" i="96" s="1"/>
  <c r="N94" i="96"/>
  <c r="M94" i="96" s="1"/>
  <c r="N92" i="96"/>
  <c r="M92" i="96" s="1"/>
  <c r="N93" i="96"/>
  <c r="M93" i="96" s="1"/>
  <c r="N91" i="96"/>
  <c r="M91" i="96" s="1"/>
  <c r="N90" i="96"/>
  <c r="M90" i="96" s="1"/>
  <c r="S86" i="96"/>
  <c r="R86" i="96" s="1"/>
  <c r="S85" i="96"/>
  <c r="R85" i="96" s="1"/>
  <c r="S82" i="96"/>
  <c r="R82" i="96" s="1"/>
  <c r="S80" i="96"/>
  <c r="R80" i="96" s="1"/>
  <c r="N86" i="96"/>
  <c r="M86" i="96" s="1"/>
  <c r="N85" i="96"/>
  <c r="M85" i="96" s="1"/>
  <c r="N83" i="96"/>
  <c r="M83" i="96" s="1"/>
  <c r="N82" i="96"/>
  <c r="M82" i="96" s="1"/>
  <c r="N81" i="96"/>
  <c r="M81" i="96" s="1"/>
  <c r="N80" i="96"/>
  <c r="M80" i="96" s="1"/>
  <c r="N45" i="96"/>
  <c r="M45" i="96" s="1"/>
  <c r="S45" i="96"/>
  <c r="R45" i="96" s="1"/>
  <c r="S27" i="96"/>
  <c r="R27" i="96" s="1"/>
  <c r="N27" i="96"/>
  <c r="M27" i="96" s="1"/>
  <c r="S111" i="83"/>
  <c r="R111" i="83" s="1"/>
  <c r="S112" i="83"/>
  <c r="R112" i="83" s="1"/>
  <c r="S113" i="83"/>
  <c r="R113" i="83" s="1"/>
  <c r="S114" i="83"/>
  <c r="R114" i="83" s="1"/>
  <c r="N115" i="83"/>
  <c r="M115" i="83" s="1"/>
  <c r="N114" i="83"/>
  <c r="M114" i="83" s="1"/>
  <c r="N113" i="83"/>
  <c r="M113" i="83" s="1"/>
  <c r="N112" i="83"/>
  <c r="M112" i="83" s="1"/>
  <c r="N111" i="83"/>
  <c r="M111" i="83" s="1"/>
  <c r="S115" i="83"/>
  <c r="R115" i="83" s="1"/>
  <c r="S107" i="83"/>
  <c r="R107" i="83" s="1"/>
  <c r="S106" i="83"/>
  <c r="R106" i="83" s="1"/>
  <c r="N107" i="83"/>
  <c r="M107" i="83" s="1"/>
  <c r="N106" i="83"/>
  <c r="M106" i="83" s="1"/>
  <c r="S103" i="83"/>
  <c r="R103" i="83" s="1"/>
  <c r="S101" i="83"/>
  <c r="R101" i="83" s="1"/>
  <c r="N103" i="83"/>
  <c r="M103" i="83" s="1"/>
  <c r="N101" i="83"/>
  <c r="M101" i="83" s="1"/>
  <c r="I26" i="96"/>
  <c r="H26" i="96" s="1"/>
  <c r="E13" i="101"/>
  <c r="E12" i="101"/>
  <c r="E11" i="101"/>
  <c r="E10" i="101"/>
  <c r="E9" i="101"/>
  <c r="E13" i="99"/>
  <c r="E12" i="99"/>
  <c r="E11" i="99"/>
  <c r="E10" i="99"/>
  <c r="E9" i="99"/>
  <c r="E13" i="76"/>
  <c r="E12" i="76"/>
  <c r="E11" i="76"/>
  <c r="E10" i="76"/>
  <c r="E9" i="76"/>
  <c r="A37" i="101"/>
  <c r="A36" i="101"/>
  <c r="A35" i="101"/>
  <c r="A34" i="101"/>
  <c r="A33" i="101"/>
  <c r="A32" i="101"/>
  <c r="A31" i="101"/>
  <c r="A30" i="101"/>
  <c r="A29" i="101"/>
  <c r="A28" i="101"/>
  <c r="A27" i="101"/>
  <c r="A26" i="101"/>
  <c r="A25" i="101"/>
  <c r="A24" i="101"/>
  <c r="A23" i="101"/>
  <c r="A22" i="101"/>
  <c r="A21" i="101"/>
  <c r="A20" i="101"/>
  <c r="A19" i="101"/>
  <c r="A18" i="101"/>
  <c r="K6" i="101"/>
  <c r="A6" i="101"/>
  <c r="E13" i="100"/>
  <c r="E12" i="100"/>
  <c r="E11" i="100"/>
  <c r="E10" i="100"/>
  <c r="E9" i="100"/>
  <c r="A34" i="100"/>
  <c r="A33" i="100"/>
  <c r="A32" i="100"/>
  <c r="A31" i="100"/>
  <c r="A30" i="100"/>
  <c r="A29" i="100"/>
  <c r="A28" i="100"/>
  <c r="A27" i="100"/>
  <c r="A26" i="100"/>
  <c r="A25" i="100"/>
  <c r="A24" i="100"/>
  <c r="A23" i="100"/>
  <c r="A22" i="100"/>
  <c r="A21" i="100"/>
  <c r="A20" i="100"/>
  <c r="A19" i="100"/>
  <c r="A18" i="100"/>
  <c r="A34" i="99"/>
  <c r="A33" i="99"/>
  <c r="A32" i="99"/>
  <c r="A31" i="99"/>
  <c r="A30" i="99"/>
  <c r="A29" i="99"/>
  <c r="A28" i="99"/>
  <c r="A27" i="99"/>
  <c r="A26" i="99"/>
  <c r="A25" i="99"/>
  <c r="A24" i="99"/>
  <c r="A23" i="99"/>
  <c r="A22" i="99"/>
  <c r="A21" i="99"/>
  <c r="A20" i="99"/>
  <c r="A19" i="99"/>
  <c r="A18" i="99"/>
  <c r="A31" i="76"/>
  <c r="A5" i="90"/>
  <c r="A32" i="76"/>
  <c r="A30" i="76"/>
  <c r="A29" i="76"/>
  <c r="A28" i="76"/>
  <c r="A27" i="76"/>
  <c r="A26" i="76"/>
  <c r="A25" i="76"/>
  <c r="A24" i="76"/>
  <c r="A23" i="76"/>
  <c r="A22" i="76"/>
  <c r="A21" i="76"/>
  <c r="A20" i="76"/>
  <c r="A19" i="76"/>
  <c r="A18" i="76"/>
  <c r="Q5" i="83"/>
  <c r="A5" i="83"/>
  <c r="Q5" i="96"/>
  <c r="A5" i="96"/>
  <c r="Q5" i="95"/>
  <c r="O5" i="94"/>
  <c r="A5" i="94"/>
  <c r="O5" i="93"/>
  <c r="A5" i="93"/>
  <c r="O5" i="87"/>
  <c r="A5" i="87"/>
  <c r="O5" i="88"/>
  <c r="A5" i="88"/>
  <c r="O5" i="89"/>
  <c r="A5" i="89"/>
  <c r="O5" i="90"/>
  <c r="O5" i="91"/>
  <c r="A5" i="91"/>
  <c r="O5" i="92"/>
  <c r="A5" i="92"/>
  <c r="O5" i="86"/>
  <c r="A5" i="86"/>
  <c r="O5" i="77"/>
  <c r="A5" i="77"/>
  <c r="O5" i="79"/>
  <c r="A5" i="79"/>
  <c r="O5" i="81"/>
  <c r="A5" i="81"/>
  <c r="O5" i="82"/>
  <c r="A5" i="82"/>
  <c r="O5" i="84"/>
  <c r="A5" i="84"/>
  <c r="O5" i="85"/>
  <c r="A5" i="85"/>
  <c r="O5" i="78"/>
  <c r="A5" i="78"/>
  <c r="O5" i="51"/>
  <c r="S85" i="95"/>
  <c r="R85" i="95" s="1"/>
  <c r="N85" i="95"/>
  <c r="M85" i="95" s="1"/>
  <c r="S83" i="95"/>
  <c r="R83" i="95" s="1"/>
  <c r="N83" i="95"/>
  <c r="M83" i="95" s="1"/>
  <c r="S74" i="95"/>
  <c r="R74" i="95" s="1"/>
  <c r="S72" i="95"/>
  <c r="R72" i="95" s="1"/>
  <c r="N74" i="95"/>
  <c r="M74" i="95" s="1"/>
  <c r="N72" i="95"/>
  <c r="M72" i="95" s="1"/>
  <c r="S63" i="95"/>
  <c r="R63" i="95" s="1"/>
  <c r="N63" i="95"/>
  <c r="M63" i="95" s="1"/>
  <c r="S43" i="95"/>
  <c r="R43" i="95" s="1"/>
  <c r="S49" i="95"/>
  <c r="R49" i="95" s="1"/>
  <c r="N49" i="95"/>
  <c r="M49" i="95" s="1"/>
  <c r="N43" i="95"/>
  <c r="M43" i="95" s="1"/>
  <c r="S16" i="95"/>
  <c r="R16" i="95" s="1"/>
  <c r="S122" i="95"/>
  <c r="R122" i="95" s="1"/>
  <c r="S121" i="95"/>
  <c r="R121" i="95"/>
  <c r="S120" i="95"/>
  <c r="R120" i="95" s="1"/>
  <c r="S119" i="95"/>
  <c r="R119" i="95" s="1"/>
  <c r="S118" i="95"/>
  <c r="R118" i="95" s="1"/>
  <c r="S112" i="95"/>
  <c r="R112" i="95" s="1"/>
  <c r="S111" i="95"/>
  <c r="R111" i="95" s="1"/>
  <c r="S110" i="95"/>
  <c r="R110" i="95" s="1"/>
  <c r="S106" i="95"/>
  <c r="R106" i="95" s="1"/>
  <c r="N122" i="95"/>
  <c r="M122" i="95" s="1"/>
  <c r="N121" i="95"/>
  <c r="M121" i="95" s="1"/>
  <c r="N120" i="95"/>
  <c r="M120" i="95" s="1"/>
  <c r="N119" i="95"/>
  <c r="M119" i="95" s="1"/>
  <c r="N118" i="95"/>
  <c r="M118" i="95" s="1"/>
  <c r="N112" i="95"/>
  <c r="M112" i="95" s="1"/>
  <c r="N111" i="95"/>
  <c r="M111" i="95" s="1"/>
  <c r="N110" i="95"/>
  <c r="M110" i="95" s="1"/>
  <c r="N106" i="95"/>
  <c r="M106" i="95" s="1"/>
  <c r="I122" i="95"/>
  <c r="H122" i="95" s="1"/>
  <c r="I121" i="95"/>
  <c r="H121" i="95" s="1"/>
  <c r="I120" i="95"/>
  <c r="H120" i="95" s="1"/>
  <c r="I119" i="95"/>
  <c r="H119" i="95" s="1"/>
  <c r="I118" i="95"/>
  <c r="H118" i="95" s="1"/>
  <c r="I117" i="95"/>
  <c r="H117" i="95" s="1"/>
  <c r="I116" i="95"/>
  <c r="H116" i="95" s="1"/>
  <c r="I115" i="95"/>
  <c r="H115" i="95" s="1"/>
  <c r="I114" i="95"/>
  <c r="H114" i="95" s="1"/>
  <c r="I113" i="95"/>
  <c r="H113" i="95" s="1"/>
  <c r="I112" i="95"/>
  <c r="H112" i="95" s="1"/>
  <c r="I111" i="95"/>
  <c r="H111" i="95" s="1"/>
  <c r="I110" i="95"/>
  <c r="H110" i="95" s="1"/>
  <c r="I109" i="95"/>
  <c r="H109" i="95" s="1"/>
  <c r="I108" i="95"/>
  <c r="H108" i="95" s="1"/>
  <c r="I107" i="95"/>
  <c r="H107" i="95" s="1"/>
  <c r="I106" i="95"/>
  <c r="H106" i="95" s="1"/>
  <c r="I105" i="95"/>
  <c r="H105" i="95" s="1"/>
  <c r="I104" i="95"/>
  <c r="H104" i="95" s="1"/>
  <c r="I103" i="95"/>
  <c r="H103" i="95" s="1"/>
  <c r="S91" i="95"/>
  <c r="R91" i="95" s="1"/>
  <c r="S90" i="95"/>
  <c r="R90" i="95" s="1"/>
  <c r="S89" i="95"/>
  <c r="R89" i="95" s="1"/>
  <c r="S101" i="95"/>
  <c r="R101" i="95" s="1"/>
  <c r="S100" i="95"/>
  <c r="R100" i="95" s="1"/>
  <c r="S99" i="95"/>
  <c r="R99" i="95" s="1"/>
  <c r="S98" i="95"/>
  <c r="R98" i="95" s="1"/>
  <c r="S97" i="95"/>
  <c r="R97" i="95" s="1"/>
  <c r="S96" i="95"/>
  <c r="R96" i="95" s="1"/>
  <c r="S95" i="95"/>
  <c r="R95" i="95" s="1"/>
  <c r="S94" i="95"/>
  <c r="R94" i="95" s="1"/>
  <c r="S93" i="95"/>
  <c r="R93" i="95" s="1"/>
  <c r="N101" i="95"/>
  <c r="M101" i="95" s="1"/>
  <c r="N100" i="95"/>
  <c r="M100" i="95" s="1"/>
  <c r="N99" i="95"/>
  <c r="M99" i="95" s="1"/>
  <c r="N98" i="95"/>
  <c r="M98" i="95" s="1"/>
  <c r="N97" i="95"/>
  <c r="M97" i="95" s="1"/>
  <c r="N96" i="95"/>
  <c r="M96" i="95" s="1"/>
  <c r="N95" i="95"/>
  <c r="M95" i="95" s="1"/>
  <c r="N94" i="95"/>
  <c r="M94" i="95" s="1"/>
  <c r="N93" i="95"/>
  <c r="M93" i="95" s="1"/>
  <c r="N91" i="95"/>
  <c r="M91" i="95" s="1"/>
  <c r="N90" i="95"/>
  <c r="M90" i="95" s="1"/>
  <c r="N89" i="95"/>
  <c r="M89" i="95" s="1"/>
  <c r="I101" i="95"/>
  <c r="H101" i="95" s="1"/>
  <c r="I100" i="95"/>
  <c r="H100" i="95" s="1"/>
  <c r="I99" i="95"/>
  <c r="H99" i="95" s="1"/>
  <c r="I98" i="95"/>
  <c r="H98" i="95" s="1"/>
  <c r="I97" i="95"/>
  <c r="H97" i="95" s="1"/>
  <c r="I96" i="95"/>
  <c r="H96" i="95" s="1"/>
  <c r="I95" i="95"/>
  <c r="H95" i="95" s="1"/>
  <c r="I94" i="95"/>
  <c r="H94" i="95" s="1"/>
  <c r="I93" i="95"/>
  <c r="H93" i="95" s="1"/>
  <c r="I91" i="95"/>
  <c r="H91" i="95" s="1"/>
  <c r="I90" i="95"/>
  <c r="H90" i="95" s="1"/>
  <c r="I89" i="95"/>
  <c r="H89" i="95" s="1"/>
  <c r="S87" i="95"/>
  <c r="R87" i="95" s="1"/>
  <c r="N87" i="95"/>
  <c r="M87" i="95" s="1"/>
  <c r="I87" i="95"/>
  <c r="H87" i="95" s="1"/>
  <c r="I86" i="95"/>
  <c r="H86" i="95" s="1"/>
  <c r="I85" i="95"/>
  <c r="H85" i="95" s="1"/>
  <c r="I83" i="95"/>
  <c r="H83" i="95" s="1"/>
  <c r="S81" i="95"/>
  <c r="R81" i="95" s="1"/>
  <c r="S80" i="95"/>
  <c r="R80" i="95" s="1"/>
  <c r="S79" i="95"/>
  <c r="R79" i="95" s="1"/>
  <c r="S78" i="95"/>
  <c r="R78" i="95" s="1"/>
  <c r="N81" i="95"/>
  <c r="M81" i="95" s="1"/>
  <c r="N80" i="95"/>
  <c r="M80" i="95" s="1"/>
  <c r="N79" i="95"/>
  <c r="M79" i="95" s="1"/>
  <c r="N78" i="95"/>
  <c r="M78" i="95"/>
  <c r="I81" i="95"/>
  <c r="H81" i="95" s="1"/>
  <c r="I80" i="95"/>
  <c r="H80" i="95" s="1"/>
  <c r="I79" i="95"/>
  <c r="H79" i="95" s="1"/>
  <c r="I78" i="95"/>
  <c r="H78" i="95" s="1"/>
  <c r="S76" i="95"/>
  <c r="R76" i="95" s="1"/>
  <c r="S71" i="95"/>
  <c r="R71" i="95" s="1"/>
  <c r="S70" i="95"/>
  <c r="R70" i="95" s="1"/>
  <c r="S69" i="95"/>
  <c r="R69" i="95" s="1"/>
  <c r="S68" i="95"/>
  <c r="R68" i="95" s="1"/>
  <c r="S67" i="95"/>
  <c r="R67" i="95" s="1"/>
  <c r="S66" i="95"/>
  <c r="R66" i="95" s="1"/>
  <c r="S65" i="95"/>
  <c r="R65" i="95" s="1"/>
  <c r="N76" i="95"/>
  <c r="M76" i="95" s="1"/>
  <c r="N71" i="95"/>
  <c r="M71" i="95" s="1"/>
  <c r="N70" i="95"/>
  <c r="M70" i="95" s="1"/>
  <c r="N69" i="95"/>
  <c r="M69" i="95" s="1"/>
  <c r="N68" i="95"/>
  <c r="M68" i="95" s="1"/>
  <c r="N67" i="95"/>
  <c r="M67" i="95" s="1"/>
  <c r="N66" i="95"/>
  <c r="M66" i="95" s="1"/>
  <c r="N65" i="95"/>
  <c r="M65" i="95" s="1"/>
  <c r="I76" i="95"/>
  <c r="H76" i="95" s="1"/>
  <c r="I74" i="95"/>
  <c r="H74" i="95" s="1"/>
  <c r="I72" i="95"/>
  <c r="H72" i="95" s="1"/>
  <c r="I71" i="95"/>
  <c r="H71" i="95" s="1"/>
  <c r="I70" i="95"/>
  <c r="H70" i="95" s="1"/>
  <c r="I69" i="95"/>
  <c r="H69" i="95" s="1"/>
  <c r="I68" i="95"/>
  <c r="H68" i="95" s="1"/>
  <c r="I67" i="95"/>
  <c r="I66" i="95"/>
  <c r="H66" i="95" s="1"/>
  <c r="I65" i="95"/>
  <c r="H65" i="95" s="1"/>
  <c r="I64" i="95"/>
  <c r="H64" i="95" s="1"/>
  <c r="I63" i="95"/>
  <c r="H63" i="95" s="1"/>
  <c r="S61" i="95"/>
  <c r="R61" i="95" s="1"/>
  <c r="S59" i="95"/>
  <c r="R59" i="95"/>
  <c r="S57" i="95"/>
  <c r="R57" i="95" s="1"/>
  <c r="S55" i="95"/>
  <c r="R55" i="95" s="1"/>
  <c r="N55" i="95"/>
  <c r="M55" i="95" s="1"/>
  <c r="I55" i="95"/>
  <c r="H55" i="95" s="1"/>
  <c r="N61" i="95"/>
  <c r="M61" i="95" s="1"/>
  <c r="N59" i="95"/>
  <c r="M59" i="95" s="1"/>
  <c r="N57" i="95"/>
  <c r="M57" i="95"/>
  <c r="S45" i="95"/>
  <c r="R45" i="95" s="1"/>
  <c r="S42" i="95"/>
  <c r="R42" i="95" s="1"/>
  <c r="N45" i="95"/>
  <c r="M45" i="95" s="1"/>
  <c r="N42" i="95"/>
  <c r="M42" i="95" s="1"/>
  <c r="I61" i="95"/>
  <c r="H61" i="95" s="1"/>
  <c r="I59" i="95"/>
  <c r="H59" i="95" s="1"/>
  <c r="I57" i="95"/>
  <c r="H57" i="95" s="1"/>
  <c r="I51" i="95"/>
  <c r="H51" i="95"/>
  <c r="I49" i="95"/>
  <c r="H49" i="95" s="1"/>
  <c r="I47" i="95"/>
  <c r="H47" i="95"/>
  <c r="I46" i="95"/>
  <c r="H46" i="95" s="1"/>
  <c r="I45" i="95"/>
  <c r="H45" i="95" s="1"/>
  <c r="I43" i="95"/>
  <c r="H43" i="95" s="1"/>
  <c r="I42" i="95"/>
  <c r="H42" i="95" s="1"/>
  <c r="S35" i="95"/>
  <c r="R35" i="95" s="1"/>
  <c r="N35" i="95"/>
  <c r="M35" i="95" s="1"/>
  <c r="I40" i="95"/>
  <c r="H40" i="95" s="1"/>
  <c r="I39" i="95"/>
  <c r="H39" i="95" s="1"/>
  <c r="I38" i="95"/>
  <c r="H38" i="95" s="1"/>
  <c r="I37" i="95"/>
  <c r="H37" i="95" s="1"/>
  <c r="I36" i="95"/>
  <c r="H36" i="95" s="1"/>
  <c r="I35" i="95"/>
  <c r="H35" i="95" s="1"/>
  <c r="S33" i="95"/>
  <c r="R33" i="95" s="1"/>
  <c r="S32" i="95"/>
  <c r="R32" i="95" s="1"/>
  <c r="S29" i="95"/>
  <c r="R29" i="95" s="1"/>
  <c r="S28" i="95"/>
  <c r="R28" i="95" s="1"/>
  <c r="S27" i="95"/>
  <c r="R27" i="95" s="1"/>
  <c r="S26" i="95"/>
  <c r="R26" i="95" s="1"/>
  <c r="S24" i="95"/>
  <c r="R24" i="95" s="1"/>
  <c r="S23" i="95"/>
  <c r="R23" i="95" s="1"/>
  <c r="S22" i="95"/>
  <c r="R22" i="95" s="1"/>
  <c r="N33" i="95"/>
  <c r="M33" i="95" s="1"/>
  <c r="N32" i="95"/>
  <c r="M32" i="95" s="1"/>
  <c r="N29" i="95"/>
  <c r="M29" i="95"/>
  <c r="N28" i="95"/>
  <c r="M28" i="95" s="1"/>
  <c r="N27" i="95"/>
  <c r="M27" i="95" s="1"/>
  <c r="N26" i="95"/>
  <c r="M26" i="95" s="1"/>
  <c r="N24" i="95"/>
  <c r="M24" i="95" s="1"/>
  <c r="N23" i="95"/>
  <c r="M23" i="95" s="1"/>
  <c r="N22" i="95"/>
  <c r="M22" i="95" s="1"/>
  <c r="I33" i="95"/>
  <c r="H33" i="95" s="1"/>
  <c r="I32" i="95"/>
  <c r="H32" i="95" s="1"/>
  <c r="I31" i="95"/>
  <c r="H31" i="95" s="1"/>
  <c r="I30" i="95"/>
  <c r="H30" i="95" s="1"/>
  <c r="I29" i="95"/>
  <c r="H29" i="95" s="1"/>
  <c r="I28" i="95"/>
  <c r="H28" i="95" s="1"/>
  <c r="I27" i="95"/>
  <c r="H27" i="95" s="1"/>
  <c r="I26" i="95"/>
  <c r="H26" i="95" s="1"/>
  <c r="I24" i="95"/>
  <c r="H24" i="95" s="1"/>
  <c r="I23" i="95"/>
  <c r="H23" i="95" s="1"/>
  <c r="I22" i="95"/>
  <c r="H22" i="95" s="1"/>
  <c r="S20" i="95"/>
  <c r="R20" i="95" s="1"/>
  <c r="S15" i="95"/>
  <c r="R15" i="95" s="1"/>
  <c r="S14" i="95"/>
  <c r="R14" i="95"/>
  <c r="N20" i="95"/>
  <c r="M20" i="95" s="1"/>
  <c r="N16" i="95"/>
  <c r="M16" i="95" s="1"/>
  <c r="N15" i="95"/>
  <c r="M15" i="95" s="1"/>
  <c r="N14" i="95"/>
  <c r="M14" i="95"/>
  <c r="I20" i="95"/>
  <c r="H20" i="95" s="1"/>
  <c r="I18" i="95"/>
  <c r="H18" i="95" s="1"/>
  <c r="I16" i="95"/>
  <c r="H16" i="95" s="1"/>
  <c r="I15" i="95"/>
  <c r="H15" i="95" s="1"/>
  <c r="S81" i="96"/>
  <c r="R81" i="96" s="1"/>
  <c r="S66" i="96"/>
  <c r="R66" i="96" s="1"/>
  <c r="N66" i="96"/>
  <c r="M66" i="96" s="1"/>
  <c r="S57" i="96"/>
  <c r="R57" i="96" s="1"/>
  <c r="N57" i="96"/>
  <c r="M57" i="96" s="1"/>
  <c r="S44" i="96"/>
  <c r="R44" i="96" s="1"/>
  <c r="S84" i="96"/>
  <c r="R84" i="96" s="1"/>
  <c r="N84" i="96"/>
  <c r="M84" i="96" s="1"/>
  <c r="S60" i="96"/>
  <c r="R60" i="96" s="1"/>
  <c r="N60" i="96"/>
  <c r="M60" i="96" s="1"/>
  <c r="S37" i="96"/>
  <c r="R37" i="96" s="1"/>
  <c r="S26" i="96"/>
  <c r="R26" i="96" s="1"/>
  <c r="S99" i="96"/>
  <c r="R99" i="96"/>
  <c r="S98" i="96"/>
  <c r="R98" i="96" s="1"/>
  <c r="S97" i="96"/>
  <c r="R97" i="96" s="1"/>
  <c r="S96" i="96"/>
  <c r="R96" i="96" s="1"/>
  <c r="S95" i="96"/>
  <c r="R95" i="96" s="1"/>
  <c r="S89" i="96"/>
  <c r="R89" i="96" s="1"/>
  <c r="S88" i="96"/>
  <c r="R88" i="96" s="1"/>
  <c r="S87" i="96"/>
  <c r="R87" i="96" s="1"/>
  <c r="S83" i="96"/>
  <c r="R83" i="96" s="1"/>
  <c r="N99" i="96"/>
  <c r="M99" i="96" s="1"/>
  <c r="N98" i="96"/>
  <c r="M98" i="96" s="1"/>
  <c r="N97" i="96"/>
  <c r="M97" i="96" s="1"/>
  <c r="N96" i="96"/>
  <c r="M96" i="96" s="1"/>
  <c r="N95" i="96"/>
  <c r="M95" i="96" s="1"/>
  <c r="N89" i="96"/>
  <c r="M89" i="96" s="1"/>
  <c r="N88" i="96"/>
  <c r="M88" i="96" s="1"/>
  <c r="N87" i="96"/>
  <c r="M87" i="96" s="1"/>
  <c r="I99" i="96"/>
  <c r="H99" i="96" s="1"/>
  <c r="I98" i="96"/>
  <c r="H98" i="96" s="1"/>
  <c r="I97" i="96"/>
  <c r="H97" i="96" s="1"/>
  <c r="I96" i="96"/>
  <c r="H96" i="96" s="1"/>
  <c r="I95" i="96"/>
  <c r="H95" i="96" s="1"/>
  <c r="I94" i="96"/>
  <c r="H94" i="96" s="1"/>
  <c r="I93" i="96"/>
  <c r="H93" i="96" s="1"/>
  <c r="I92" i="96"/>
  <c r="H92" i="96" s="1"/>
  <c r="I91" i="96"/>
  <c r="H91" i="96" s="1"/>
  <c r="I90" i="96"/>
  <c r="H90" i="96" s="1"/>
  <c r="I89" i="96"/>
  <c r="H89" i="96" s="1"/>
  <c r="I88" i="96"/>
  <c r="H88" i="96" s="1"/>
  <c r="I87" i="96"/>
  <c r="H87" i="96" s="1"/>
  <c r="I86" i="96"/>
  <c r="H86" i="96" s="1"/>
  <c r="I85" i="96"/>
  <c r="H85" i="96" s="1"/>
  <c r="I84" i="96"/>
  <c r="H84" i="96" s="1"/>
  <c r="I83" i="96"/>
  <c r="H83" i="96" s="1"/>
  <c r="I82" i="96"/>
  <c r="H82" i="96" s="1"/>
  <c r="I81" i="96"/>
  <c r="H81" i="96" s="1"/>
  <c r="I80" i="96"/>
  <c r="H80" i="96" s="1"/>
  <c r="S78" i="96"/>
  <c r="R78" i="96" s="1"/>
  <c r="N78" i="96"/>
  <c r="M78" i="96" s="1"/>
  <c r="I78" i="96"/>
  <c r="H78" i="96" s="1"/>
  <c r="S76" i="96"/>
  <c r="R76" i="96" s="1"/>
  <c r="S75" i="96"/>
  <c r="R75" i="96" s="1"/>
  <c r="S74" i="96"/>
  <c r="R74" i="96" s="1"/>
  <c r="S73" i="96"/>
  <c r="R73" i="96" s="1"/>
  <c r="N76" i="96"/>
  <c r="M76" i="96" s="1"/>
  <c r="N75" i="96"/>
  <c r="M75" i="96" s="1"/>
  <c r="N74" i="96"/>
  <c r="M74" i="96" s="1"/>
  <c r="N73" i="96"/>
  <c r="M73" i="96" s="1"/>
  <c r="I76" i="96"/>
  <c r="H76" i="96" s="1"/>
  <c r="I75" i="96"/>
  <c r="H75" i="96" s="1"/>
  <c r="I74" i="96"/>
  <c r="H74" i="96" s="1"/>
  <c r="I73" i="96"/>
  <c r="H73" i="96" s="1"/>
  <c r="S71" i="96"/>
  <c r="R71" i="96" s="1"/>
  <c r="S70" i="96"/>
  <c r="R70" i="96" s="1"/>
  <c r="S69" i="96"/>
  <c r="R69" i="96" s="1"/>
  <c r="S68" i="96"/>
  <c r="R68" i="96" s="1"/>
  <c r="S67" i="96"/>
  <c r="R67" i="96" s="1"/>
  <c r="S65" i="96"/>
  <c r="R65" i="96" s="1"/>
  <c r="S64" i="96"/>
  <c r="R64" i="96" s="1"/>
  <c r="S63" i="96"/>
  <c r="R63" i="96" s="1"/>
  <c r="S62" i="96"/>
  <c r="R62" i="96" s="1"/>
  <c r="S59" i="96"/>
  <c r="R59" i="96" s="1"/>
  <c r="S58" i="96"/>
  <c r="R58" i="96" s="1"/>
  <c r="S56" i="96"/>
  <c r="R56" i="96" s="1"/>
  <c r="S55" i="96"/>
  <c r="R55" i="96" s="1"/>
  <c r="S54" i="96"/>
  <c r="R54" i="96" s="1"/>
  <c r="S52" i="96"/>
  <c r="R52" i="96" s="1"/>
  <c r="S51" i="96"/>
  <c r="R51" i="96" s="1"/>
  <c r="S50" i="96"/>
  <c r="R50" i="96" s="1"/>
  <c r="S42" i="96"/>
  <c r="R42" i="96" s="1"/>
  <c r="S41" i="96"/>
  <c r="R41" i="96" s="1"/>
  <c r="S48" i="96"/>
  <c r="R48" i="96" s="1"/>
  <c r="S47" i="96"/>
  <c r="R47" i="96" s="1"/>
  <c r="N48" i="96"/>
  <c r="M48" i="96" s="1"/>
  <c r="N47" i="96"/>
  <c r="M47" i="96" s="1"/>
  <c r="N44" i="96"/>
  <c r="M44" i="96" s="1"/>
  <c r="N52" i="96"/>
  <c r="M52" i="96" s="1"/>
  <c r="N51" i="96"/>
  <c r="M51" i="96" s="1"/>
  <c r="N50" i="96"/>
  <c r="M50" i="96" s="1"/>
  <c r="N71" i="96"/>
  <c r="M71" i="96" s="1"/>
  <c r="N70" i="96"/>
  <c r="M70" i="96" s="1"/>
  <c r="N69" i="96"/>
  <c r="M69" i="96" s="1"/>
  <c r="N68" i="96"/>
  <c r="M68" i="96" s="1"/>
  <c r="N67" i="96"/>
  <c r="M67" i="96" s="1"/>
  <c r="N65" i="96"/>
  <c r="M65" i="96" s="1"/>
  <c r="N64" i="96"/>
  <c r="M64" i="96" s="1"/>
  <c r="N63" i="96"/>
  <c r="M63" i="96" s="1"/>
  <c r="N62" i="96"/>
  <c r="M62" i="96" s="1"/>
  <c r="N59" i="96"/>
  <c r="M59" i="96" s="1"/>
  <c r="N58" i="96"/>
  <c r="M58" i="96" s="1"/>
  <c r="N56" i="96"/>
  <c r="M56" i="96" s="1"/>
  <c r="N55" i="96"/>
  <c r="M55" i="96" s="1"/>
  <c r="N54" i="96"/>
  <c r="M54" i="96" s="1"/>
  <c r="I71" i="96"/>
  <c r="H71" i="96" s="1"/>
  <c r="I70" i="96"/>
  <c r="H70" i="96" s="1"/>
  <c r="I69" i="96"/>
  <c r="H69" i="96" s="1"/>
  <c r="I68" i="96"/>
  <c r="H68" i="96" s="1"/>
  <c r="I67" i="96"/>
  <c r="H67" i="96" s="1"/>
  <c r="I66" i="96"/>
  <c r="H66" i="96" s="1"/>
  <c r="I65" i="96"/>
  <c r="H65" i="96" s="1"/>
  <c r="I64" i="96"/>
  <c r="H64" i="96" s="1"/>
  <c r="I63" i="96"/>
  <c r="H63" i="96" s="1"/>
  <c r="I62" i="96"/>
  <c r="H62" i="96" s="1"/>
  <c r="I60" i="96"/>
  <c r="H60" i="96" s="1"/>
  <c r="I59" i="96"/>
  <c r="H59" i="96" s="1"/>
  <c r="I58" i="96"/>
  <c r="H58" i="96" s="1"/>
  <c r="I57" i="96"/>
  <c r="H57" i="96" s="1"/>
  <c r="I56" i="96"/>
  <c r="H56" i="96" s="1"/>
  <c r="I55" i="96"/>
  <c r="H55" i="96" s="1"/>
  <c r="I54" i="96"/>
  <c r="H54" i="96" s="1"/>
  <c r="I52" i="96"/>
  <c r="H52" i="96" s="1"/>
  <c r="I51" i="96"/>
  <c r="H51" i="96" s="1"/>
  <c r="I50" i="96"/>
  <c r="H50" i="96" s="1"/>
  <c r="S36" i="96"/>
  <c r="R36" i="96" s="1"/>
  <c r="S34" i="96"/>
  <c r="R34" i="96" s="1"/>
  <c r="S32" i="96"/>
  <c r="R32" i="96" s="1"/>
  <c r="S31" i="96"/>
  <c r="R31" i="96" s="1"/>
  <c r="N34" i="96"/>
  <c r="M34" i="96" s="1"/>
  <c r="N32" i="96"/>
  <c r="M32" i="96" s="1"/>
  <c r="N31" i="96"/>
  <c r="M31" i="96" s="1"/>
  <c r="N42" i="96"/>
  <c r="M42" i="96" s="1"/>
  <c r="N41" i="96"/>
  <c r="M41" i="96" s="1"/>
  <c r="N37" i="96"/>
  <c r="M37" i="96" s="1"/>
  <c r="N36" i="96"/>
  <c r="M36" i="96" s="1"/>
  <c r="I48" i="96"/>
  <c r="H48" i="96" s="1"/>
  <c r="I47" i="96"/>
  <c r="H47" i="96" s="1"/>
  <c r="I45" i="96"/>
  <c r="H45" i="96" s="1"/>
  <c r="I44" i="96"/>
  <c r="H44" i="96" s="1"/>
  <c r="I42" i="96"/>
  <c r="H42" i="96" s="1"/>
  <c r="I41" i="96"/>
  <c r="H41" i="96" s="1"/>
  <c r="I37" i="96"/>
  <c r="H37" i="96" s="1"/>
  <c r="I36" i="96"/>
  <c r="H36" i="96" s="1"/>
  <c r="I34" i="96"/>
  <c r="H34" i="96" s="1"/>
  <c r="I32" i="96"/>
  <c r="H32" i="96" s="1"/>
  <c r="I31" i="96"/>
  <c r="H31" i="96" s="1"/>
  <c r="S29" i="96"/>
  <c r="R29" i="96" s="1"/>
  <c r="S28" i="96"/>
  <c r="R28" i="96" s="1"/>
  <c r="S25" i="96"/>
  <c r="R25" i="96" s="1"/>
  <c r="S24" i="96"/>
  <c r="R24" i="96" s="1"/>
  <c r="S23" i="96"/>
  <c r="R23" i="96" s="1"/>
  <c r="S22" i="96"/>
  <c r="R22" i="96" s="1"/>
  <c r="S20" i="96"/>
  <c r="R20" i="96" s="1"/>
  <c r="S19" i="96"/>
  <c r="R19" i="96" s="1"/>
  <c r="S18" i="96"/>
  <c r="R18" i="96" s="1"/>
  <c r="S16" i="96"/>
  <c r="R16" i="96" s="1"/>
  <c r="S15" i="96"/>
  <c r="R15" i="96" s="1"/>
  <c r="S14" i="96"/>
  <c r="R14" i="96" s="1"/>
  <c r="N29" i="96"/>
  <c r="M29" i="96" s="1"/>
  <c r="N28" i="96"/>
  <c r="M28" i="96" s="1"/>
  <c r="N26" i="96"/>
  <c r="M26" i="96" s="1"/>
  <c r="N25" i="96"/>
  <c r="M25" i="96" s="1"/>
  <c r="N24" i="96"/>
  <c r="M24" i="96" s="1"/>
  <c r="N23" i="96"/>
  <c r="M23" i="96" s="1"/>
  <c r="N22" i="96"/>
  <c r="M22" i="96" s="1"/>
  <c r="N20" i="96"/>
  <c r="M20" i="96" s="1"/>
  <c r="N19" i="96"/>
  <c r="M19" i="96" s="1"/>
  <c r="N18" i="96"/>
  <c r="M18" i="96" s="1"/>
  <c r="N16" i="96"/>
  <c r="N15" i="96"/>
  <c r="M15" i="96" s="1"/>
  <c r="N14" i="96"/>
  <c r="M14" i="96" s="1"/>
  <c r="I29" i="96"/>
  <c r="H29" i="96" s="1"/>
  <c r="I28" i="96"/>
  <c r="H28" i="96" s="1"/>
  <c r="I27" i="96"/>
  <c r="H27" i="96" s="1"/>
  <c r="I25" i="96"/>
  <c r="H25" i="96" s="1"/>
  <c r="I24" i="96"/>
  <c r="H24" i="96" s="1"/>
  <c r="I23" i="96"/>
  <c r="H23" i="96" s="1"/>
  <c r="I22" i="96"/>
  <c r="H22" i="96" s="1"/>
  <c r="I20" i="96"/>
  <c r="H20" i="96" s="1"/>
  <c r="I19" i="96"/>
  <c r="H19" i="96" s="1"/>
  <c r="I18" i="96"/>
  <c r="H18" i="96" s="1"/>
  <c r="I16" i="96"/>
  <c r="H16" i="96" s="1"/>
  <c r="I15" i="96"/>
  <c r="H15" i="96" s="1"/>
  <c r="I14" i="96"/>
  <c r="D101" i="96"/>
  <c r="T100" i="96"/>
  <c r="Q100" i="96"/>
  <c r="I35" i="101" s="1"/>
  <c r="O100" i="96"/>
  <c r="L100" i="96"/>
  <c r="F31" i="76" s="1"/>
  <c r="J100" i="96"/>
  <c r="G100" i="96"/>
  <c r="C35" i="101" s="1"/>
  <c r="D124" i="95"/>
  <c r="D122" i="83"/>
  <c r="T123" i="95"/>
  <c r="Q123" i="95"/>
  <c r="I36" i="101" s="1"/>
  <c r="O123" i="95"/>
  <c r="L123" i="95"/>
  <c r="F36" i="101" s="1"/>
  <c r="J123" i="95"/>
  <c r="G123" i="95"/>
  <c r="C36" i="101" s="1"/>
  <c r="S50" i="83"/>
  <c r="R50" i="83" s="1"/>
  <c r="S102" i="83"/>
  <c r="R102" i="83" s="1"/>
  <c r="N102" i="83"/>
  <c r="M102" i="83" s="1"/>
  <c r="S68" i="83"/>
  <c r="R68" i="83" s="1"/>
  <c r="S65" i="83"/>
  <c r="R65" i="83" s="1"/>
  <c r="N68" i="83"/>
  <c r="M68" i="83" s="1"/>
  <c r="N65" i="83"/>
  <c r="M65" i="83" s="1"/>
  <c r="S56" i="83"/>
  <c r="R56" i="83" s="1"/>
  <c r="N56" i="83"/>
  <c r="M56" i="83" s="1"/>
  <c r="S46" i="83"/>
  <c r="R46" i="83" s="1"/>
  <c r="N46" i="83"/>
  <c r="M46" i="83" s="1"/>
  <c r="S27" i="83"/>
  <c r="R27" i="83" s="1"/>
  <c r="S26" i="83"/>
  <c r="R26" i="83" s="1"/>
  <c r="N27" i="83"/>
  <c r="M27" i="83" s="1"/>
  <c r="N26" i="83"/>
  <c r="M26" i="83" s="1"/>
  <c r="I107" i="83"/>
  <c r="H107" i="83" s="1"/>
  <c r="I106" i="83"/>
  <c r="H106" i="83" s="1"/>
  <c r="I105" i="83"/>
  <c r="H105" i="83" s="1"/>
  <c r="I104" i="83"/>
  <c r="H104" i="83" s="1"/>
  <c r="I103" i="83"/>
  <c r="H103" i="83" s="1"/>
  <c r="I102" i="83"/>
  <c r="H102" i="83" s="1"/>
  <c r="I101" i="83"/>
  <c r="H101" i="83" s="1"/>
  <c r="I85" i="83"/>
  <c r="H85" i="83" s="1"/>
  <c r="I75" i="83"/>
  <c r="H75" i="83" s="1"/>
  <c r="I68" i="83"/>
  <c r="H68" i="83" s="1"/>
  <c r="I65" i="83"/>
  <c r="H65" i="83" s="1"/>
  <c r="I56" i="83"/>
  <c r="H56" i="83" s="1"/>
  <c r="I50" i="83"/>
  <c r="H50" i="83" s="1"/>
  <c r="I46" i="83"/>
  <c r="H46" i="83" s="1"/>
  <c r="I115" i="83"/>
  <c r="H115" i="83" s="1"/>
  <c r="I114" i="83"/>
  <c r="H114" i="83" s="1"/>
  <c r="I113" i="83"/>
  <c r="H113" i="83" s="1"/>
  <c r="I112" i="83"/>
  <c r="H112" i="83" s="1"/>
  <c r="I111" i="83"/>
  <c r="H111" i="83" s="1"/>
  <c r="S105" i="83"/>
  <c r="R105" i="83" s="1"/>
  <c r="N105" i="83"/>
  <c r="M105" i="83" s="1"/>
  <c r="S75" i="83"/>
  <c r="R75" i="83" s="1"/>
  <c r="N75" i="83"/>
  <c r="M75" i="83" s="1"/>
  <c r="S42" i="83"/>
  <c r="R42" i="83" s="1"/>
  <c r="S41" i="83"/>
  <c r="R41" i="83" s="1"/>
  <c r="N42" i="83"/>
  <c r="M42" i="83" s="1"/>
  <c r="N41" i="83"/>
  <c r="M41" i="83" s="1"/>
  <c r="S120" i="83"/>
  <c r="R120" i="83" s="1"/>
  <c r="S119" i="83"/>
  <c r="R119" i="83" s="1"/>
  <c r="S118" i="83"/>
  <c r="R118" i="83" s="1"/>
  <c r="S117" i="83"/>
  <c r="R117" i="83" s="1"/>
  <c r="S116" i="83"/>
  <c r="R116" i="83" s="1"/>
  <c r="N120" i="83"/>
  <c r="M120" i="83" s="1"/>
  <c r="N119" i="83"/>
  <c r="M119" i="83" s="1"/>
  <c r="N118" i="83"/>
  <c r="M118" i="83" s="1"/>
  <c r="N117" i="83"/>
  <c r="M117" i="83" s="1"/>
  <c r="N116" i="83"/>
  <c r="M116" i="83" s="1"/>
  <c r="I120" i="83"/>
  <c r="H120" i="83" s="1"/>
  <c r="I119" i="83"/>
  <c r="H119" i="83" s="1"/>
  <c r="I118" i="83"/>
  <c r="H118" i="83" s="1"/>
  <c r="I117" i="83"/>
  <c r="H117" i="83" s="1"/>
  <c r="I116" i="83"/>
  <c r="H116" i="83" s="1"/>
  <c r="S110" i="83"/>
  <c r="R110" i="83" s="1"/>
  <c r="S109" i="83"/>
  <c r="R109" i="83" s="1"/>
  <c r="S108" i="83"/>
  <c r="R108" i="83" s="1"/>
  <c r="N110" i="83"/>
  <c r="M110" i="83" s="1"/>
  <c r="N109" i="83"/>
  <c r="M109" i="83" s="1"/>
  <c r="N108" i="83"/>
  <c r="M108" i="83" s="1"/>
  <c r="I110" i="83"/>
  <c r="H110" i="83" s="1"/>
  <c r="I109" i="83"/>
  <c r="H109" i="83" s="1"/>
  <c r="I108" i="83"/>
  <c r="H108" i="83" s="1"/>
  <c r="S104" i="83"/>
  <c r="R104" i="83" s="1"/>
  <c r="N104" i="83"/>
  <c r="M104" i="83" s="1"/>
  <c r="S99" i="83"/>
  <c r="R99" i="83" s="1"/>
  <c r="S98" i="83"/>
  <c r="R98" i="83" s="1"/>
  <c r="S96" i="83"/>
  <c r="R96" i="83" s="1"/>
  <c r="S95" i="83"/>
  <c r="R95" i="83" s="1"/>
  <c r="S94" i="83"/>
  <c r="R94" i="83" s="1"/>
  <c r="S93" i="83"/>
  <c r="R93" i="83" s="1"/>
  <c r="N99" i="83"/>
  <c r="M99" i="83" s="1"/>
  <c r="N98" i="83"/>
  <c r="M98" i="83" s="1"/>
  <c r="N96" i="83"/>
  <c r="M96" i="83" s="1"/>
  <c r="N95" i="83"/>
  <c r="M95" i="83" s="1"/>
  <c r="N94" i="83"/>
  <c r="M94" i="83" s="1"/>
  <c r="N93" i="83"/>
  <c r="M93" i="83" s="1"/>
  <c r="I99" i="83"/>
  <c r="H99" i="83" s="1"/>
  <c r="I98" i="83"/>
  <c r="H98" i="83" s="1"/>
  <c r="I96" i="83"/>
  <c r="H96" i="83" s="1"/>
  <c r="I95" i="83"/>
  <c r="H95" i="83" s="1"/>
  <c r="I94" i="83"/>
  <c r="H94" i="83" s="1"/>
  <c r="I93" i="83"/>
  <c r="H93" i="83" s="1"/>
  <c r="S91" i="83"/>
  <c r="R91" i="83" s="1"/>
  <c r="S90" i="83"/>
  <c r="R90" i="83" s="1"/>
  <c r="S89" i="83"/>
  <c r="R89" i="83" s="1"/>
  <c r="N91" i="83"/>
  <c r="M91" i="83" s="1"/>
  <c r="N90" i="83"/>
  <c r="M90" i="83" s="1"/>
  <c r="N89" i="83"/>
  <c r="M89" i="83" s="1"/>
  <c r="I91" i="83"/>
  <c r="H91" i="83" s="1"/>
  <c r="I90" i="83"/>
  <c r="H90" i="83" s="1"/>
  <c r="I89" i="83"/>
  <c r="H89" i="83" s="1"/>
  <c r="S84" i="83"/>
  <c r="R84" i="83" s="1"/>
  <c r="S83" i="83"/>
  <c r="R83" i="83" s="1"/>
  <c r="S82" i="83"/>
  <c r="R82" i="83" s="1"/>
  <c r="S81" i="83"/>
  <c r="R81" i="83" s="1"/>
  <c r="S80" i="83"/>
  <c r="R80" i="83" s="1"/>
  <c r="S79" i="83"/>
  <c r="R79" i="83" s="1"/>
  <c r="S78" i="83"/>
  <c r="R78" i="83" s="1"/>
  <c r="N84" i="83"/>
  <c r="M84" i="83" s="1"/>
  <c r="N83" i="83"/>
  <c r="M83" i="83" s="1"/>
  <c r="N82" i="83"/>
  <c r="M82" i="83" s="1"/>
  <c r="N81" i="83"/>
  <c r="M81" i="83" s="1"/>
  <c r="N80" i="83"/>
  <c r="M80" i="83" s="1"/>
  <c r="N79" i="83"/>
  <c r="M79" i="83" s="1"/>
  <c r="N78" i="83"/>
  <c r="M78" i="83" s="1"/>
  <c r="S74" i="83"/>
  <c r="R74" i="83" s="1"/>
  <c r="S73" i="83"/>
  <c r="R73" i="83" s="1"/>
  <c r="S72" i="83"/>
  <c r="R72" i="83" s="1"/>
  <c r="S71" i="83"/>
  <c r="R71" i="83" s="1"/>
  <c r="S70" i="83"/>
  <c r="R70" i="83" s="1"/>
  <c r="N74" i="83"/>
  <c r="M74" i="83" s="1"/>
  <c r="N73" i="83"/>
  <c r="M73" i="83" s="1"/>
  <c r="N72" i="83"/>
  <c r="M72" i="83" s="1"/>
  <c r="N71" i="83"/>
  <c r="M71" i="83" s="1"/>
  <c r="N70" i="83"/>
  <c r="M70" i="83" s="1"/>
  <c r="S67" i="83"/>
  <c r="R67" i="83" s="1"/>
  <c r="N67" i="83"/>
  <c r="M67" i="83" s="1"/>
  <c r="S64" i="83"/>
  <c r="R64" i="83" s="1"/>
  <c r="S63" i="83"/>
  <c r="R63" i="83" s="1"/>
  <c r="N64" i="83"/>
  <c r="M64" i="83" s="1"/>
  <c r="N63" i="83"/>
  <c r="M63" i="83" s="1"/>
  <c r="S60" i="83"/>
  <c r="R60" i="83" s="1"/>
  <c r="S59" i="83"/>
  <c r="R59" i="83" s="1"/>
  <c r="S58" i="83"/>
  <c r="R58" i="83" s="1"/>
  <c r="S57" i="83"/>
  <c r="R57" i="83" s="1"/>
  <c r="N60" i="83"/>
  <c r="M60" i="83" s="1"/>
  <c r="N59" i="83"/>
  <c r="M59" i="83" s="1"/>
  <c r="N58" i="83"/>
  <c r="M58" i="83" s="1"/>
  <c r="N57" i="83"/>
  <c r="M57" i="83" s="1"/>
  <c r="S55" i="83"/>
  <c r="R55" i="83" s="1"/>
  <c r="S54" i="83"/>
  <c r="R54" i="83" s="1"/>
  <c r="S53" i="83"/>
  <c r="R53" i="83" s="1"/>
  <c r="S52" i="83"/>
  <c r="R52" i="83" s="1"/>
  <c r="S51" i="83"/>
  <c r="R51" i="83" s="1"/>
  <c r="N55" i="83"/>
  <c r="M55" i="83" s="1"/>
  <c r="N54" i="83"/>
  <c r="M54" i="83" s="1"/>
  <c r="N53" i="83"/>
  <c r="M53" i="83" s="1"/>
  <c r="N52" i="83"/>
  <c r="M52" i="83" s="1"/>
  <c r="N51" i="83"/>
  <c r="M51" i="83" s="1"/>
  <c r="S49" i="83"/>
  <c r="R49" i="83" s="1"/>
  <c r="S48" i="83"/>
  <c r="R48" i="83" s="1"/>
  <c r="N49" i="83"/>
  <c r="M49" i="83" s="1"/>
  <c r="N48" i="83"/>
  <c r="M48" i="83" s="1"/>
  <c r="I84" i="83"/>
  <c r="H84" i="83" s="1"/>
  <c r="I83" i="83"/>
  <c r="H83" i="83" s="1"/>
  <c r="I82" i="83"/>
  <c r="H82" i="83" s="1"/>
  <c r="I81" i="83"/>
  <c r="H81" i="83" s="1"/>
  <c r="I80" i="83"/>
  <c r="H80" i="83" s="1"/>
  <c r="I79" i="83"/>
  <c r="H79" i="83" s="1"/>
  <c r="I78" i="83"/>
  <c r="H78" i="83" s="1"/>
  <c r="I74" i="83"/>
  <c r="H74" i="83" s="1"/>
  <c r="I73" i="83"/>
  <c r="H73" i="83" s="1"/>
  <c r="I72" i="83"/>
  <c r="H72" i="83" s="1"/>
  <c r="I71" i="83"/>
  <c r="H71" i="83" s="1"/>
  <c r="I70" i="83"/>
  <c r="H70" i="83" s="1"/>
  <c r="I67" i="83"/>
  <c r="H67" i="83" s="1"/>
  <c r="I64" i="83"/>
  <c r="H64" i="83" s="1"/>
  <c r="I63" i="83"/>
  <c r="H63" i="83" s="1"/>
  <c r="I60" i="83"/>
  <c r="H60" i="83" s="1"/>
  <c r="I59" i="83"/>
  <c r="H59" i="83" s="1"/>
  <c r="I58" i="83"/>
  <c r="H58" i="83" s="1"/>
  <c r="I57" i="83"/>
  <c r="H57" i="83" s="1"/>
  <c r="I55" i="83"/>
  <c r="H55" i="83" s="1"/>
  <c r="I54" i="83"/>
  <c r="H54" i="83" s="1"/>
  <c r="I53" i="83"/>
  <c r="H53" i="83" s="1"/>
  <c r="I52" i="83"/>
  <c r="H52" i="83" s="1"/>
  <c r="I51" i="83"/>
  <c r="H51" i="83" s="1"/>
  <c r="I49" i="83"/>
  <c r="H49" i="83" s="1"/>
  <c r="I48" i="83"/>
  <c r="H48" i="83" s="1"/>
  <c r="S45" i="83"/>
  <c r="R45" i="83" s="1"/>
  <c r="S44" i="83"/>
  <c r="R44" i="83" s="1"/>
  <c r="N45" i="83"/>
  <c r="M45" i="83" s="1"/>
  <c r="N44" i="83"/>
  <c r="M44" i="83" s="1"/>
  <c r="I45" i="83"/>
  <c r="H45" i="83" s="1"/>
  <c r="I44" i="83"/>
  <c r="H44" i="83" s="1"/>
  <c r="I33" i="83"/>
  <c r="H33" i="83" s="1"/>
  <c r="N33" i="83"/>
  <c r="M33" i="83" s="1"/>
  <c r="S33" i="83"/>
  <c r="R33" i="83" s="1"/>
  <c r="S39" i="83"/>
  <c r="R39" i="83" s="1"/>
  <c r="S38" i="83"/>
  <c r="R38" i="83" s="1"/>
  <c r="S35" i="83"/>
  <c r="R35" i="83" s="1"/>
  <c r="S34" i="83"/>
  <c r="R34" i="83" s="1"/>
  <c r="N35" i="83"/>
  <c r="M35" i="83" s="1"/>
  <c r="N34" i="83"/>
  <c r="M34" i="83" s="1"/>
  <c r="N39" i="83"/>
  <c r="M39" i="83" s="1"/>
  <c r="N38" i="83"/>
  <c r="M38" i="83" s="1"/>
  <c r="I39" i="83"/>
  <c r="H39" i="83" s="1"/>
  <c r="I38" i="83"/>
  <c r="H38" i="83" s="1"/>
  <c r="I42" i="83"/>
  <c r="H42" i="83" s="1"/>
  <c r="I41" i="83"/>
  <c r="H41" i="83" s="1"/>
  <c r="I29" i="83"/>
  <c r="H29" i="83" s="1"/>
  <c r="I28" i="83"/>
  <c r="H28" i="83" s="1"/>
  <c r="I27" i="83"/>
  <c r="H27" i="83" s="1"/>
  <c r="I26" i="83"/>
  <c r="H26" i="83" s="1"/>
  <c r="I25" i="83"/>
  <c r="H25" i="83" s="1"/>
  <c r="I24" i="83"/>
  <c r="H24" i="83" s="1"/>
  <c r="I23" i="83"/>
  <c r="H23" i="83" s="1"/>
  <c r="I22" i="83"/>
  <c r="H22" i="83" s="1"/>
  <c r="I20" i="83"/>
  <c r="H20" i="83" s="1"/>
  <c r="I19" i="83"/>
  <c r="H19" i="83" s="1"/>
  <c r="I35" i="83"/>
  <c r="H35" i="83" s="1"/>
  <c r="I34" i="83"/>
  <c r="H34" i="83" s="1"/>
  <c r="I31" i="83"/>
  <c r="H31" i="83" s="1"/>
  <c r="S31" i="83"/>
  <c r="R31" i="83" s="1"/>
  <c r="N31" i="83"/>
  <c r="M31" i="83" s="1"/>
  <c r="N20" i="83"/>
  <c r="M20" i="83" s="1"/>
  <c r="S29" i="83"/>
  <c r="R29" i="83" s="1"/>
  <c r="S28" i="83"/>
  <c r="R28" i="83" s="1"/>
  <c r="S25" i="83"/>
  <c r="R25" i="83" s="1"/>
  <c r="S24" i="83"/>
  <c r="R24" i="83" s="1"/>
  <c r="S23" i="83"/>
  <c r="R23" i="83" s="1"/>
  <c r="S22" i="83"/>
  <c r="R22" i="83" s="1"/>
  <c r="S20" i="83"/>
  <c r="R20" i="83" s="1"/>
  <c r="S19" i="83"/>
  <c r="R19" i="83" s="1"/>
  <c r="N29" i="83"/>
  <c r="M29" i="83" s="1"/>
  <c r="N28" i="83"/>
  <c r="M28" i="83" s="1"/>
  <c r="N25" i="83"/>
  <c r="M25" i="83" s="1"/>
  <c r="N24" i="83"/>
  <c r="M24" i="83" s="1"/>
  <c r="N23" i="83"/>
  <c r="M23" i="83" s="1"/>
  <c r="N22" i="83"/>
  <c r="M22" i="83" s="1"/>
  <c r="N19" i="83"/>
  <c r="M19" i="83" s="1"/>
  <c r="S17" i="83"/>
  <c r="R17" i="83" s="1"/>
  <c r="S16" i="83"/>
  <c r="R16" i="83" s="1"/>
  <c r="S15" i="83"/>
  <c r="R15" i="83" s="1"/>
  <c r="S14" i="83"/>
  <c r="R14" i="83" s="1"/>
  <c r="N17" i="83"/>
  <c r="M17" i="83" s="1"/>
  <c r="N16" i="83"/>
  <c r="M16" i="83" s="1"/>
  <c r="N15" i="83"/>
  <c r="M15" i="83" s="1"/>
  <c r="N14" i="83"/>
  <c r="M14" i="83" s="1"/>
  <c r="I17" i="83"/>
  <c r="H17" i="83" s="1"/>
  <c r="I16" i="83"/>
  <c r="H16" i="83" s="1"/>
  <c r="I15" i="83"/>
  <c r="I14" i="83"/>
  <c r="H14" i="83" s="1"/>
  <c r="T121" i="83"/>
  <c r="Q121" i="83"/>
  <c r="I34" i="101" s="1"/>
  <c r="L121" i="83"/>
  <c r="F33" i="100" s="1"/>
  <c r="J121" i="83"/>
  <c r="G121" i="83"/>
  <c r="C33" i="100" s="1"/>
  <c r="Q23" i="94"/>
  <c r="P23" i="94" s="1"/>
  <c r="Q22" i="94"/>
  <c r="P22" i="94"/>
  <c r="Q20" i="94"/>
  <c r="P20" i="94" s="1"/>
  <c r="Q19" i="94"/>
  <c r="P19" i="94" s="1"/>
  <c r="P24" i="94" s="1"/>
  <c r="Q18" i="94"/>
  <c r="P18" i="94"/>
  <c r="Q17" i="94"/>
  <c r="P17" i="94"/>
  <c r="Q15" i="94"/>
  <c r="P15" i="94" s="1"/>
  <c r="Q13" i="94"/>
  <c r="P13" i="94" s="1"/>
  <c r="Q12" i="94"/>
  <c r="P12" i="94" s="1"/>
  <c r="L23" i="94"/>
  <c r="K23" i="94" s="1"/>
  <c r="L22" i="94"/>
  <c r="K22" i="94" s="1"/>
  <c r="L20" i="94"/>
  <c r="K20" i="94" s="1"/>
  <c r="L19" i="94"/>
  <c r="K19" i="94" s="1"/>
  <c r="L18" i="94"/>
  <c r="K18" i="94"/>
  <c r="L17" i="94"/>
  <c r="K17" i="94" s="1"/>
  <c r="L15" i="94"/>
  <c r="K15" i="94" s="1"/>
  <c r="L13" i="94"/>
  <c r="K13" i="94"/>
  <c r="L12" i="94"/>
  <c r="K12" i="94"/>
  <c r="G23" i="94"/>
  <c r="F23" i="94" s="1"/>
  <c r="G22" i="94"/>
  <c r="G20" i="94"/>
  <c r="F20" i="94" s="1"/>
  <c r="G19" i="94"/>
  <c r="F19" i="94" s="1"/>
  <c r="G18" i="94"/>
  <c r="F18" i="94" s="1"/>
  <c r="G17" i="94"/>
  <c r="F17" i="94" s="1"/>
  <c r="G15" i="94"/>
  <c r="F15" i="94" s="1"/>
  <c r="G13" i="94"/>
  <c r="F13" i="94"/>
  <c r="G12" i="94"/>
  <c r="F12" i="94" s="1"/>
  <c r="B25" i="94"/>
  <c r="R24" i="94"/>
  <c r="O24" i="94"/>
  <c r="M24" i="94"/>
  <c r="J24" i="94"/>
  <c r="H24" i="94"/>
  <c r="E24" i="94"/>
  <c r="C37" i="101" s="1"/>
  <c r="Q18" i="93"/>
  <c r="P18" i="93"/>
  <c r="Q17" i="93"/>
  <c r="P17" i="93" s="1"/>
  <c r="Q16" i="93"/>
  <c r="P16" i="93" s="1"/>
  <c r="Q15" i="93"/>
  <c r="P15" i="93"/>
  <c r="Q14" i="93"/>
  <c r="P14" i="93" s="1"/>
  <c r="Q13" i="93"/>
  <c r="P13" i="93" s="1"/>
  <c r="Q12" i="93"/>
  <c r="L18" i="93"/>
  <c r="K18" i="93" s="1"/>
  <c r="L17" i="93"/>
  <c r="K17" i="93"/>
  <c r="L16" i="93"/>
  <c r="K16" i="93" s="1"/>
  <c r="L15" i="93"/>
  <c r="K15" i="93" s="1"/>
  <c r="L14" i="93"/>
  <c r="L13" i="93"/>
  <c r="K13" i="93"/>
  <c r="L12" i="93"/>
  <c r="K12" i="93" s="1"/>
  <c r="G18" i="93"/>
  <c r="F18" i="93" s="1"/>
  <c r="G17" i="93"/>
  <c r="F17" i="93"/>
  <c r="G16" i="93"/>
  <c r="F16" i="93"/>
  <c r="G15" i="93"/>
  <c r="F15" i="93" s="1"/>
  <c r="G14" i="93"/>
  <c r="F14" i="93" s="1"/>
  <c r="G13" i="93"/>
  <c r="F13" i="93" s="1"/>
  <c r="G12" i="93"/>
  <c r="F12" i="93" s="1"/>
  <c r="B20" i="93"/>
  <c r="R19" i="93"/>
  <c r="O19" i="93"/>
  <c r="I32" i="99" s="1"/>
  <c r="M19" i="93"/>
  <c r="J19" i="93"/>
  <c r="H19" i="93"/>
  <c r="E19" i="93"/>
  <c r="Q21" i="92"/>
  <c r="P21" i="92" s="1"/>
  <c r="Q20" i="92"/>
  <c r="P20" i="92" s="1"/>
  <c r="Q19" i="92"/>
  <c r="P19" i="92" s="1"/>
  <c r="Q18" i="92"/>
  <c r="P18" i="92" s="1"/>
  <c r="Q17" i="92"/>
  <c r="P17" i="92" s="1"/>
  <c r="Q16" i="92"/>
  <c r="P16" i="92"/>
  <c r="Q15" i="92"/>
  <c r="P15" i="92" s="1"/>
  <c r="Q14" i="92"/>
  <c r="P14" i="92" s="1"/>
  <c r="Q13" i="92"/>
  <c r="P13" i="92"/>
  <c r="Q12" i="92"/>
  <c r="P12" i="92" s="1"/>
  <c r="L21" i="92"/>
  <c r="K21" i="92" s="1"/>
  <c r="L20" i="92"/>
  <c r="K20" i="92"/>
  <c r="L19" i="92"/>
  <c r="K19" i="92" s="1"/>
  <c r="L18" i="92"/>
  <c r="K18" i="92" s="1"/>
  <c r="L17" i="92"/>
  <c r="K17" i="92"/>
  <c r="L16" i="92"/>
  <c r="K16" i="92"/>
  <c r="L15" i="92"/>
  <c r="K15" i="92" s="1"/>
  <c r="L14" i="92"/>
  <c r="K14" i="92" s="1"/>
  <c r="L13" i="92"/>
  <c r="K13" i="92" s="1"/>
  <c r="L12" i="92"/>
  <c r="G21" i="92"/>
  <c r="F21" i="92" s="1"/>
  <c r="G20" i="92"/>
  <c r="F20" i="92"/>
  <c r="G19" i="92"/>
  <c r="F19" i="92"/>
  <c r="G18" i="92"/>
  <c r="F18" i="92" s="1"/>
  <c r="G17" i="92"/>
  <c r="F17" i="92" s="1"/>
  <c r="G16" i="92"/>
  <c r="F16" i="92"/>
  <c r="G15" i="92"/>
  <c r="F15" i="92" s="1"/>
  <c r="G14" i="92"/>
  <c r="F14" i="92" s="1"/>
  <c r="G13" i="92"/>
  <c r="F13" i="92" s="1"/>
  <c r="G12" i="92"/>
  <c r="F12" i="92"/>
  <c r="B23" i="92"/>
  <c r="R22" i="92"/>
  <c r="O22" i="92"/>
  <c r="I29" i="76" s="1"/>
  <c r="M22" i="92"/>
  <c r="J22" i="92"/>
  <c r="H22" i="92"/>
  <c r="E22" i="92"/>
  <c r="C31" i="99" s="1"/>
  <c r="Q24" i="91"/>
  <c r="P24" i="91" s="1"/>
  <c r="Q23" i="91"/>
  <c r="P23" i="91" s="1"/>
  <c r="Q22" i="91"/>
  <c r="P22" i="91" s="1"/>
  <c r="Q21" i="91"/>
  <c r="P21" i="91" s="1"/>
  <c r="Q20" i="91"/>
  <c r="P20" i="91"/>
  <c r="Q18" i="91"/>
  <c r="P18" i="91" s="1"/>
  <c r="Q16" i="91"/>
  <c r="P16" i="91" s="1"/>
  <c r="Q15" i="91"/>
  <c r="P15" i="91" s="1"/>
  <c r="Q14" i="91"/>
  <c r="P14" i="91"/>
  <c r="Q13" i="91"/>
  <c r="P13" i="91" s="1"/>
  <c r="Q12" i="91"/>
  <c r="P12" i="91" s="1"/>
  <c r="P25" i="91" s="1"/>
  <c r="L24" i="91"/>
  <c r="K24" i="91" s="1"/>
  <c r="L23" i="91"/>
  <c r="K23" i="91" s="1"/>
  <c r="L22" i="91"/>
  <c r="K22" i="91" s="1"/>
  <c r="L21" i="91"/>
  <c r="K21" i="91" s="1"/>
  <c r="L20" i="91"/>
  <c r="K20" i="91"/>
  <c r="L18" i="91"/>
  <c r="K18" i="91" s="1"/>
  <c r="L16" i="91"/>
  <c r="K16" i="91" s="1"/>
  <c r="L15" i="91"/>
  <c r="K15" i="91"/>
  <c r="L14" i="91"/>
  <c r="K14" i="91" s="1"/>
  <c r="L13" i="91"/>
  <c r="K13" i="91" s="1"/>
  <c r="L12" i="91"/>
  <c r="K12" i="91"/>
  <c r="G24" i="91"/>
  <c r="F24" i="91" s="1"/>
  <c r="G23" i="91"/>
  <c r="F23" i="91" s="1"/>
  <c r="G22" i="91"/>
  <c r="F22" i="91"/>
  <c r="G21" i="91"/>
  <c r="F21" i="91" s="1"/>
  <c r="G20" i="91"/>
  <c r="F20" i="91" s="1"/>
  <c r="G18" i="91"/>
  <c r="F18" i="91"/>
  <c r="G16" i="91"/>
  <c r="F16" i="91" s="1"/>
  <c r="G15" i="91"/>
  <c r="G14" i="91"/>
  <c r="G13" i="91"/>
  <c r="F13" i="91" s="1"/>
  <c r="G12" i="91"/>
  <c r="F12" i="91" s="1"/>
  <c r="B26" i="91"/>
  <c r="R25" i="91"/>
  <c r="O25" i="91"/>
  <c r="M25" i="91"/>
  <c r="J25" i="91"/>
  <c r="H25" i="91"/>
  <c r="E25" i="91"/>
  <c r="Q80" i="90"/>
  <c r="P80" i="90" s="1"/>
  <c r="Q79" i="90"/>
  <c r="P79" i="90"/>
  <c r="Q78" i="90"/>
  <c r="P78" i="90" s="1"/>
  <c r="Q77" i="90"/>
  <c r="P77" i="90"/>
  <c r="Q76" i="90"/>
  <c r="P76" i="90" s="1"/>
  <c r="Q75" i="90"/>
  <c r="P75" i="90" s="1"/>
  <c r="Q74" i="90"/>
  <c r="P74" i="90" s="1"/>
  <c r="Q73" i="90"/>
  <c r="P73" i="90"/>
  <c r="Q72" i="90"/>
  <c r="P72" i="90" s="1"/>
  <c r="Q88" i="90"/>
  <c r="P88" i="90" s="1"/>
  <c r="Q87" i="90"/>
  <c r="P87" i="90" s="1"/>
  <c r="Q86" i="90"/>
  <c r="P86" i="90" s="1"/>
  <c r="Q85" i="90"/>
  <c r="P85" i="90" s="1"/>
  <c r="Q84" i="90"/>
  <c r="P84" i="90" s="1"/>
  <c r="Q83" i="90"/>
  <c r="P83" i="90" s="1"/>
  <c r="Q82" i="90"/>
  <c r="P82" i="90"/>
  <c r="L88" i="90"/>
  <c r="K88" i="90" s="1"/>
  <c r="L87" i="90"/>
  <c r="K87" i="90" s="1"/>
  <c r="L86" i="90"/>
  <c r="K86" i="90" s="1"/>
  <c r="L85" i="90"/>
  <c r="K85" i="90"/>
  <c r="L84" i="90"/>
  <c r="K84" i="90" s="1"/>
  <c r="L83" i="90"/>
  <c r="K83" i="90" s="1"/>
  <c r="L82" i="90"/>
  <c r="K82" i="90" s="1"/>
  <c r="G88" i="90"/>
  <c r="F88" i="90" s="1"/>
  <c r="G87" i="90"/>
  <c r="F87" i="90" s="1"/>
  <c r="G86" i="90"/>
  <c r="F86" i="90" s="1"/>
  <c r="G85" i="90"/>
  <c r="F85" i="90" s="1"/>
  <c r="G84" i="90"/>
  <c r="F84" i="90" s="1"/>
  <c r="G83" i="90"/>
  <c r="F83" i="90" s="1"/>
  <c r="G82" i="90"/>
  <c r="F82" i="90"/>
  <c r="G80" i="90"/>
  <c r="F80" i="90" s="1"/>
  <c r="G79" i="90"/>
  <c r="F79" i="90" s="1"/>
  <c r="G78" i="90"/>
  <c r="F78" i="90"/>
  <c r="G77" i="90"/>
  <c r="F77" i="90" s="1"/>
  <c r="G76" i="90"/>
  <c r="F76" i="90" s="1"/>
  <c r="G75" i="90"/>
  <c r="F75" i="90" s="1"/>
  <c r="G74" i="90"/>
  <c r="F74" i="90" s="1"/>
  <c r="G73" i="90"/>
  <c r="F73" i="90" s="1"/>
  <c r="G72" i="90"/>
  <c r="F72" i="90" s="1"/>
  <c r="Q70" i="90"/>
  <c r="P70" i="90" s="1"/>
  <c r="Q69" i="90"/>
  <c r="P69" i="90" s="1"/>
  <c r="Q68" i="90"/>
  <c r="P68" i="90" s="1"/>
  <c r="Q67" i="90"/>
  <c r="P67" i="90" s="1"/>
  <c r="Q66" i="90"/>
  <c r="P66" i="90" s="1"/>
  <c r="Q65" i="90"/>
  <c r="P65" i="90"/>
  <c r="Q64" i="90"/>
  <c r="P64" i="90" s="1"/>
  <c r="Q63" i="90"/>
  <c r="P63" i="90" s="1"/>
  <c r="Q62" i="90"/>
  <c r="P62" i="90"/>
  <c r="L70" i="90"/>
  <c r="K70" i="90" s="1"/>
  <c r="L69" i="90"/>
  <c r="K69" i="90" s="1"/>
  <c r="L68" i="90"/>
  <c r="K68" i="90" s="1"/>
  <c r="L67" i="90"/>
  <c r="K67" i="90" s="1"/>
  <c r="L66" i="90"/>
  <c r="K66" i="90" s="1"/>
  <c r="L65" i="90"/>
  <c r="K65" i="90"/>
  <c r="L64" i="90"/>
  <c r="K64" i="90" s="1"/>
  <c r="L63" i="90"/>
  <c r="K63" i="90" s="1"/>
  <c r="L62" i="90"/>
  <c r="K62" i="90"/>
  <c r="G70" i="90"/>
  <c r="F70" i="90"/>
  <c r="G69" i="90"/>
  <c r="F69" i="90" s="1"/>
  <c r="G68" i="90"/>
  <c r="F68" i="90"/>
  <c r="G67" i="90"/>
  <c r="F67" i="90" s="1"/>
  <c r="G66" i="90"/>
  <c r="F66" i="90" s="1"/>
  <c r="G65" i="90"/>
  <c r="F65" i="90"/>
  <c r="G64" i="90"/>
  <c r="F64" i="90" s="1"/>
  <c r="G63" i="90"/>
  <c r="F63" i="90" s="1"/>
  <c r="G62" i="90"/>
  <c r="F62" i="90"/>
  <c r="Q60" i="90"/>
  <c r="P60" i="90" s="1"/>
  <c r="Q59" i="90"/>
  <c r="P59" i="90" s="1"/>
  <c r="Q58" i="90"/>
  <c r="P58" i="90"/>
  <c r="Q57" i="90"/>
  <c r="P57" i="90" s="1"/>
  <c r="Q56" i="90"/>
  <c r="P56" i="90" s="1"/>
  <c r="Q55" i="90"/>
  <c r="P55" i="90"/>
  <c r="Q54" i="90"/>
  <c r="P54" i="90" s="1"/>
  <c r="Q53" i="90"/>
  <c r="P53" i="90" s="1"/>
  <c r="Q52" i="90"/>
  <c r="P52" i="90"/>
  <c r="Q51" i="90"/>
  <c r="P51" i="90" s="1"/>
  <c r="Q50" i="90"/>
  <c r="P50" i="90" s="1"/>
  <c r="Q49" i="90"/>
  <c r="P49" i="90"/>
  <c r="Q48" i="90"/>
  <c r="P48" i="90" s="1"/>
  <c r="Q47" i="90"/>
  <c r="P47" i="90" s="1"/>
  <c r="Q46" i="90"/>
  <c r="P46" i="90"/>
  <c r="Q45" i="90"/>
  <c r="P45" i="90"/>
  <c r="Q44" i="90"/>
  <c r="P44" i="90" s="1"/>
  <c r="Q43" i="90"/>
  <c r="P43" i="90" s="1"/>
  <c r="Q42" i="90"/>
  <c r="P42" i="90" s="1"/>
  <c r="L60" i="90"/>
  <c r="K60" i="90" s="1"/>
  <c r="L59" i="90"/>
  <c r="K59" i="90" s="1"/>
  <c r="L58" i="90"/>
  <c r="K58" i="90" s="1"/>
  <c r="L57" i="90"/>
  <c r="K57" i="90" s="1"/>
  <c r="L56" i="90"/>
  <c r="K56" i="90"/>
  <c r="L55" i="90"/>
  <c r="K55" i="90" s="1"/>
  <c r="L54" i="90"/>
  <c r="K54" i="90" s="1"/>
  <c r="L53" i="90"/>
  <c r="K53" i="90"/>
  <c r="L52" i="90"/>
  <c r="K52" i="90" s="1"/>
  <c r="L51" i="90"/>
  <c r="K51" i="90" s="1"/>
  <c r="L50" i="90"/>
  <c r="K50" i="90" s="1"/>
  <c r="L49" i="90"/>
  <c r="K49" i="90" s="1"/>
  <c r="L48" i="90"/>
  <c r="K48" i="90" s="1"/>
  <c r="L47" i="90"/>
  <c r="K47" i="90"/>
  <c r="L46" i="90"/>
  <c r="K46" i="90" s="1"/>
  <c r="L45" i="90"/>
  <c r="K45" i="90" s="1"/>
  <c r="L44" i="90"/>
  <c r="K44" i="90"/>
  <c r="L43" i="90"/>
  <c r="K43" i="90" s="1"/>
  <c r="L42" i="90"/>
  <c r="K42" i="90" s="1"/>
  <c r="G60" i="90"/>
  <c r="F60" i="90" s="1"/>
  <c r="G59" i="90"/>
  <c r="F59" i="90"/>
  <c r="G58" i="90"/>
  <c r="F58" i="90" s="1"/>
  <c r="G57" i="90"/>
  <c r="F57" i="90" s="1"/>
  <c r="G56" i="90"/>
  <c r="F56" i="90" s="1"/>
  <c r="G55" i="90"/>
  <c r="F55" i="90" s="1"/>
  <c r="G54" i="90"/>
  <c r="F54" i="90" s="1"/>
  <c r="G53" i="90"/>
  <c r="F53" i="90" s="1"/>
  <c r="G52" i="90"/>
  <c r="F52" i="90" s="1"/>
  <c r="G51" i="90"/>
  <c r="F51" i="90"/>
  <c r="G50" i="90"/>
  <c r="F50" i="90" s="1"/>
  <c r="G49" i="90"/>
  <c r="F49" i="90" s="1"/>
  <c r="G48" i="90"/>
  <c r="F48" i="90"/>
  <c r="G47" i="90"/>
  <c r="F47" i="90" s="1"/>
  <c r="G46" i="90"/>
  <c r="F46" i="90" s="1"/>
  <c r="G45" i="90"/>
  <c r="F45" i="90"/>
  <c r="G44" i="90"/>
  <c r="F44" i="90" s="1"/>
  <c r="G43" i="90"/>
  <c r="F43" i="90" s="1"/>
  <c r="G42" i="90"/>
  <c r="F42" i="90"/>
  <c r="Q39" i="90"/>
  <c r="P39" i="90" s="1"/>
  <c r="Q38" i="90"/>
  <c r="P38" i="90" s="1"/>
  <c r="Q37" i="90"/>
  <c r="P37" i="90"/>
  <c r="G39" i="90"/>
  <c r="F39" i="90" s="1"/>
  <c r="G38" i="90"/>
  <c r="F38" i="90" s="1"/>
  <c r="G37" i="90"/>
  <c r="F37" i="90"/>
  <c r="L39" i="90"/>
  <c r="K39" i="90" s="1"/>
  <c r="L38" i="90"/>
  <c r="K38" i="90" s="1"/>
  <c r="L37" i="90"/>
  <c r="K37" i="90" s="1"/>
  <c r="Q35" i="90"/>
  <c r="P35" i="90" s="1"/>
  <c r="Q34" i="90"/>
  <c r="P34" i="90" s="1"/>
  <c r="Q33" i="90"/>
  <c r="P33" i="90" s="1"/>
  <c r="Q32" i="90"/>
  <c r="P32" i="90" s="1"/>
  <c r="Q31" i="90"/>
  <c r="P31" i="90" s="1"/>
  <c r="Q30" i="90"/>
  <c r="P30" i="90" s="1"/>
  <c r="Q29" i="90"/>
  <c r="P29" i="90" s="1"/>
  <c r="Q28" i="90"/>
  <c r="P28" i="90" s="1"/>
  <c r="Q27" i="90"/>
  <c r="P27" i="90"/>
  <c r="Q26" i="90"/>
  <c r="P26" i="90" s="1"/>
  <c r="Q25" i="90"/>
  <c r="P25" i="90" s="1"/>
  <c r="Q23" i="90"/>
  <c r="P23" i="90" s="1"/>
  <c r="Q22" i="90"/>
  <c r="P22" i="90" s="1"/>
  <c r="Q21" i="90"/>
  <c r="P21" i="90" s="1"/>
  <c r="Q20" i="90"/>
  <c r="P20" i="90" s="1"/>
  <c r="Q19" i="90"/>
  <c r="P19" i="90" s="1"/>
  <c r="Q18" i="90"/>
  <c r="P18" i="90" s="1"/>
  <c r="Q17" i="90"/>
  <c r="P17" i="90"/>
  <c r="Q16" i="90"/>
  <c r="P16" i="90" s="1"/>
  <c r="Q15" i="90"/>
  <c r="P15" i="90" s="1"/>
  <c r="Q14" i="90"/>
  <c r="P14" i="90" s="1"/>
  <c r="Q13" i="90"/>
  <c r="P13" i="90"/>
  <c r="Q12" i="90"/>
  <c r="P12" i="90" s="1"/>
  <c r="L35" i="90"/>
  <c r="K35" i="90"/>
  <c r="L34" i="90"/>
  <c r="K34" i="90" s="1"/>
  <c r="L33" i="90"/>
  <c r="K33" i="90" s="1"/>
  <c r="L32" i="90"/>
  <c r="K32" i="90" s="1"/>
  <c r="L31" i="90"/>
  <c r="K31" i="90" s="1"/>
  <c r="L30" i="90"/>
  <c r="K30" i="90" s="1"/>
  <c r="L29" i="90"/>
  <c r="K29" i="90"/>
  <c r="L28" i="90"/>
  <c r="K28" i="90" s="1"/>
  <c r="L27" i="90"/>
  <c r="K27" i="90" s="1"/>
  <c r="L26" i="90"/>
  <c r="K26" i="90"/>
  <c r="L25" i="90"/>
  <c r="K25" i="90" s="1"/>
  <c r="L23" i="90"/>
  <c r="K23" i="90" s="1"/>
  <c r="L22" i="90"/>
  <c r="K22" i="90"/>
  <c r="L21" i="90"/>
  <c r="K21" i="90" s="1"/>
  <c r="L20" i="90"/>
  <c r="K20" i="90" s="1"/>
  <c r="L19" i="90"/>
  <c r="K19" i="90"/>
  <c r="L18" i="90"/>
  <c r="K18" i="90" s="1"/>
  <c r="L17" i="90"/>
  <c r="K17" i="90" s="1"/>
  <c r="L16" i="90"/>
  <c r="K16" i="90"/>
  <c r="L15" i="90"/>
  <c r="K15" i="90" s="1"/>
  <c r="L14" i="90"/>
  <c r="K14" i="90" s="1"/>
  <c r="L13" i="90"/>
  <c r="K13" i="90"/>
  <c r="L12" i="90"/>
  <c r="K12" i="90" s="1"/>
  <c r="G35" i="90"/>
  <c r="F35" i="90" s="1"/>
  <c r="G34" i="90"/>
  <c r="F34" i="90" s="1"/>
  <c r="G33" i="90"/>
  <c r="F33" i="90" s="1"/>
  <c r="G32" i="90"/>
  <c r="F32" i="90" s="1"/>
  <c r="G31" i="90"/>
  <c r="F31" i="90" s="1"/>
  <c r="G30" i="90"/>
  <c r="F30" i="90" s="1"/>
  <c r="G29" i="90"/>
  <c r="F29" i="90" s="1"/>
  <c r="G28" i="90"/>
  <c r="F28" i="90" s="1"/>
  <c r="G27" i="90"/>
  <c r="F27" i="90" s="1"/>
  <c r="G26" i="90"/>
  <c r="F26" i="90" s="1"/>
  <c r="G25" i="90"/>
  <c r="F25" i="90" s="1"/>
  <c r="G23" i="90"/>
  <c r="F23" i="90" s="1"/>
  <c r="G22" i="90"/>
  <c r="F22" i="90" s="1"/>
  <c r="G21" i="90"/>
  <c r="G20" i="90"/>
  <c r="F20" i="90" s="1"/>
  <c r="G19" i="90"/>
  <c r="F19" i="90" s="1"/>
  <c r="G18" i="90"/>
  <c r="F18" i="90" s="1"/>
  <c r="G17" i="90"/>
  <c r="F17" i="90" s="1"/>
  <c r="G16" i="90"/>
  <c r="F16" i="90" s="1"/>
  <c r="G15" i="90"/>
  <c r="F15" i="90" s="1"/>
  <c r="G14" i="90"/>
  <c r="F14" i="90" s="1"/>
  <c r="G13" i="90"/>
  <c r="F13" i="90" s="1"/>
  <c r="G12" i="90"/>
  <c r="F12" i="90" s="1"/>
  <c r="L80" i="90"/>
  <c r="K80" i="90" s="1"/>
  <c r="L79" i="90"/>
  <c r="K79" i="90" s="1"/>
  <c r="L78" i="90"/>
  <c r="K78" i="90" s="1"/>
  <c r="L77" i="90"/>
  <c r="K77" i="90"/>
  <c r="L76" i="90"/>
  <c r="K76" i="90"/>
  <c r="L75" i="90"/>
  <c r="K75" i="90"/>
  <c r="L74" i="90"/>
  <c r="K74" i="90" s="1"/>
  <c r="L73" i="90"/>
  <c r="K73" i="90" s="1"/>
  <c r="L72" i="90"/>
  <c r="K72" i="90" s="1"/>
  <c r="B90" i="90"/>
  <c r="R89" i="90"/>
  <c r="O89" i="90"/>
  <c r="M89" i="90"/>
  <c r="J89" i="90"/>
  <c r="H89" i="90"/>
  <c r="E89" i="90"/>
  <c r="Q83" i="89"/>
  <c r="P83" i="89" s="1"/>
  <c r="Q82" i="89"/>
  <c r="P82" i="89" s="1"/>
  <c r="Q81" i="89"/>
  <c r="P81" i="89" s="1"/>
  <c r="Q80" i="89"/>
  <c r="P80" i="89" s="1"/>
  <c r="Q79" i="89"/>
  <c r="P79" i="89" s="1"/>
  <c r="Q78" i="89"/>
  <c r="P78" i="89" s="1"/>
  <c r="Q77" i="89"/>
  <c r="P77" i="89" s="1"/>
  <c r="Q75" i="89"/>
  <c r="P75" i="89"/>
  <c r="Q74" i="89"/>
  <c r="P74" i="89" s="1"/>
  <c r="Q73" i="89"/>
  <c r="P73" i="89" s="1"/>
  <c r="Q72" i="89"/>
  <c r="P72" i="89"/>
  <c r="Q71" i="89"/>
  <c r="P71" i="89" s="1"/>
  <c r="Q70" i="89"/>
  <c r="P70" i="89" s="1"/>
  <c r="Q69" i="89"/>
  <c r="P69" i="89" s="1"/>
  <c r="Q68" i="89"/>
  <c r="P68" i="89" s="1"/>
  <c r="Q67" i="89"/>
  <c r="P67" i="89" s="1"/>
  <c r="Q65" i="89"/>
  <c r="P65" i="89"/>
  <c r="Q64" i="89"/>
  <c r="P64" i="89" s="1"/>
  <c r="Q63" i="89"/>
  <c r="P63" i="89" s="1"/>
  <c r="Q62" i="89"/>
  <c r="P62" i="89"/>
  <c r="Q61" i="89"/>
  <c r="P61" i="89" s="1"/>
  <c r="Q60" i="89"/>
  <c r="P60" i="89" s="1"/>
  <c r="Q59" i="89"/>
  <c r="P59" i="89"/>
  <c r="Q58" i="89"/>
  <c r="P58" i="89" s="1"/>
  <c r="Q57" i="89"/>
  <c r="P57" i="89" s="1"/>
  <c r="Q55" i="89"/>
  <c r="P55" i="89"/>
  <c r="Q54" i="89"/>
  <c r="P54" i="89" s="1"/>
  <c r="Q53" i="89"/>
  <c r="P53" i="89" s="1"/>
  <c r="Q52" i="89"/>
  <c r="P52" i="89"/>
  <c r="Q51" i="89"/>
  <c r="P51" i="89"/>
  <c r="Q50" i="89"/>
  <c r="P50" i="89" s="1"/>
  <c r="Q49" i="89"/>
  <c r="P49" i="89" s="1"/>
  <c r="Q48" i="89"/>
  <c r="P48" i="89" s="1"/>
  <c r="Q47" i="89"/>
  <c r="P47" i="89" s="1"/>
  <c r="Q46" i="89"/>
  <c r="P46" i="89" s="1"/>
  <c r="Q45" i="89"/>
  <c r="P45" i="89" s="1"/>
  <c r="Q44" i="89"/>
  <c r="P44" i="89" s="1"/>
  <c r="Q43" i="89"/>
  <c r="P43" i="89" s="1"/>
  <c r="Q42" i="89"/>
  <c r="P42" i="89" s="1"/>
  <c r="Q41" i="89"/>
  <c r="P41" i="89" s="1"/>
  <c r="Q40" i="89"/>
  <c r="P40" i="89" s="1"/>
  <c r="Q39" i="89"/>
  <c r="P39" i="89" s="1"/>
  <c r="Q38" i="89"/>
  <c r="P38" i="89" s="1"/>
  <c r="Q37" i="89"/>
  <c r="P37" i="89" s="1"/>
  <c r="Q34" i="89"/>
  <c r="P34" i="89" s="1"/>
  <c r="Q33" i="89"/>
  <c r="P33" i="89" s="1"/>
  <c r="Q32" i="89"/>
  <c r="P32" i="89" s="1"/>
  <c r="Q30" i="89"/>
  <c r="P30" i="89" s="1"/>
  <c r="Q29" i="89"/>
  <c r="P29" i="89" s="1"/>
  <c r="Q28" i="89"/>
  <c r="P28" i="89" s="1"/>
  <c r="Q27" i="89"/>
  <c r="P27" i="89" s="1"/>
  <c r="Q26" i="89"/>
  <c r="P26" i="89" s="1"/>
  <c r="Q25" i="89"/>
  <c r="P25" i="89" s="1"/>
  <c r="Q24" i="89"/>
  <c r="P24" i="89" s="1"/>
  <c r="Q23" i="89"/>
  <c r="P23" i="89" s="1"/>
  <c r="Q22" i="89"/>
  <c r="P22" i="89"/>
  <c r="Q21" i="89"/>
  <c r="P21" i="89" s="1"/>
  <c r="Q20" i="89"/>
  <c r="P20" i="89" s="1"/>
  <c r="Q19" i="89"/>
  <c r="P19" i="89"/>
  <c r="Q18" i="89"/>
  <c r="P18" i="89" s="1"/>
  <c r="Q17" i="89"/>
  <c r="P17" i="89" s="1"/>
  <c r="Q16" i="89"/>
  <c r="P16" i="89"/>
  <c r="Q14" i="89"/>
  <c r="P14" i="89" s="1"/>
  <c r="Q12" i="89"/>
  <c r="P12" i="89" s="1"/>
  <c r="L83" i="89"/>
  <c r="K83" i="89"/>
  <c r="L82" i="89"/>
  <c r="K82" i="89" s="1"/>
  <c r="L81" i="89"/>
  <c r="K81" i="89" s="1"/>
  <c r="L80" i="89"/>
  <c r="K80" i="89"/>
  <c r="L79" i="89"/>
  <c r="K79" i="89" s="1"/>
  <c r="L78" i="89"/>
  <c r="K78" i="89" s="1"/>
  <c r="L77" i="89"/>
  <c r="K77" i="89"/>
  <c r="L75" i="89"/>
  <c r="K75" i="89" s="1"/>
  <c r="L74" i="89"/>
  <c r="K74" i="89" s="1"/>
  <c r="L73" i="89"/>
  <c r="K73" i="89"/>
  <c r="L72" i="89"/>
  <c r="K72" i="89" s="1"/>
  <c r="L71" i="89"/>
  <c r="K71" i="89" s="1"/>
  <c r="L70" i="89"/>
  <c r="K70" i="89"/>
  <c r="L69" i="89"/>
  <c r="K69" i="89" s="1"/>
  <c r="L68" i="89"/>
  <c r="K68" i="89" s="1"/>
  <c r="L67" i="89"/>
  <c r="K67" i="89"/>
  <c r="L65" i="89"/>
  <c r="K65" i="89" s="1"/>
  <c r="L64" i="89"/>
  <c r="K64" i="89" s="1"/>
  <c r="L63" i="89"/>
  <c r="K63" i="89"/>
  <c r="L62" i="89"/>
  <c r="K62" i="89" s="1"/>
  <c r="L61" i="89"/>
  <c r="K61" i="89" s="1"/>
  <c r="L60" i="89"/>
  <c r="K60" i="89"/>
  <c r="L59" i="89"/>
  <c r="K59" i="89" s="1"/>
  <c r="L58" i="89"/>
  <c r="K58" i="89" s="1"/>
  <c r="L57" i="89"/>
  <c r="K57" i="89"/>
  <c r="L55" i="89"/>
  <c r="K55" i="89" s="1"/>
  <c r="L54" i="89"/>
  <c r="K54" i="89" s="1"/>
  <c r="L53" i="89"/>
  <c r="K53" i="89" s="1"/>
  <c r="L52" i="89"/>
  <c r="K52" i="89" s="1"/>
  <c r="L51" i="89"/>
  <c r="K51" i="89" s="1"/>
  <c r="L50" i="89"/>
  <c r="K50" i="89"/>
  <c r="L49" i="89"/>
  <c r="K49" i="89"/>
  <c r="L48" i="89"/>
  <c r="K48" i="89" s="1"/>
  <c r="L47" i="89"/>
  <c r="K47" i="89" s="1"/>
  <c r="L46" i="89"/>
  <c r="K46" i="89" s="1"/>
  <c r="L45" i="89"/>
  <c r="K45" i="89" s="1"/>
  <c r="L44" i="89"/>
  <c r="K44" i="89"/>
  <c r="L43" i="89"/>
  <c r="K43" i="89" s="1"/>
  <c r="L42" i="89"/>
  <c r="K42" i="89" s="1"/>
  <c r="L41" i="89"/>
  <c r="K41" i="89" s="1"/>
  <c r="L40" i="89"/>
  <c r="K40" i="89" s="1"/>
  <c r="L39" i="89"/>
  <c r="K39" i="89" s="1"/>
  <c r="L38" i="89"/>
  <c r="K38" i="89" s="1"/>
  <c r="L37" i="89"/>
  <c r="K37" i="89" s="1"/>
  <c r="L34" i="89"/>
  <c r="K34" i="89" s="1"/>
  <c r="L33" i="89"/>
  <c r="K33" i="89"/>
  <c r="L32" i="89"/>
  <c r="K32" i="89" s="1"/>
  <c r="L30" i="89"/>
  <c r="K30" i="89" s="1"/>
  <c r="L29" i="89"/>
  <c r="K29" i="89" s="1"/>
  <c r="L28" i="89"/>
  <c r="K28" i="89" s="1"/>
  <c r="L27" i="89"/>
  <c r="K27" i="89" s="1"/>
  <c r="L26" i="89"/>
  <c r="K26" i="89" s="1"/>
  <c r="L25" i="89"/>
  <c r="K25" i="89" s="1"/>
  <c r="L24" i="89"/>
  <c r="K24" i="89" s="1"/>
  <c r="L23" i="89"/>
  <c r="K23" i="89"/>
  <c r="L22" i="89"/>
  <c r="L21" i="89"/>
  <c r="K21" i="89" s="1"/>
  <c r="L20" i="89"/>
  <c r="K20" i="89" s="1"/>
  <c r="L19" i="89"/>
  <c r="K19" i="89" s="1"/>
  <c r="L18" i="89"/>
  <c r="K18" i="89" s="1"/>
  <c r="L17" i="89"/>
  <c r="K17" i="89" s="1"/>
  <c r="L16" i="89"/>
  <c r="K16" i="89" s="1"/>
  <c r="L14" i="89"/>
  <c r="K14" i="89" s="1"/>
  <c r="L12" i="89"/>
  <c r="K12" i="89"/>
  <c r="G83" i="89"/>
  <c r="F83" i="89" s="1"/>
  <c r="G82" i="89"/>
  <c r="F82" i="89" s="1"/>
  <c r="G81" i="89"/>
  <c r="F81" i="89" s="1"/>
  <c r="G80" i="89"/>
  <c r="F80" i="89" s="1"/>
  <c r="G79" i="89"/>
  <c r="F79" i="89" s="1"/>
  <c r="G78" i="89"/>
  <c r="F78" i="89" s="1"/>
  <c r="G77" i="89"/>
  <c r="F77" i="89" s="1"/>
  <c r="G75" i="89"/>
  <c r="G74" i="89"/>
  <c r="F74" i="89"/>
  <c r="G73" i="89"/>
  <c r="F73" i="89" s="1"/>
  <c r="G72" i="89"/>
  <c r="F72" i="89" s="1"/>
  <c r="G71" i="89"/>
  <c r="F71" i="89" s="1"/>
  <c r="G70" i="89"/>
  <c r="F70" i="89" s="1"/>
  <c r="G69" i="89"/>
  <c r="F69" i="89" s="1"/>
  <c r="G68" i="89"/>
  <c r="F68" i="89" s="1"/>
  <c r="G67" i="89"/>
  <c r="F67" i="89" s="1"/>
  <c r="G65" i="89"/>
  <c r="F65" i="89" s="1"/>
  <c r="G64" i="89"/>
  <c r="F64" i="89"/>
  <c r="G63" i="89"/>
  <c r="F63" i="89" s="1"/>
  <c r="G62" i="89"/>
  <c r="F62" i="89" s="1"/>
  <c r="G61" i="89"/>
  <c r="F61" i="89"/>
  <c r="G60" i="89"/>
  <c r="F60" i="89" s="1"/>
  <c r="G59" i="89"/>
  <c r="F59" i="89" s="1"/>
  <c r="G58" i="89"/>
  <c r="F58" i="89"/>
  <c r="G57" i="89"/>
  <c r="F57" i="89" s="1"/>
  <c r="G55" i="89"/>
  <c r="F55" i="89" s="1"/>
  <c r="G54" i="89"/>
  <c r="F54" i="89"/>
  <c r="G53" i="89"/>
  <c r="F53" i="89" s="1"/>
  <c r="G52" i="89"/>
  <c r="F52" i="89" s="1"/>
  <c r="G51" i="89"/>
  <c r="F51" i="89"/>
  <c r="G50" i="89"/>
  <c r="F50" i="89" s="1"/>
  <c r="G49" i="89"/>
  <c r="F49" i="89" s="1"/>
  <c r="G48" i="89"/>
  <c r="F48" i="89"/>
  <c r="G47" i="89"/>
  <c r="F47" i="89" s="1"/>
  <c r="G46" i="89"/>
  <c r="F46" i="89" s="1"/>
  <c r="G45" i="89"/>
  <c r="F45" i="89"/>
  <c r="G44" i="89"/>
  <c r="F44" i="89" s="1"/>
  <c r="G43" i="89"/>
  <c r="F43" i="89" s="1"/>
  <c r="G42" i="89"/>
  <c r="F42" i="89"/>
  <c r="G41" i="89"/>
  <c r="F41" i="89" s="1"/>
  <c r="G40" i="89"/>
  <c r="F40" i="89" s="1"/>
  <c r="G39" i="89"/>
  <c r="F39" i="89"/>
  <c r="G38" i="89"/>
  <c r="F38" i="89" s="1"/>
  <c r="G37" i="89"/>
  <c r="F37" i="89" s="1"/>
  <c r="G34" i="89"/>
  <c r="F34" i="89"/>
  <c r="G33" i="89"/>
  <c r="F33" i="89" s="1"/>
  <c r="G32" i="89"/>
  <c r="F32" i="89" s="1"/>
  <c r="G30" i="89"/>
  <c r="F30" i="89"/>
  <c r="G29" i="89"/>
  <c r="F29" i="89" s="1"/>
  <c r="G28" i="89"/>
  <c r="F28" i="89" s="1"/>
  <c r="G27" i="89"/>
  <c r="F27" i="89"/>
  <c r="G26" i="89"/>
  <c r="F26" i="89" s="1"/>
  <c r="G25" i="89"/>
  <c r="F25" i="89" s="1"/>
  <c r="G24" i="89"/>
  <c r="F24" i="89"/>
  <c r="G23" i="89"/>
  <c r="F23" i="89" s="1"/>
  <c r="G22" i="89"/>
  <c r="F22" i="89" s="1"/>
  <c r="G21" i="89"/>
  <c r="F21" i="89"/>
  <c r="G20" i="89"/>
  <c r="F20" i="89" s="1"/>
  <c r="G19" i="89"/>
  <c r="F19" i="89" s="1"/>
  <c r="G18" i="89"/>
  <c r="F18" i="89"/>
  <c r="G17" i="89"/>
  <c r="F17" i="89" s="1"/>
  <c r="G16" i="89"/>
  <c r="F16" i="89" s="1"/>
  <c r="G14" i="89"/>
  <c r="F14" i="89"/>
  <c r="G12" i="89"/>
  <c r="F12" i="89"/>
  <c r="B85" i="89"/>
  <c r="R84" i="89"/>
  <c r="O84" i="89"/>
  <c r="M84" i="89"/>
  <c r="J84" i="89"/>
  <c r="H84" i="89"/>
  <c r="E84" i="89"/>
  <c r="Q93" i="88"/>
  <c r="P93" i="88" s="1"/>
  <c r="Q92" i="88"/>
  <c r="P92" i="88"/>
  <c r="Q91" i="88"/>
  <c r="P91" i="88" s="1"/>
  <c r="Q90" i="88"/>
  <c r="P90" i="88"/>
  <c r="Q89" i="88"/>
  <c r="P89" i="88" s="1"/>
  <c r="Q88" i="88"/>
  <c r="P88" i="88" s="1"/>
  <c r="Q87" i="88"/>
  <c r="P87" i="88"/>
  <c r="Q85" i="88"/>
  <c r="P85" i="88" s="1"/>
  <c r="Q84" i="88"/>
  <c r="P84" i="88" s="1"/>
  <c r="Q83" i="88"/>
  <c r="P83" i="88"/>
  <c r="Q82" i="88"/>
  <c r="P82" i="88" s="1"/>
  <c r="Q81" i="88"/>
  <c r="P81" i="88" s="1"/>
  <c r="Q80" i="88"/>
  <c r="P80" i="88" s="1"/>
  <c r="Q79" i="88"/>
  <c r="P79" i="88" s="1"/>
  <c r="Q78" i="88"/>
  <c r="P78" i="88" s="1"/>
  <c r="Q77" i="88"/>
  <c r="P77" i="88"/>
  <c r="Q75" i="88"/>
  <c r="P75" i="88" s="1"/>
  <c r="Q74" i="88"/>
  <c r="P74" i="88" s="1"/>
  <c r="Q73" i="88"/>
  <c r="P73" i="88"/>
  <c r="Q72" i="88"/>
  <c r="P72" i="88"/>
  <c r="Q71" i="88"/>
  <c r="P71" i="88" s="1"/>
  <c r="Q70" i="88"/>
  <c r="P70" i="88" s="1"/>
  <c r="Q69" i="88"/>
  <c r="P69" i="88" s="1"/>
  <c r="Q68" i="88"/>
  <c r="P68" i="88" s="1"/>
  <c r="Q67" i="88"/>
  <c r="P67" i="88" s="1"/>
  <c r="L93" i="88"/>
  <c r="K93" i="88" s="1"/>
  <c r="L92" i="88"/>
  <c r="K92" i="88" s="1"/>
  <c r="L91" i="88"/>
  <c r="K91" i="88" s="1"/>
  <c r="L90" i="88"/>
  <c r="K90" i="88" s="1"/>
  <c r="L89" i="88"/>
  <c r="K89" i="88" s="1"/>
  <c r="L88" i="88"/>
  <c r="K88" i="88" s="1"/>
  <c r="L87" i="88"/>
  <c r="K87" i="88" s="1"/>
  <c r="L85" i="88"/>
  <c r="K85" i="88"/>
  <c r="L84" i="88"/>
  <c r="K84" i="88" s="1"/>
  <c r="L83" i="88"/>
  <c r="K83" i="88" s="1"/>
  <c r="L82" i="88"/>
  <c r="K82" i="88" s="1"/>
  <c r="L81" i="88"/>
  <c r="K81" i="88"/>
  <c r="L80" i="88"/>
  <c r="K80" i="88" s="1"/>
  <c r="L79" i="88"/>
  <c r="K79" i="88" s="1"/>
  <c r="L78" i="88"/>
  <c r="K78" i="88" s="1"/>
  <c r="L77" i="88"/>
  <c r="K77" i="88" s="1"/>
  <c r="L75" i="88"/>
  <c r="K75" i="88" s="1"/>
  <c r="L74" i="88"/>
  <c r="K74" i="88" s="1"/>
  <c r="L73" i="88"/>
  <c r="K73" i="88" s="1"/>
  <c r="L72" i="88"/>
  <c r="K72" i="88" s="1"/>
  <c r="L71" i="88"/>
  <c r="K71" i="88" s="1"/>
  <c r="L70" i="88"/>
  <c r="K70" i="88" s="1"/>
  <c r="L69" i="88"/>
  <c r="K69" i="88" s="1"/>
  <c r="L68" i="88"/>
  <c r="K68" i="88"/>
  <c r="L67" i="88"/>
  <c r="K67" i="88" s="1"/>
  <c r="G93" i="88"/>
  <c r="F93" i="88" s="1"/>
  <c r="G92" i="88"/>
  <c r="F92" i="88" s="1"/>
  <c r="G91" i="88"/>
  <c r="F91" i="88" s="1"/>
  <c r="G90" i="88"/>
  <c r="F90" i="88" s="1"/>
  <c r="G89" i="88"/>
  <c r="F89" i="88"/>
  <c r="G88" i="88"/>
  <c r="F88" i="88" s="1"/>
  <c r="G87" i="88"/>
  <c r="F87" i="88" s="1"/>
  <c r="G85" i="88"/>
  <c r="F85" i="88" s="1"/>
  <c r="G84" i="88"/>
  <c r="F84" i="88" s="1"/>
  <c r="G83" i="88"/>
  <c r="F83" i="88" s="1"/>
  <c r="G82" i="88"/>
  <c r="F82" i="88" s="1"/>
  <c r="G81" i="88"/>
  <c r="F81" i="88" s="1"/>
  <c r="G80" i="88"/>
  <c r="F80" i="88" s="1"/>
  <c r="G79" i="88"/>
  <c r="F79" i="88" s="1"/>
  <c r="G78" i="88"/>
  <c r="F78" i="88" s="1"/>
  <c r="G77" i="88"/>
  <c r="F77" i="88" s="1"/>
  <c r="G75" i="88"/>
  <c r="F75" i="88"/>
  <c r="G74" i="88"/>
  <c r="F74" i="88" s="1"/>
  <c r="G73" i="88"/>
  <c r="F73" i="88" s="1"/>
  <c r="G72" i="88"/>
  <c r="F72" i="88" s="1"/>
  <c r="G71" i="88"/>
  <c r="F71" i="88" s="1"/>
  <c r="G70" i="88"/>
  <c r="F70" i="88" s="1"/>
  <c r="G69" i="88"/>
  <c r="F69" i="88"/>
  <c r="G68" i="88"/>
  <c r="F68" i="88" s="1"/>
  <c r="G67" i="88"/>
  <c r="F67" i="88" s="1"/>
  <c r="Q65" i="88"/>
  <c r="P65" i="88" s="1"/>
  <c r="Q64" i="88"/>
  <c r="P64" i="88" s="1"/>
  <c r="Q63" i="88"/>
  <c r="P63" i="88" s="1"/>
  <c r="Q62" i="88"/>
  <c r="P62" i="88"/>
  <c r="Q61" i="88"/>
  <c r="P61" i="88" s="1"/>
  <c r="Q60" i="88"/>
  <c r="P60" i="88" s="1"/>
  <c r="Q59" i="88"/>
  <c r="P59" i="88" s="1"/>
  <c r="Q58" i="88"/>
  <c r="P58" i="88" s="1"/>
  <c r="Q57" i="88"/>
  <c r="P57" i="88" s="1"/>
  <c r="Q56" i="88"/>
  <c r="P56" i="88"/>
  <c r="Q55" i="88"/>
  <c r="P55" i="88" s="1"/>
  <c r="Q54" i="88"/>
  <c r="P54" i="88" s="1"/>
  <c r="Q53" i="88"/>
  <c r="P53" i="88" s="1"/>
  <c r="Q52" i="88"/>
  <c r="P52" i="88" s="1"/>
  <c r="Q51" i="88"/>
  <c r="P51" i="88" s="1"/>
  <c r="Q50" i="88"/>
  <c r="P50" i="88"/>
  <c r="Q49" i="88"/>
  <c r="P49" i="88" s="1"/>
  <c r="Q48" i="88"/>
  <c r="P48" i="88" s="1"/>
  <c r="Q47" i="88"/>
  <c r="P47" i="88" s="1"/>
  <c r="Q44" i="88"/>
  <c r="P44" i="88" s="1"/>
  <c r="Q43" i="88"/>
  <c r="P43" i="88" s="1"/>
  <c r="Q42" i="88"/>
  <c r="P42" i="88"/>
  <c r="Q15" i="88"/>
  <c r="P15" i="88" s="1"/>
  <c r="Q31" i="88"/>
  <c r="P31" i="88" s="1"/>
  <c r="Q30" i="88"/>
  <c r="P30" i="88" s="1"/>
  <c r="Q29" i="88"/>
  <c r="P29" i="88" s="1"/>
  <c r="Q28" i="88"/>
  <c r="P28" i="88" s="1"/>
  <c r="Q26" i="88"/>
  <c r="P26" i="88"/>
  <c r="Q25" i="88"/>
  <c r="P25" i="88" s="1"/>
  <c r="Q23" i="88"/>
  <c r="P23" i="88" s="1"/>
  <c r="Q22" i="88"/>
  <c r="P22" i="88" s="1"/>
  <c r="Q21" i="88"/>
  <c r="P21" i="88" s="1"/>
  <c r="Q20" i="88"/>
  <c r="P20" i="88" s="1"/>
  <c r="Q19" i="88"/>
  <c r="P19" i="88"/>
  <c r="Q18" i="88"/>
  <c r="P18" i="88" s="1"/>
  <c r="Q17" i="88"/>
  <c r="P17" i="88" s="1"/>
  <c r="Q16" i="88"/>
  <c r="P16" i="88" s="1"/>
  <c r="Q40" i="88"/>
  <c r="P40" i="88" s="1"/>
  <c r="Q39" i="88"/>
  <c r="P39" i="88" s="1"/>
  <c r="Q38" i="88"/>
  <c r="P38" i="88" s="1"/>
  <c r="Q37" i="88"/>
  <c r="P37" i="88" s="1"/>
  <c r="Q36" i="88"/>
  <c r="P36" i="88" s="1"/>
  <c r="Q35" i="88"/>
  <c r="P35" i="88" s="1"/>
  <c r="Q34" i="88"/>
  <c r="P34" i="88" s="1"/>
  <c r="Q33" i="88"/>
  <c r="P33" i="88" s="1"/>
  <c r="L44" i="88"/>
  <c r="K44" i="88"/>
  <c r="L43" i="88"/>
  <c r="K43" i="88" s="1"/>
  <c r="L42" i="88"/>
  <c r="K42" i="88" s="1"/>
  <c r="L40" i="88"/>
  <c r="K40" i="88" s="1"/>
  <c r="L39" i="88"/>
  <c r="K39" i="88" s="1"/>
  <c r="L38" i="88"/>
  <c r="K38" i="88" s="1"/>
  <c r="L37" i="88"/>
  <c r="K37" i="88"/>
  <c r="L36" i="88"/>
  <c r="K36" i="88" s="1"/>
  <c r="L35" i="88"/>
  <c r="K35" i="88" s="1"/>
  <c r="L34" i="88"/>
  <c r="K34" i="88" s="1"/>
  <c r="L33" i="88"/>
  <c r="K33" i="88" s="1"/>
  <c r="L31" i="88"/>
  <c r="K31" i="88" s="1"/>
  <c r="L30" i="88"/>
  <c r="K30" i="88"/>
  <c r="L29" i="88"/>
  <c r="K29" i="88" s="1"/>
  <c r="L28" i="88"/>
  <c r="K28" i="88" s="1"/>
  <c r="L26" i="88"/>
  <c r="K26" i="88" s="1"/>
  <c r="L25" i="88"/>
  <c r="K25" i="88" s="1"/>
  <c r="L23" i="88"/>
  <c r="K23" i="88" s="1"/>
  <c r="L22" i="88"/>
  <c r="K22" i="88"/>
  <c r="L21" i="88"/>
  <c r="K21" i="88" s="1"/>
  <c r="L20" i="88"/>
  <c r="K20" i="88" s="1"/>
  <c r="L19" i="88"/>
  <c r="L18" i="88"/>
  <c r="K18" i="88" s="1"/>
  <c r="L17" i="88"/>
  <c r="K17" i="88" s="1"/>
  <c r="L16" i="88"/>
  <c r="K16" i="88"/>
  <c r="L15" i="88"/>
  <c r="K15" i="88" s="1"/>
  <c r="L14" i="88"/>
  <c r="K14" i="88" s="1"/>
  <c r="L13" i="88"/>
  <c r="K13" i="88" s="1"/>
  <c r="L12" i="88"/>
  <c r="K12" i="88" s="1"/>
  <c r="L65" i="88"/>
  <c r="K65" i="88" s="1"/>
  <c r="L64" i="88"/>
  <c r="K64" i="88"/>
  <c r="L63" i="88"/>
  <c r="K63" i="88" s="1"/>
  <c r="L62" i="88"/>
  <c r="K62" i="88" s="1"/>
  <c r="L61" i="88"/>
  <c r="K61" i="88" s="1"/>
  <c r="L60" i="88"/>
  <c r="K60" i="88" s="1"/>
  <c r="L59" i="88"/>
  <c r="K59" i="88" s="1"/>
  <c r="L58" i="88"/>
  <c r="K58" i="88"/>
  <c r="L57" i="88"/>
  <c r="K57" i="88" s="1"/>
  <c r="L56" i="88"/>
  <c r="K56" i="88" s="1"/>
  <c r="L55" i="88"/>
  <c r="K55" i="88" s="1"/>
  <c r="L54" i="88"/>
  <c r="K54" i="88" s="1"/>
  <c r="L53" i="88"/>
  <c r="K53" i="88" s="1"/>
  <c r="L52" i="88"/>
  <c r="K52" i="88"/>
  <c r="L51" i="88"/>
  <c r="K51" i="88" s="1"/>
  <c r="L50" i="88"/>
  <c r="K50" i="88" s="1"/>
  <c r="L49" i="88"/>
  <c r="K49" i="88" s="1"/>
  <c r="L48" i="88"/>
  <c r="K48" i="88" s="1"/>
  <c r="L47" i="88"/>
  <c r="K47" i="88" s="1"/>
  <c r="G65" i="88"/>
  <c r="F65" i="88"/>
  <c r="G64" i="88"/>
  <c r="F64" i="88" s="1"/>
  <c r="G63" i="88"/>
  <c r="F63" i="88" s="1"/>
  <c r="G62" i="88"/>
  <c r="F62" i="88" s="1"/>
  <c r="G61" i="88"/>
  <c r="F61" i="88" s="1"/>
  <c r="G60" i="88"/>
  <c r="F60" i="88" s="1"/>
  <c r="G59" i="88"/>
  <c r="F59" i="88"/>
  <c r="G58" i="88"/>
  <c r="F58" i="88" s="1"/>
  <c r="G57" i="88"/>
  <c r="F57" i="88" s="1"/>
  <c r="G56" i="88"/>
  <c r="F56" i="88" s="1"/>
  <c r="G55" i="88"/>
  <c r="F55" i="88" s="1"/>
  <c r="G54" i="88"/>
  <c r="F54" i="88" s="1"/>
  <c r="G53" i="88"/>
  <c r="F53" i="88"/>
  <c r="G52" i="88"/>
  <c r="F52" i="88" s="1"/>
  <c r="G51" i="88"/>
  <c r="F51" i="88" s="1"/>
  <c r="G50" i="88"/>
  <c r="F50" i="88" s="1"/>
  <c r="G49" i="88"/>
  <c r="F49" i="88" s="1"/>
  <c r="G48" i="88"/>
  <c r="F48" i="88" s="1"/>
  <c r="G47" i="88"/>
  <c r="F47" i="88"/>
  <c r="G44" i="88"/>
  <c r="F44" i="88" s="1"/>
  <c r="G43" i="88"/>
  <c r="F43" i="88" s="1"/>
  <c r="G42" i="88"/>
  <c r="F42" i="88" s="1"/>
  <c r="G40" i="88"/>
  <c r="F40" i="88" s="1"/>
  <c r="G39" i="88"/>
  <c r="F39" i="88" s="1"/>
  <c r="G38" i="88"/>
  <c r="F38" i="88"/>
  <c r="G37" i="88"/>
  <c r="F37" i="88" s="1"/>
  <c r="G36" i="88"/>
  <c r="F36" i="88" s="1"/>
  <c r="G35" i="88"/>
  <c r="F35" i="88" s="1"/>
  <c r="G34" i="88"/>
  <c r="F34" i="88" s="1"/>
  <c r="G33" i="88"/>
  <c r="F33" i="88" s="1"/>
  <c r="G31" i="88"/>
  <c r="F31" i="88"/>
  <c r="G30" i="88"/>
  <c r="F30" i="88" s="1"/>
  <c r="G29" i="88"/>
  <c r="F29" i="88" s="1"/>
  <c r="G28" i="88"/>
  <c r="F28" i="88" s="1"/>
  <c r="G26" i="88"/>
  <c r="F26" i="88" s="1"/>
  <c r="G25" i="88"/>
  <c r="F25" i="88" s="1"/>
  <c r="G23" i="88"/>
  <c r="F23" i="88"/>
  <c r="G22" i="88"/>
  <c r="F22" i="88" s="1"/>
  <c r="G21" i="88"/>
  <c r="F21" i="88" s="1"/>
  <c r="G20" i="88"/>
  <c r="F20" i="88" s="1"/>
  <c r="G19" i="88"/>
  <c r="F19" i="88" s="1"/>
  <c r="G18" i="88"/>
  <c r="F18" i="88" s="1"/>
  <c r="G17" i="88"/>
  <c r="F17" i="88"/>
  <c r="G16" i="88"/>
  <c r="F16" i="88" s="1"/>
  <c r="G15" i="88"/>
  <c r="F15" i="88" s="1"/>
  <c r="G14" i="88"/>
  <c r="G13" i="88"/>
  <c r="F13" i="88" s="1"/>
  <c r="Q14" i="88"/>
  <c r="P14" i="88" s="1"/>
  <c r="Q13" i="88"/>
  <c r="P13" i="88"/>
  <c r="Q12" i="88"/>
  <c r="P12" i="88" s="1"/>
  <c r="G12" i="88"/>
  <c r="F12" i="88" s="1"/>
  <c r="B95" i="88"/>
  <c r="R94" i="88"/>
  <c r="O94" i="88"/>
  <c r="M94" i="88"/>
  <c r="J94" i="88"/>
  <c r="H94" i="88"/>
  <c r="E94" i="88"/>
  <c r="B115" i="87"/>
  <c r="R114" i="87"/>
  <c r="O114" i="87"/>
  <c r="I25" i="76" s="1"/>
  <c r="M114" i="87"/>
  <c r="J114" i="87"/>
  <c r="F27" i="101" s="1"/>
  <c r="H114" i="87"/>
  <c r="E114" i="87"/>
  <c r="C27" i="101" s="1"/>
  <c r="Q113" i="87"/>
  <c r="P113" i="87" s="1"/>
  <c r="L113" i="87"/>
  <c r="K113" i="87"/>
  <c r="G113" i="87"/>
  <c r="F113" i="87" s="1"/>
  <c r="Q111" i="87"/>
  <c r="P111" i="87"/>
  <c r="L111" i="87"/>
  <c r="K111" i="87" s="1"/>
  <c r="G111" i="87"/>
  <c r="F111" i="87" s="1"/>
  <c r="Q109" i="87"/>
  <c r="P109" i="87" s="1"/>
  <c r="L109" i="87"/>
  <c r="K109" i="87"/>
  <c r="G109" i="87"/>
  <c r="F109" i="87" s="1"/>
  <c r="Q107" i="87"/>
  <c r="P107" i="87"/>
  <c r="L107" i="87"/>
  <c r="K107" i="87" s="1"/>
  <c r="G107" i="87"/>
  <c r="F107" i="87" s="1"/>
  <c r="Q106" i="87"/>
  <c r="P106" i="87" s="1"/>
  <c r="L106" i="87"/>
  <c r="K106" i="87"/>
  <c r="G106" i="87"/>
  <c r="F106" i="87" s="1"/>
  <c r="Q105" i="87"/>
  <c r="P105" i="87"/>
  <c r="L105" i="87"/>
  <c r="K105" i="87" s="1"/>
  <c r="G105" i="87"/>
  <c r="F105" i="87" s="1"/>
  <c r="Q103" i="87"/>
  <c r="P103" i="87" s="1"/>
  <c r="L103" i="87"/>
  <c r="K103" i="87"/>
  <c r="G103" i="87"/>
  <c r="F103" i="87" s="1"/>
  <c r="Q102" i="87"/>
  <c r="P102" i="87"/>
  <c r="L102" i="87"/>
  <c r="K102" i="87" s="1"/>
  <c r="G102" i="87"/>
  <c r="F102" i="87" s="1"/>
  <c r="Q101" i="87"/>
  <c r="P101" i="87" s="1"/>
  <c r="L101" i="87"/>
  <c r="K101" i="87"/>
  <c r="G101" i="87"/>
  <c r="F101" i="87" s="1"/>
  <c r="Q100" i="87"/>
  <c r="P100" i="87"/>
  <c r="L100" i="87"/>
  <c r="K100" i="87" s="1"/>
  <c r="G100" i="87"/>
  <c r="F100" i="87" s="1"/>
  <c r="Q99" i="87"/>
  <c r="P99" i="87" s="1"/>
  <c r="L99" i="87"/>
  <c r="K99" i="87"/>
  <c r="G99" i="87"/>
  <c r="F99" i="87" s="1"/>
  <c r="Q98" i="87"/>
  <c r="P98" i="87"/>
  <c r="L98" i="87"/>
  <c r="K98" i="87" s="1"/>
  <c r="G98" i="87"/>
  <c r="F98" i="87" s="1"/>
  <c r="Q97" i="87"/>
  <c r="P97" i="87" s="1"/>
  <c r="L97" i="87"/>
  <c r="K97" i="87"/>
  <c r="G97" i="87"/>
  <c r="F97" i="87" s="1"/>
  <c r="Q95" i="87"/>
  <c r="P95" i="87"/>
  <c r="L95" i="87"/>
  <c r="K95" i="87"/>
  <c r="G95" i="87"/>
  <c r="F95" i="87" s="1"/>
  <c r="Q94" i="87"/>
  <c r="P94" i="87" s="1"/>
  <c r="L94" i="87"/>
  <c r="K94" i="87"/>
  <c r="G94" i="87"/>
  <c r="F94" i="87" s="1"/>
  <c r="Q93" i="87"/>
  <c r="P93" i="87"/>
  <c r="L93" i="87"/>
  <c r="K93" i="87"/>
  <c r="G93" i="87"/>
  <c r="F93" i="87" s="1"/>
  <c r="Q92" i="87"/>
  <c r="P92" i="87" s="1"/>
  <c r="L92" i="87"/>
  <c r="K92" i="87"/>
  <c r="G92" i="87"/>
  <c r="F92" i="87" s="1"/>
  <c r="Q91" i="87"/>
  <c r="P91" i="87"/>
  <c r="L91" i="87"/>
  <c r="K91" i="87" s="1"/>
  <c r="G91" i="87"/>
  <c r="F91" i="87" s="1"/>
  <c r="Q90" i="87"/>
  <c r="P90" i="87" s="1"/>
  <c r="L90" i="87"/>
  <c r="K90" i="87"/>
  <c r="G90" i="87"/>
  <c r="F90" i="87" s="1"/>
  <c r="Q89" i="87"/>
  <c r="P89" i="87" s="1"/>
  <c r="L89" i="87"/>
  <c r="K89" i="87" s="1"/>
  <c r="G89" i="87"/>
  <c r="F89" i="87" s="1"/>
  <c r="Q88" i="87"/>
  <c r="P88" i="87" s="1"/>
  <c r="L88" i="87"/>
  <c r="K88" i="87"/>
  <c r="G88" i="87"/>
  <c r="F88" i="87" s="1"/>
  <c r="Q87" i="87"/>
  <c r="P87" i="87"/>
  <c r="L87" i="87"/>
  <c r="K87" i="87" s="1"/>
  <c r="G87" i="87"/>
  <c r="F87" i="87" s="1"/>
  <c r="Q85" i="87"/>
  <c r="P85" i="87" s="1"/>
  <c r="L85" i="87"/>
  <c r="K85" i="87"/>
  <c r="G85" i="87"/>
  <c r="F85" i="87" s="1"/>
  <c r="Q84" i="87"/>
  <c r="P84" i="87"/>
  <c r="L84" i="87"/>
  <c r="K84" i="87"/>
  <c r="G84" i="87"/>
  <c r="F84" i="87" s="1"/>
  <c r="Q83" i="87"/>
  <c r="P83" i="87" s="1"/>
  <c r="L83" i="87"/>
  <c r="K83" i="87"/>
  <c r="G83" i="87"/>
  <c r="F83" i="87" s="1"/>
  <c r="Q82" i="87"/>
  <c r="P82" i="87" s="1"/>
  <c r="L82" i="87"/>
  <c r="K82" i="87" s="1"/>
  <c r="G82" i="87"/>
  <c r="F82" i="87" s="1"/>
  <c r="Q81" i="87"/>
  <c r="P81" i="87" s="1"/>
  <c r="L81" i="87"/>
  <c r="K81" i="87"/>
  <c r="G81" i="87"/>
  <c r="F81" i="87" s="1"/>
  <c r="Q80" i="87"/>
  <c r="P80" i="87"/>
  <c r="L80" i="87"/>
  <c r="K80" i="87" s="1"/>
  <c r="G80" i="87"/>
  <c r="F80" i="87" s="1"/>
  <c r="Q79" i="87"/>
  <c r="P79" i="87" s="1"/>
  <c r="L79" i="87"/>
  <c r="K79" i="87"/>
  <c r="G79" i="87"/>
  <c r="F79" i="87" s="1"/>
  <c r="Q78" i="87"/>
  <c r="P78" i="87" s="1"/>
  <c r="L78" i="87"/>
  <c r="K78" i="87"/>
  <c r="G78" i="87"/>
  <c r="F78" i="87" s="1"/>
  <c r="Q77" i="87"/>
  <c r="P77" i="87" s="1"/>
  <c r="L77" i="87"/>
  <c r="K77" i="87"/>
  <c r="G77" i="87"/>
  <c r="F77" i="87" s="1"/>
  <c r="Q75" i="87"/>
  <c r="P75" i="87"/>
  <c r="L75" i="87"/>
  <c r="K75" i="87"/>
  <c r="G75" i="87"/>
  <c r="F75" i="87"/>
  <c r="Q74" i="87"/>
  <c r="P74" i="87" s="1"/>
  <c r="L74" i="87"/>
  <c r="K74" i="87"/>
  <c r="G74" i="87"/>
  <c r="F74" i="87" s="1"/>
  <c r="Q73" i="87"/>
  <c r="P73" i="87" s="1"/>
  <c r="L73" i="87"/>
  <c r="K73" i="87"/>
  <c r="G73" i="87"/>
  <c r="F73" i="87" s="1"/>
  <c r="Q72" i="87"/>
  <c r="P72" i="87" s="1"/>
  <c r="L72" i="87"/>
  <c r="K72" i="87" s="1"/>
  <c r="G72" i="87"/>
  <c r="F72" i="87" s="1"/>
  <c r="Q71" i="87"/>
  <c r="P71" i="87" s="1"/>
  <c r="L71" i="87"/>
  <c r="K71" i="87" s="1"/>
  <c r="G71" i="87"/>
  <c r="F71" i="87"/>
  <c r="Q70" i="87"/>
  <c r="P70" i="87" s="1"/>
  <c r="L70" i="87"/>
  <c r="K70" i="87" s="1"/>
  <c r="G70" i="87"/>
  <c r="F70" i="87" s="1"/>
  <c r="Q69" i="87"/>
  <c r="P69" i="87" s="1"/>
  <c r="L69" i="87"/>
  <c r="K69" i="87" s="1"/>
  <c r="G69" i="87"/>
  <c r="F69" i="87" s="1"/>
  <c r="Q68" i="87"/>
  <c r="P68" i="87" s="1"/>
  <c r="L68" i="87"/>
  <c r="K68" i="87"/>
  <c r="G68" i="87"/>
  <c r="F68" i="87" s="1"/>
  <c r="Q67" i="87"/>
  <c r="P67" i="87"/>
  <c r="L67" i="87"/>
  <c r="K67" i="87" s="1"/>
  <c r="G67" i="87"/>
  <c r="F67" i="87" s="1"/>
  <c r="Q66" i="87"/>
  <c r="P66" i="87" s="1"/>
  <c r="L66" i="87"/>
  <c r="K66" i="87"/>
  <c r="G66" i="87"/>
  <c r="F66" i="87" s="1"/>
  <c r="Q65" i="87"/>
  <c r="P65" i="87" s="1"/>
  <c r="L65" i="87"/>
  <c r="K65" i="87"/>
  <c r="G65" i="87"/>
  <c r="F65" i="87" s="1"/>
  <c r="Q64" i="87"/>
  <c r="P64" i="87" s="1"/>
  <c r="L64" i="87"/>
  <c r="K64" i="87"/>
  <c r="G64" i="87"/>
  <c r="F64" i="87" s="1"/>
  <c r="Q63" i="87"/>
  <c r="P63" i="87"/>
  <c r="L63" i="87"/>
  <c r="K63" i="87" s="1"/>
  <c r="G63" i="87"/>
  <c r="F63" i="87"/>
  <c r="Q62" i="87"/>
  <c r="P62" i="87" s="1"/>
  <c r="L62" i="87"/>
  <c r="K62" i="87"/>
  <c r="G62" i="87"/>
  <c r="F62" i="87" s="1"/>
  <c r="Q61" i="87"/>
  <c r="P61" i="87" s="1"/>
  <c r="L61" i="87"/>
  <c r="K61" i="87"/>
  <c r="G61" i="87"/>
  <c r="F61" i="87"/>
  <c r="Q60" i="87"/>
  <c r="P60" i="87" s="1"/>
  <c r="L60" i="87"/>
  <c r="K60" i="87" s="1"/>
  <c r="G60" i="87"/>
  <c r="F60" i="87" s="1"/>
  <c r="Q59" i="87"/>
  <c r="P59" i="87" s="1"/>
  <c r="L59" i="87"/>
  <c r="K59" i="87" s="1"/>
  <c r="G59" i="87"/>
  <c r="F59" i="87"/>
  <c r="Q58" i="87"/>
  <c r="P58" i="87" s="1"/>
  <c r="L58" i="87"/>
  <c r="K58" i="87" s="1"/>
  <c r="G58" i="87"/>
  <c r="F58" i="87" s="1"/>
  <c r="Q57" i="87"/>
  <c r="P57" i="87" s="1"/>
  <c r="L57" i="87"/>
  <c r="K57" i="87" s="1"/>
  <c r="G57" i="87"/>
  <c r="F57" i="87" s="1"/>
  <c r="Q54" i="87"/>
  <c r="P54" i="87" s="1"/>
  <c r="L54" i="87"/>
  <c r="K54" i="87"/>
  <c r="G54" i="87"/>
  <c r="F54" i="87" s="1"/>
  <c r="Q53" i="87"/>
  <c r="P53" i="87"/>
  <c r="L53" i="87"/>
  <c r="K53" i="87" s="1"/>
  <c r="G53" i="87"/>
  <c r="F53" i="87" s="1"/>
  <c r="Q52" i="87"/>
  <c r="P52" i="87"/>
  <c r="L52" i="87"/>
  <c r="K52" i="87"/>
  <c r="G52" i="87"/>
  <c r="F52" i="87" s="1"/>
  <c r="Q50" i="87"/>
  <c r="P50" i="87" s="1"/>
  <c r="L50" i="87"/>
  <c r="K50" i="87" s="1"/>
  <c r="G50" i="87"/>
  <c r="F50" i="87" s="1"/>
  <c r="Q49" i="87"/>
  <c r="P49" i="87" s="1"/>
  <c r="L49" i="87"/>
  <c r="K49" i="87" s="1"/>
  <c r="G49" i="87"/>
  <c r="F49" i="87"/>
  <c r="Q48" i="87"/>
  <c r="P48" i="87"/>
  <c r="L48" i="87"/>
  <c r="K48" i="87"/>
  <c r="G48" i="87"/>
  <c r="F48" i="87" s="1"/>
  <c r="Q47" i="87"/>
  <c r="P47" i="87" s="1"/>
  <c r="L47" i="87"/>
  <c r="K47" i="87"/>
  <c r="G47" i="87"/>
  <c r="F47" i="87" s="1"/>
  <c r="Q46" i="87"/>
  <c r="P46" i="87" s="1"/>
  <c r="L46" i="87"/>
  <c r="K46" i="87"/>
  <c r="G46" i="87"/>
  <c r="F46" i="87" s="1"/>
  <c r="Q45" i="87"/>
  <c r="P45" i="87" s="1"/>
  <c r="L45" i="87"/>
  <c r="K45" i="87" s="1"/>
  <c r="G45" i="87"/>
  <c r="F45" i="87"/>
  <c r="Q44" i="87"/>
  <c r="P44" i="87"/>
  <c r="L44" i="87"/>
  <c r="K44" i="87"/>
  <c r="G44" i="87"/>
  <c r="F44" i="87" s="1"/>
  <c r="Q43" i="87"/>
  <c r="P43" i="87"/>
  <c r="L43" i="87"/>
  <c r="K43" i="87"/>
  <c r="G43" i="87"/>
  <c r="F43" i="87" s="1"/>
  <c r="Q41" i="87"/>
  <c r="P41" i="87" s="1"/>
  <c r="L41" i="87"/>
  <c r="K41" i="87" s="1"/>
  <c r="G41" i="87"/>
  <c r="F41" i="87" s="1"/>
  <c r="Q40" i="87"/>
  <c r="P40" i="87"/>
  <c r="L40" i="87"/>
  <c r="K40" i="87" s="1"/>
  <c r="G40" i="87"/>
  <c r="F40" i="87" s="1"/>
  <c r="Q39" i="87"/>
  <c r="P39" i="87"/>
  <c r="L39" i="87"/>
  <c r="K39" i="87"/>
  <c r="G39" i="87"/>
  <c r="F39" i="87" s="1"/>
  <c r="Q38" i="87"/>
  <c r="P38" i="87"/>
  <c r="L38" i="87"/>
  <c r="K38" i="87"/>
  <c r="G38" i="87"/>
  <c r="F38" i="87" s="1"/>
  <c r="Q37" i="87"/>
  <c r="P37" i="87" s="1"/>
  <c r="L37" i="87"/>
  <c r="K37" i="87"/>
  <c r="G37" i="87"/>
  <c r="F37" i="87" s="1"/>
  <c r="Q35" i="87"/>
  <c r="P35" i="87" s="1"/>
  <c r="L35" i="87"/>
  <c r="K35" i="87"/>
  <c r="G35" i="87"/>
  <c r="F35" i="87" s="1"/>
  <c r="Q33" i="87"/>
  <c r="P33" i="87"/>
  <c r="L33" i="87"/>
  <c r="K33" i="87" s="1"/>
  <c r="G33" i="87"/>
  <c r="F33" i="87" s="1"/>
  <c r="Q32" i="87"/>
  <c r="P32" i="87"/>
  <c r="L32" i="87"/>
  <c r="K32" i="87"/>
  <c r="G32" i="87"/>
  <c r="F32" i="87" s="1"/>
  <c r="Q30" i="87"/>
  <c r="P30" i="87" s="1"/>
  <c r="L30" i="87"/>
  <c r="K30" i="87" s="1"/>
  <c r="G30" i="87"/>
  <c r="F30" i="87" s="1"/>
  <c r="Q29" i="87"/>
  <c r="P29" i="87"/>
  <c r="L29" i="87"/>
  <c r="K29" i="87"/>
  <c r="G29" i="87"/>
  <c r="F29" i="87"/>
  <c r="Q28" i="87"/>
  <c r="P28" i="87"/>
  <c r="L28" i="87"/>
  <c r="K28" i="87" s="1"/>
  <c r="G28" i="87"/>
  <c r="F28" i="87" s="1"/>
  <c r="Q26" i="87"/>
  <c r="P26" i="87" s="1"/>
  <c r="L26" i="87"/>
  <c r="K26" i="87" s="1"/>
  <c r="G26" i="87"/>
  <c r="F26" i="87" s="1"/>
  <c r="Q25" i="87"/>
  <c r="P25" i="87"/>
  <c r="L25" i="87"/>
  <c r="K25" i="87"/>
  <c r="G25" i="87"/>
  <c r="F25" i="87" s="1"/>
  <c r="Q24" i="87"/>
  <c r="P24" i="87"/>
  <c r="L24" i="87"/>
  <c r="K24" i="87" s="1"/>
  <c r="G24" i="87"/>
  <c r="F24" i="87" s="1"/>
  <c r="Q23" i="87"/>
  <c r="P23" i="87" s="1"/>
  <c r="L23" i="87"/>
  <c r="K23" i="87"/>
  <c r="G23" i="87"/>
  <c r="F23" i="87" s="1"/>
  <c r="Q22" i="87"/>
  <c r="P22" i="87" s="1"/>
  <c r="L22" i="87"/>
  <c r="K22" i="87" s="1"/>
  <c r="G22" i="87"/>
  <c r="F22" i="87" s="1"/>
  <c r="Q21" i="87"/>
  <c r="P21" i="87" s="1"/>
  <c r="L21" i="87"/>
  <c r="K21" i="87" s="1"/>
  <c r="G21" i="87"/>
  <c r="F21" i="87" s="1"/>
  <c r="Q20" i="87"/>
  <c r="P20" i="87"/>
  <c r="L20" i="87"/>
  <c r="K20" i="87" s="1"/>
  <c r="G20" i="87"/>
  <c r="F20" i="87" s="1"/>
  <c r="Q19" i="87"/>
  <c r="P19" i="87"/>
  <c r="L19" i="87"/>
  <c r="K19" i="87"/>
  <c r="G19" i="87"/>
  <c r="F19" i="87" s="1"/>
  <c r="Q18" i="87"/>
  <c r="P18" i="87"/>
  <c r="L18" i="87"/>
  <c r="K18" i="87" s="1"/>
  <c r="G18" i="87"/>
  <c r="F18" i="87" s="1"/>
  <c r="Q17" i="87"/>
  <c r="P17" i="87" s="1"/>
  <c r="L17" i="87"/>
  <c r="K17" i="87"/>
  <c r="G17" i="87"/>
  <c r="F17" i="87" s="1"/>
  <c r="Q16" i="87"/>
  <c r="P16" i="87" s="1"/>
  <c r="L16" i="87"/>
  <c r="K16" i="87"/>
  <c r="G16" i="87"/>
  <c r="F16" i="87" s="1"/>
  <c r="Q15" i="87"/>
  <c r="P15" i="87"/>
  <c r="L15" i="87"/>
  <c r="K15" i="87" s="1"/>
  <c r="G15" i="87"/>
  <c r="F15" i="87" s="1"/>
  <c r="Q14" i="87"/>
  <c r="P14" i="87"/>
  <c r="L14" i="87"/>
  <c r="K14" i="87"/>
  <c r="G14" i="87"/>
  <c r="F14" i="87"/>
  <c r="Q13" i="87"/>
  <c r="P13" i="87" s="1"/>
  <c r="L13" i="87"/>
  <c r="K13" i="87" s="1"/>
  <c r="G13" i="87"/>
  <c r="F13" i="87" s="1"/>
  <c r="Q12" i="87"/>
  <c r="L12" i="87"/>
  <c r="K12" i="87" s="1"/>
  <c r="G12" i="87"/>
  <c r="F12" i="87" s="1"/>
  <c r="B99" i="86"/>
  <c r="R98" i="86"/>
  <c r="O98" i="86"/>
  <c r="M98" i="86"/>
  <c r="J98" i="86"/>
  <c r="H98" i="86"/>
  <c r="E98" i="86"/>
  <c r="Q97" i="86"/>
  <c r="P97" i="86"/>
  <c r="L97" i="86"/>
  <c r="K97" i="86"/>
  <c r="G97" i="86"/>
  <c r="F97" i="86" s="1"/>
  <c r="Q96" i="86"/>
  <c r="P96" i="86"/>
  <c r="L96" i="86"/>
  <c r="K96" i="86"/>
  <c r="G96" i="86"/>
  <c r="F96" i="86" s="1"/>
  <c r="Q95" i="86"/>
  <c r="P95" i="86" s="1"/>
  <c r="L95" i="86"/>
  <c r="K95" i="86"/>
  <c r="G95" i="86"/>
  <c r="F95" i="86"/>
  <c r="Q94" i="86"/>
  <c r="P94" i="86"/>
  <c r="L94" i="86"/>
  <c r="K94" i="86"/>
  <c r="G94" i="86"/>
  <c r="F94" i="86" s="1"/>
  <c r="Q93" i="86"/>
  <c r="P93" i="86"/>
  <c r="L93" i="86"/>
  <c r="K93" i="86" s="1"/>
  <c r="G93" i="86"/>
  <c r="F93" i="86" s="1"/>
  <c r="Q92" i="86"/>
  <c r="P92" i="86"/>
  <c r="L92" i="86"/>
  <c r="K92" i="86"/>
  <c r="G92" i="86"/>
  <c r="F92" i="86" s="1"/>
  <c r="Q91" i="86"/>
  <c r="P91" i="86"/>
  <c r="L91" i="86"/>
  <c r="K91" i="86"/>
  <c r="G91" i="86"/>
  <c r="F91" i="86" s="1"/>
  <c r="Q90" i="86"/>
  <c r="P90" i="86" s="1"/>
  <c r="L90" i="86"/>
  <c r="K90" i="86" s="1"/>
  <c r="G90" i="86"/>
  <c r="F90" i="86" s="1"/>
  <c r="Q89" i="86"/>
  <c r="P89" i="86"/>
  <c r="L89" i="86"/>
  <c r="K89" i="86" s="1"/>
  <c r="G89" i="86"/>
  <c r="F89" i="86" s="1"/>
  <c r="Q87" i="86"/>
  <c r="P87" i="86" s="1"/>
  <c r="L87" i="86"/>
  <c r="K87" i="86" s="1"/>
  <c r="G87" i="86"/>
  <c r="F87" i="86" s="1"/>
  <c r="Q86" i="86"/>
  <c r="P86" i="86"/>
  <c r="L86" i="86"/>
  <c r="K86" i="86"/>
  <c r="G86" i="86"/>
  <c r="F86" i="86" s="1"/>
  <c r="Q85" i="86"/>
  <c r="P85" i="86" s="1"/>
  <c r="L85" i="86"/>
  <c r="K85" i="86"/>
  <c r="G85" i="86"/>
  <c r="F85" i="86" s="1"/>
  <c r="Q84" i="86"/>
  <c r="P84" i="86" s="1"/>
  <c r="L84" i="86"/>
  <c r="K84" i="86"/>
  <c r="G84" i="86"/>
  <c r="F84" i="86" s="1"/>
  <c r="Q83" i="86"/>
  <c r="P83" i="86" s="1"/>
  <c r="L83" i="86"/>
  <c r="K83" i="86" s="1"/>
  <c r="G83" i="86"/>
  <c r="F83" i="86" s="1"/>
  <c r="Q82" i="86"/>
  <c r="P82" i="86" s="1"/>
  <c r="L82" i="86"/>
  <c r="K82" i="86" s="1"/>
  <c r="G82" i="86"/>
  <c r="F82" i="86"/>
  <c r="Q81" i="86"/>
  <c r="P81" i="86" s="1"/>
  <c r="L81" i="86"/>
  <c r="K81" i="86"/>
  <c r="G81" i="86"/>
  <c r="F81" i="86" s="1"/>
  <c r="Q80" i="86"/>
  <c r="P80" i="86"/>
  <c r="L80" i="86"/>
  <c r="K80" i="86"/>
  <c r="G80" i="86"/>
  <c r="F80" i="86" s="1"/>
  <c r="Q79" i="86"/>
  <c r="P79" i="86"/>
  <c r="L79" i="86"/>
  <c r="K79" i="86" s="1"/>
  <c r="G79" i="86"/>
  <c r="F79" i="86" s="1"/>
  <c r="Q77" i="86"/>
  <c r="P77" i="86" s="1"/>
  <c r="L77" i="86"/>
  <c r="K77" i="86"/>
  <c r="G77" i="86"/>
  <c r="F77" i="86" s="1"/>
  <c r="Q76" i="86"/>
  <c r="P76" i="86" s="1"/>
  <c r="L76" i="86"/>
  <c r="K76" i="86"/>
  <c r="G76" i="86"/>
  <c r="F76" i="86" s="1"/>
  <c r="Q75" i="86"/>
  <c r="P75" i="86" s="1"/>
  <c r="L75" i="86"/>
  <c r="K75" i="86" s="1"/>
  <c r="G75" i="86"/>
  <c r="F75" i="86" s="1"/>
  <c r="Q74" i="86"/>
  <c r="P74" i="86" s="1"/>
  <c r="L74" i="86"/>
  <c r="K74" i="86" s="1"/>
  <c r="G74" i="86"/>
  <c r="F74" i="86" s="1"/>
  <c r="Q73" i="86"/>
  <c r="P73" i="86"/>
  <c r="L73" i="86"/>
  <c r="K73" i="86" s="1"/>
  <c r="G73" i="86"/>
  <c r="F73" i="86" s="1"/>
  <c r="Q72" i="86"/>
  <c r="P72" i="86"/>
  <c r="L72" i="86"/>
  <c r="K72" i="86"/>
  <c r="G72" i="86"/>
  <c r="F72" i="86" s="1"/>
  <c r="Q71" i="86"/>
  <c r="P71" i="86"/>
  <c r="L71" i="86"/>
  <c r="K71" i="86" s="1"/>
  <c r="G71" i="86"/>
  <c r="F71" i="86" s="1"/>
  <c r="Q70" i="86"/>
  <c r="P70" i="86" s="1"/>
  <c r="L70" i="86"/>
  <c r="K70" i="86"/>
  <c r="G70" i="86"/>
  <c r="F70" i="86" s="1"/>
  <c r="Q69" i="86"/>
  <c r="P69" i="86" s="1"/>
  <c r="L69" i="86"/>
  <c r="K69" i="86"/>
  <c r="G69" i="86"/>
  <c r="F69" i="86" s="1"/>
  <c r="Q67" i="86"/>
  <c r="P67" i="86"/>
  <c r="L67" i="86"/>
  <c r="K67" i="86" s="1"/>
  <c r="G67" i="86"/>
  <c r="F67" i="86" s="1"/>
  <c r="Q66" i="86"/>
  <c r="P66" i="86"/>
  <c r="L66" i="86"/>
  <c r="K66" i="86"/>
  <c r="G66" i="86"/>
  <c r="F66" i="86" s="1"/>
  <c r="Q65" i="86"/>
  <c r="P65" i="86"/>
  <c r="L65" i="86"/>
  <c r="K65" i="86"/>
  <c r="G65" i="86"/>
  <c r="F65" i="86" s="1"/>
  <c r="Q64" i="86"/>
  <c r="P64" i="86"/>
  <c r="L64" i="86"/>
  <c r="K64" i="86"/>
  <c r="G64" i="86"/>
  <c r="F64" i="86"/>
  <c r="Q63" i="86"/>
  <c r="P63" i="86"/>
  <c r="L63" i="86"/>
  <c r="K63" i="86" s="1"/>
  <c r="G63" i="86"/>
  <c r="F63" i="86" s="1"/>
  <c r="Q62" i="86"/>
  <c r="P62" i="86" s="1"/>
  <c r="L62" i="86"/>
  <c r="K62" i="86" s="1"/>
  <c r="G62" i="86"/>
  <c r="F62" i="86" s="1"/>
  <c r="Q61" i="86"/>
  <c r="P61" i="86"/>
  <c r="L61" i="86"/>
  <c r="K61" i="86"/>
  <c r="G61" i="86"/>
  <c r="F61" i="86" s="1"/>
  <c r="Q60" i="86"/>
  <c r="P60" i="86"/>
  <c r="L60" i="86"/>
  <c r="K60" i="86" s="1"/>
  <c r="G60" i="86"/>
  <c r="F60" i="86" s="1"/>
  <c r="Q59" i="86"/>
  <c r="P59" i="86" s="1"/>
  <c r="L59" i="86"/>
  <c r="K59" i="86"/>
  <c r="G59" i="86"/>
  <c r="F59" i="86" s="1"/>
  <c r="Q58" i="86"/>
  <c r="P58" i="86" s="1"/>
  <c r="L58" i="86"/>
  <c r="K58" i="86" s="1"/>
  <c r="G58" i="86"/>
  <c r="F58" i="86" s="1"/>
  <c r="Q57" i="86"/>
  <c r="P57" i="86" s="1"/>
  <c r="L57" i="86"/>
  <c r="K57" i="86" s="1"/>
  <c r="G57" i="86"/>
  <c r="F57" i="86" s="1"/>
  <c r="Q56" i="86"/>
  <c r="P56" i="86"/>
  <c r="L56" i="86"/>
  <c r="K56" i="86" s="1"/>
  <c r="G56" i="86"/>
  <c r="F56" i="86" s="1"/>
  <c r="Q55" i="86"/>
  <c r="P55" i="86"/>
  <c r="L55" i="86"/>
  <c r="K55" i="86"/>
  <c r="G55" i="86"/>
  <c r="F55" i="86" s="1"/>
  <c r="Q54" i="86"/>
  <c r="P54" i="86"/>
  <c r="L54" i="86"/>
  <c r="K54" i="86"/>
  <c r="G54" i="86"/>
  <c r="F54" i="86" s="1"/>
  <c r="Q53" i="86"/>
  <c r="P53" i="86" s="1"/>
  <c r="L53" i="86"/>
  <c r="K53" i="86"/>
  <c r="G53" i="86"/>
  <c r="F53" i="86" s="1"/>
  <c r="Q52" i="86"/>
  <c r="P52" i="86" s="1"/>
  <c r="L52" i="86"/>
  <c r="K52" i="86"/>
  <c r="G52" i="86"/>
  <c r="F52" i="86" s="1"/>
  <c r="Q51" i="86"/>
  <c r="P51" i="86" s="1"/>
  <c r="L51" i="86"/>
  <c r="K51" i="86" s="1"/>
  <c r="G51" i="86"/>
  <c r="F51" i="86" s="1"/>
  <c r="Q50" i="86"/>
  <c r="P50" i="86" s="1"/>
  <c r="L50" i="86"/>
  <c r="K50" i="86" s="1"/>
  <c r="G50" i="86"/>
  <c r="Q49" i="86"/>
  <c r="P49" i="86"/>
  <c r="L49" i="86"/>
  <c r="K49" i="86" s="1"/>
  <c r="G49" i="86"/>
  <c r="F49" i="86" s="1"/>
  <c r="Q46" i="86"/>
  <c r="P46" i="86" s="1"/>
  <c r="L46" i="86"/>
  <c r="K46" i="86" s="1"/>
  <c r="G46" i="86"/>
  <c r="F46" i="86" s="1"/>
  <c r="Q45" i="86"/>
  <c r="P45" i="86"/>
  <c r="L45" i="86"/>
  <c r="K45" i="86"/>
  <c r="G45" i="86"/>
  <c r="F45" i="86" s="1"/>
  <c r="Q44" i="86"/>
  <c r="P44" i="86" s="1"/>
  <c r="L44" i="86"/>
  <c r="K44" i="86"/>
  <c r="G44" i="86"/>
  <c r="F44" i="86" s="1"/>
  <c r="Q42" i="86"/>
  <c r="P42" i="86" s="1"/>
  <c r="L42" i="86"/>
  <c r="K42" i="86"/>
  <c r="G42" i="86"/>
  <c r="F42" i="86" s="1"/>
  <c r="Q41" i="86"/>
  <c r="P41" i="86" s="1"/>
  <c r="L41" i="86"/>
  <c r="K41" i="86" s="1"/>
  <c r="G41" i="86"/>
  <c r="F41" i="86"/>
  <c r="Q40" i="86"/>
  <c r="P40" i="86"/>
  <c r="L40" i="86"/>
  <c r="K40" i="86"/>
  <c r="G40" i="86"/>
  <c r="F40" i="86" s="1"/>
  <c r="Q39" i="86"/>
  <c r="P39" i="86"/>
  <c r="L39" i="86"/>
  <c r="K39" i="86"/>
  <c r="G39" i="86"/>
  <c r="F39" i="86" s="1"/>
  <c r="Q38" i="86"/>
  <c r="P38" i="86"/>
  <c r="L38" i="86"/>
  <c r="K38" i="86"/>
  <c r="G38" i="86"/>
  <c r="F38" i="86" s="1"/>
  <c r="Q37" i="86"/>
  <c r="P37" i="86"/>
  <c r="L37" i="86"/>
  <c r="K37" i="86"/>
  <c r="G37" i="86"/>
  <c r="F37" i="86"/>
  <c r="Q36" i="86"/>
  <c r="P36" i="86" s="1"/>
  <c r="L36" i="86"/>
  <c r="K36" i="86" s="1"/>
  <c r="G36" i="86"/>
  <c r="F36" i="86" s="1"/>
  <c r="Q35" i="86"/>
  <c r="P35" i="86"/>
  <c r="L35" i="86"/>
  <c r="K35" i="86"/>
  <c r="G35" i="86"/>
  <c r="F35" i="86" s="1"/>
  <c r="Q34" i="86"/>
  <c r="P34" i="86"/>
  <c r="L34" i="86"/>
  <c r="K34" i="86" s="1"/>
  <c r="G34" i="86"/>
  <c r="F34" i="86" s="1"/>
  <c r="Q33" i="86"/>
  <c r="P33" i="86"/>
  <c r="L33" i="86"/>
  <c r="K33" i="86"/>
  <c r="G33" i="86"/>
  <c r="F33" i="86"/>
  <c r="Q32" i="86"/>
  <c r="P32" i="86" s="1"/>
  <c r="L32" i="86"/>
  <c r="K32" i="86" s="1"/>
  <c r="G32" i="86"/>
  <c r="F32" i="86" s="1"/>
  <c r="Q31" i="86"/>
  <c r="P31" i="86" s="1"/>
  <c r="L31" i="86"/>
  <c r="K31" i="86" s="1"/>
  <c r="G31" i="86"/>
  <c r="F31" i="86" s="1"/>
  <c r="Q30" i="86"/>
  <c r="P30" i="86"/>
  <c r="L30" i="86"/>
  <c r="K30" i="86" s="1"/>
  <c r="G30" i="86"/>
  <c r="F30" i="86" s="1"/>
  <c r="Q29" i="86"/>
  <c r="P29" i="86" s="1"/>
  <c r="L29" i="86"/>
  <c r="K29" i="86" s="1"/>
  <c r="G29" i="86"/>
  <c r="F29" i="86" s="1"/>
  <c r="Q28" i="86"/>
  <c r="P28" i="86"/>
  <c r="L28" i="86"/>
  <c r="K28" i="86" s="1"/>
  <c r="G28" i="86"/>
  <c r="F28" i="86" s="1"/>
  <c r="Q27" i="86"/>
  <c r="P27" i="86" s="1"/>
  <c r="L27" i="86"/>
  <c r="K27" i="86"/>
  <c r="G27" i="86"/>
  <c r="F27" i="86" s="1"/>
  <c r="Q26" i="86"/>
  <c r="P26" i="86" s="1"/>
  <c r="L26" i="86"/>
  <c r="K26" i="86"/>
  <c r="G26" i="86"/>
  <c r="F26" i="86" s="1"/>
  <c r="Q25" i="86"/>
  <c r="P25" i="86" s="1"/>
  <c r="L25" i="86"/>
  <c r="K25" i="86" s="1"/>
  <c r="G25" i="86"/>
  <c r="F25" i="86"/>
  <c r="Q24" i="86"/>
  <c r="P24" i="86"/>
  <c r="L24" i="86"/>
  <c r="K24" i="86"/>
  <c r="G24" i="86"/>
  <c r="F24" i="86" s="1"/>
  <c r="Q23" i="86"/>
  <c r="P23" i="86"/>
  <c r="L23" i="86"/>
  <c r="K23" i="86"/>
  <c r="G23" i="86"/>
  <c r="F23" i="86" s="1"/>
  <c r="Q22" i="86"/>
  <c r="P22" i="86" s="1"/>
  <c r="L22" i="86"/>
  <c r="K22" i="86" s="1"/>
  <c r="G22" i="86"/>
  <c r="F22" i="86" s="1"/>
  <c r="Q21" i="86"/>
  <c r="P21" i="86"/>
  <c r="L21" i="86"/>
  <c r="K21" i="86" s="1"/>
  <c r="G21" i="86"/>
  <c r="F21" i="86" s="1"/>
  <c r="Q20" i="86"/>
  <c r="P20" i="86"/>
  <c r="L20" i="86"/>
  <c r="K20" i="86"/>
  <c r="G20" i="86"/>
  <c r="F20" i="86" s="1"/>
  <c r="Q19" i="86"/>
  <c r="P19" i="86"/>
  <c r="L19" i="86"/>
  <c r="K19" i="86"/>
  <c r="G19" i="86"/>
  <c r="F19" i="86" s="1"/>
  <c r="L18" i="86"/>
  <c r="K18" i="86"/>
  <c r="G18" i="86"/>
  <c r="F18" i="86" s="1"/>
  <c r="Q17" i="86"/>
  <c r="P17" i="86" s="1"/>
  <c r="L17" i="86"/>
  <c r="K17" i="86"/>
  <c r="G17" i="86"/>
  <c r="F17" i="86"/>
  <c r="Q16" i="86"/>
  <c r="P16" i="86"/>
  <c r="L16" i="86"/>
  <c r="K16" i="86" s="1"/>
  <c r="G16" i="86"/>
  <c r="F16" i="86" s="1"/>
  <c r="Q15" i="86"/>
  <c r="P15" i="86"/>
  <c r="L15" i="86"/>
  <c r="K15" i="86"/>
  <c r="G15" i="86"/>
  <c r="F15" i="86" s="1"/>
  <c r="Q14" i="86"/>
  <c r="P14" i="86" s="1"/>
  <c r="L14" i="86"/>
  <c r="K14" i="86"/>
  <c r="G14" i="86"/>
  <c r="F14" i="86" s="1"/>
  <c r="Q13" i="86"/>
  <c r="P13" i="86"/>
  <c r="L13" i="86"/>
  <c r="K13" i="86"/>
  <c r="G13" i="86"/>
  <c r="F13" i="86"/>
  <c r="Q12" i="86"/>
  <c r="L12" i="86"/>
  <c r="K12" i="86" s="1"/>
  <c r="G12" i="86"/>
  <c r="B93" i="85"/>
  <c r="R92" i="85"/>
  <c r="O92" i="85"/>
  <c r="M92" i="85"/>
  <c r="J92" i="85"/>
  <c r="H92" i="85"/>
  <c r="E92" i="85"/>
  <c r="C25" i="101" s="1"/>
  <c r="Q91" i="85"/>
  <c r="P91" i="85"/>
  <c r="L91" i="85"/>
  <c r="K91" i="85"/>
  <c r="G91" i="85"/>
  <c r="F91" i="85" s="1"/>
  <c r="Q90" i="85"/>
  <c r="P90" i="85"/>
  <c r="L90" i="85"/>
  <c r="K90" i="85" s="1"/>
  <c r="G90" i="85"/>
  <c r="F90" i="85" s="1"/>
  <c r="Q89" i="85"/>
  <c r="P89" i="85" s="1"/>
  <c r="L89" i="85"/>
  <c r="K89" i="85"/>
  <c r="G89" i="85"/>
  <c r="F89" i="85" s="1"/>
  <c r="Q88" i="85"/>
  <c r="P88" i="85" s="1"/>
  <c r="L88" i="85"/>
  <c r="K88" i="85" s="1"/>
  <c r="G88" i="85"/>
  <c r="F88" i="85" s="1"/>
  <c r="Q87" i="85"/>
  <c r="P87" i="85" s="1"/>
  <c r="L87" i="85"/>
  <c r="K87" i="85" s="1"/>
  <c r="G87" i="85"/>
  <c r="F87" i="85" s="1"/>
  <c r="Q86" i="85"/>
  <c r="P86" i="85"/>
  <c r="L86" i="85"/>
  <c r="K86" i="85" s="1"/>
  <c r="G86" i="85"/>
  <c r="F86" i="85" s="1"/>
  <c r="Q85" i="85"/>
  <c r="P85" i="85"/>
  <c r="L85" i="85"/>
  <c r="K85" i="85" s="1"/>
  <c r="G85" i="85"/>
  <c r="F85" i="85" s="1"/>
  <c r="Q83" i="85"/>
  <c r="P83" i="85"/>
  <c r="L83" i="85"/>
  <c r="K83" i="85" s="1"/>
  <c r="G83" i="85"/>
  <c r="F83" i="85" s="1"/>
  <c r="Q82" i="85"/>
  <c r="P82" i="85" s="1"/>
  <c r="L82" i="85"/>
  <c r="K82" i="85"/>
  <c r="G82" i="85"/>
  <c r="F82" i="85" s="1"/>
  <c r="Q81" i="85"/>
  <c r="P81" i="85" s="1"/>
  <c r="L81" i="85"/>
  <c r="K81" i="85"/>
  <c r="G81" i="85"/>
  <c r="Q80" i="85"/>
  <c r="P80" i="85" s="1"/>
  <c r="L80" i="85"/>
  <c r="K80" i="85"/>
  <c r="G80" i="85"/>
  <c r="F80" i="85" s="1"/>
  <c r="Q79" i="85"/>
  <c r="P79" i="85" s="1"/>
  <c r="L79" i="85"/>
  <c r="K79" i="85" s="1"/>
  <c r="G79" i="85"/>
  <c r="F79" i="85" s="1"/>
  <c r="Q78" i="85"/>
  <c r="P78" i="85" s="1"/>
  <c r="L78" i="85"/>
  <c r="K78" i="85"/>
  <c r="G78" i="85"/>
  <c r="F78" i="85" s="1"/>
  <c r="Q77" i="85"/>
  <c r="P77" i="85"/>
  <c r="L77" i="85"/>
  <c r="K77" i="85"/>
  <c r="G77" i="85"/>
  <c r="F77" i="85"/>
  <c r="Q76" i="85"/>
  <c r="P76" i="85" s="1"/>
  <c r="L76" i="85"/>
  <c r="K76" i="85" s="1"/>
  <c r="G76" i="85"/>
  <c r="F76" i="85" s="1"/>
  <c r="Q75" i="85"/>
  <c r="P75" i="85"/>
  <c r="L75" i="85"/>
  <c r="K75" i="85" s="1"/>
  <c r="G75" i="85"/>
  <c r="F75" i="85" s="1"/>
  <c r="Q73" i="85"/>
  <c r="P73" i="85" s="1"/>
  <c r="L73" i="85"/>
  <c r="K73" i="85" s="1"/>
  <c r="G73" i="85"/>
  <c r="F73" i="85" s="1"/>
  <c r="Q72" i="85"/>
  <c r="P72" i="85"/>
  <c r="L72" i="85"/>
  <c r="K72" i="85"/>
  <c r="G72" i="85"/>
  <c r="F72" i="85"/>
  <c r="Q71" i="85"/>
  <c r="P71" i="85"/>
  <c r="L71" i="85"/>
  <c r="K71" i="85" s="1"/>
  <c r="G71" i="85"/>
  <c r="F71" i="85" s="1"/>
  <c r="Q70" i="85"/>
  <c r="P70" i="85" s="1"/>
  <c r="L70" i="85"/>
  <c r="K70" i="85" s="1"/>
  <c r="G70" i="85"/>
  <c r="F70" i="85" s="1"/>
  <c r="Q69" i="85"/>
  <c r="P69" i="85" s="1"/>
  <c r="L69" i="85"/>
  <c r="K69" i="85" s="1"/>
  <c r="G69" i="85"/>
  <c r="F69" i="85" s="1"/>
  <c r="Q68" i="85"/>
  <c r="P68" i="85"/>
  <c r="L68" i="85"/>
  <c r="K68" i="85" s="1"/>
  <c r="G68" i="85"/>
  <c r="F68" i="85" s="1"/>
  <c r="Q67" i="85"/>
  <c r="P67" i="85"/>
  <c r="L67" i="85"/>
  <c r="K67" i="85"/>
  <c r="G67" i="85"/>
  <c r="F67" i="85" s="1"/>
  <c r="Q66" i="85"/>
  <c r="P66" i="85" s="1"/>
  <c r="L66" i="85"/>
  <c r="G66" i="85"/>
  <c r="F66" i="85" s="1"/>
  <c r="Q65" i="85"/>
  <c r="P65" i="85" s="1"/>
  <c r="L65" i="85"/>
  <c r="K65" i="85" s="1"/>
  <c r="G65" i="85"/>
  <c r="F65" i="85" s="1"/>
  <c r="Q63" i="85"/>
  <c r="P63" i="85" s="1"/>
  <c r="L63" i="85"/>
  <c r="K63" i="85" s="1"/>
  <c r="G63" i="85"/>
  <c r="F63" i="85" s="1"/>
  <c r="Q62" i="85"/>
  <c r="P62" i="85"/>
  <c r="L62" i="85"/>
  <c r="K62" i="85" s="1"/>
  <c r="G62" i="85"/>
  <c r="F62" i="85"/>
  <c r="Q61" i="85"/>
  <c r="P61" i="85" s="1"/>
  <c r="L61" i="85"/>
  <c r="K61" i="85" s="1"/>
  <c r="G61" i="85"/>
  <c r="F61" i="85" s="1"/>
  <c r="Q60" i="85"/>
  <c r="P60" i="85"/>
  <c r="L60" i="85"/>
  <c r="K60" i="85"/>
  <c r="G60" i="85"/>
  <c r="F60" i="85"/>
  <c r="Q59" i="85"/>
  <c r="P59" i="85" s="1"/>
  <c r="L59" i="85"/>
  <c r="K59" i="85" s="1"/>
  <c r="G59" i="85"/>
  <c r="F59" i="85" s="1"/>
  <c r="Q58" i="85"/>
  <c r="P58" i="85"/>
  <c r="L58" i="85"/>
  <c r="K58" i="85" s="1"/>
  <c r="G58" i="85"/>
  <c r="F58" i="85"/>
  <c r="Q57" i="85"/>
  <c r="P57" i="85" s="1"/>
  <c r="L57" i="85"/>
  <c r="K57" i="85" s="1"/>
  <c r="G57" i="85"/>
  <c r="F57" i="85" s="1"/>
  <c r="Q56" i="85"/>
  <c r="P56" i="85"/>
  <c r="L56" i="85"/>
  <c r="K56" i="85" s="1"/>
  <c r="G56" i="85"/>
  <c r="F56" i="85"/>
  <c r="Q55" i="85"/>
  <c r="P55" i="85" s="1"/>
  <c r="L55" i="85"/>
  <c r="K55" i="85" s="1"/>
  <c r="G55" i="85"/>
  <c r="F55" i="85" s="1"/>
  <c r="Q54" i="85"/>
  <c r="P54" i="85"/>
  <c r="L54" i="85"/>
  <c r="K54" i="85" s="1"/>
  <c r="G54" i="85"/>
  <c r="F54" i="85"/>
  <c r="Q53" i="85"/>
  <c r="P53" i="85" s="1"/>
  <c r="L53" i="85"/>
  <c r="K53" i="85" s="1"/>
  <c r="G53" i="85"/>
  <c r="F53" i="85" s="1"/>
  <c r="Q52" i="85"/>
  <c r="P52" i="85"/>
  <c r="L52" i="85"/>
  <c r="K52" i="85"/>
  <c r="G52" i="85"/>
  <c r="F52" i="85"/>
  <c r="Q51" i="85"/>
  <c r="P51" i="85" s="1"/>
  <c r="L51" i="85"/>
  <c r="K51" i="85" s="1"/>
  <c r="G51" i="85"/>
  <c r="F51" i="85" s="1"/>
  <c r="Q50" i="85"/>
  <c r="P50" i="85"/>
  <c r="L50" i="85"/>
  <c r="K50" i="85" s="1"/>
  <c r="G50" i="85"/>
  <c r="F50" i="85"/>
  <c r="Q49" i="85"/>
  <c r="P49" i="85" s="1"/>
  <c r="L49" i="85"/>
  <c r="K49" i="85" s="1"/>
  <c r="G49" i="85"/>
  <c r="F49" i="85" s="1"/>
  <c r="Q48" i="85"/>
  <c r="P48" i="85"/>
  <c r="L48" i="85"/>
  <c r="K48" i="85" s="1"/>
  <c r="G48" i="85"/>
  <c r="F48" i="85"/>
  <c r="Q47" i="85"/>
  <c r="P47" i="85" s="1"/>
  <c r="L47" i="85"/>
  <c r="K47" i="85" s="1"/>
  <c r="G47" i="85"/>
  <c r="F47" i="85" s="1"/>
  <c r="Q46" i="85"/>
  <c r="P46" i="85"/>
  <c r="L46" i="85"/>
  <c r="K46" i="85" s="1"/>
  <c r="G46" i="85"/>
  <c r="F46" i="85"/>
  <c r="Q45" i="85"/>
  <c r="P45" i="85" s="1"/>
  <c r="L45" i="85"/>
  <c r="K45" i="85" s="1"/>
  <c r="G45" i="85"/>
  <c r="F45" i="85" s="1"/>
  <c r="Q42" i="85"/>
  <c r="P42" i="85"/>
  <c r="L42" i="85"/>
  <c r="K42" i="85"/>
  <c r="G42" i="85"/>
  <c r="F42" i="85"/>
  <c r="Q41" i="85"/>
  <c r="P41" i="85" s="1"/>
  <c r="L41" i="85"/>
  <c r="K41" i="85" s="1"/>
  <c r="G41" i="85"/>
  <c r="F41" i="85" s="1"/>
  <c r="Q40" i="85"/>
  <c r="P40" i="85"/>
  <c r="L40" i="85"/>
  <c r="K40" i="85" s="1"/>
  <c r="G40" i="85"/>
  <c r="F40" i="85"/>
  <c r="Q38" i="85"/>
  <c r="P38" i="85" s="1"/>
  <c r="L38" i="85"/>
  <c r="K38" i="85" s="1"/>
  <c r="G38" i="85"/>
  <c r="F38" i="85" s="1"/>
  <c r="Q37" i="85"/>
  <c r="P37" i="85"/>
  <c r="L37" i="85"/>
  <c r="K37" i="85" s="1"/>
  <c r="G37" i="85"/>
  <c r="F37" i="85"/>
  <c r="Q36" i="85"/>
  <c r="P36" i="85" s="1"/>
  <c r="L36" i="85"/>
  <c r="K36" i="85" s="1"/>
  <c r="G36" i="85"/>
  <c r="F36" i="85" s="1"/>
  <c r="Q35" i="85"/>
  <c r="P35" i="85"/>
  <c r="L35" i="85"/>
  <c r="K35" i="85" s="1"/>
  <c r="G35" i="85"/>
  <c r="F35" i="85"/>
  <c r="Q34" i="85"/>
  <c r="P34" i="85" s="1"/>
  <c r="L34" i="85"/>
  <c r="K34" i="85" s="1"/>
  <c r="G34" i="85"/>
  <c r="F34" i="85" s="1"/>
  <c r="Q33" i="85"/>
  <c r="P33" i="85"/>
  <c r="L33" i="85"/>
  <c r="K33" i="85"/>
  <c r="G33" i="85"/>
  <c r="F33" i="85"/>
  <c r="Q32" i="85"/>
  <c r="P32" i="85" s="1"/>
  <c r="L32" i="85"/>
  <c r="K32" i="85" s="1"/>
  <c r="G32" i="85"/>
  <c r="F32" i="85" s="1"/>
  <c r="Q31" i="85"/>
  <c r="P31" i="85"/>
  <c r="L31" i="85"/>
  <c r="K31" i="85" s="1"/>
  <c r="G31" i="85"/>
  <c r="F31" i="85"/>
  <c r="Q29" i="85"/>
  <c r="P29" i="85" s="1"/>
  <c r="L29" i="85"/>
  <c r="K29" i="85" s="1"/>
  <c r="G29" i="85"/>
  <c r="F29" i="85" s="1"/>
  <c r="Q28" i="85"/>
  <c r="P28" i="85"/>
  <c r="L28" i="85"/>
  <c r="K28" i="85" s="1"/>
  <c r="G28" i="85"/>
  <c r="F28" i="85"/>
  <c r="Q27" i="85"/>
  <c r="P27" i="85" s="1"/>
  <c r="L27" i="85"/>
  <c r="K27" i="85" s="1"/>
  <c r="G27" i="85"/>
  <c r="F27" i="85" s="1"/>
  <c r="Q26" i="85"/>
  <c r="P26" i="85"/>
  <c r="L26" i="85"/>
  <c r="K26" i="85" s="1"/>
  <c r="G26" i="85"/>
  <c r="F26" i="85"/>
  <c r="Q25" i="85"/>
  <c r="P25" i="85" s="1"/>
  <c r="L25" i="85"/>
  <c r="K25" i="85" s="1"/>
  <c r="G25" i="85"/>
  <c r="F25" i="85" s="1"/>
  <c r="Q24" i="85"/>
  <c r="P24" i="85"/>
  <c r="L24" i="85"/>
  <c r="K24" i="85" s="1"/>
  <c r="G24" i="85"/>
  <c r="F24" i="85"/>
  <c r="Q23" i="85"/>
  <c r="P23" i="85" s="1"/>
  <c r="L23" i="85"/>
  <c r="K23" i="85" s="1"/>
  <c r="G23" i="85"/>
  <c r="F23" i="85" s="1"/>
  <c r="Q22" i="85"/>
  <c r="P22" i="85"/>
  <c r="L22" i="85"/>
  <c r="K22" i="85" s="1"/>
  <c r="G22" i="85"/>
  <c r="F22" i="85"/>
  <c r="Q21" i="85"/>
  <c r="P21" i="85" s="1"/>
  <c r="L21" i="85"/>
  <c r="K21" i="85" s="1"/>
  <c r="G21" i="85"/>
  <c r="F21" i="85" s="1"/>
  <c r="Q20" i="85"/>
  <c r="P20" i="85"/>
  <c r="L20" i="85"/>
  <c r="K20" i="85" s="1"/>
  <c r="G20" i="85"/>
  <c r="F20" i="85"/>
  <c r="Q19" i="85"/>
  <c r="P19" i="85" s="1"/>
  <c r="L19" i="85"/>
  <c r="K19" i="85" s="1"/>
  <c r="G19" i="85"/>
  <c r="F19" i="85" s="1"/>
  <c r="Q18" i="85"/>
  <c r="P18" i="85"/>
  <c r="L18" i="85"/>
  <c r="K18" i="85" s="1"/>
  <c r="G18" i="85"/>
  <c r="F18" i="85"/>
  <c r="Q17" i="85"/>
  <c r="P17" i="85" s="1"/>
  <c r="L17" i="85"/>
  <c r="K17" i="85" s="1"/>
  <c r="G17" i="85"/>
  <c r="F17" i="85" s="1"/>
  <c r="Q16" i="85"/>
  <c r="P16" i="85"/>
  <c r="L16" i="85"/>
  <c r="K16" i="85"/>
  <c r="G16" i="85"/>
  <c r="F16" i="85"/>
  <c r="Q15" i="85"/>
  <c r="P15" i="85" s="1"/>
  <c r="L15" i="85"/>
  <c r="K15" i="85" s="1"/>
  <c r="G15" i="85"/>
  <c r="F15" i="85" s="1"/>
  <c r="Q14" i="85"/>
  <c r="P14" i="85"/>
  <c r="L14" i="85"/>
  <c r="K14" i="85" s="1"/>
  <c r="G14" i="85"/>
  <c r="F14" i="85"/>
  <c r="Q13" i="85"/>
  <c r="P13" i="85" s="1"/>
  <c r="L13" i="85"/>
  <c r="K13" i="85" s="1"/>
  <c r="G13" i="85"/>
  <c r="F13" i="85" s="1"/>
  <c r="Q12" i="85"/>
  <c r="P12" i="85"/>
  <c r="L12" i="85"/>
  <c r="K12" i="85" s="1"/>
  <c r="G12" i="85"/>
  <c r="F12" i="85"/>
  <c r="B19" i="84"/>
  <c r="R18" i="84"/>
  <c r="O18" i="84"/>
  <c r="I24" i="101" s="1"/>
  <c r="M18" i="84"/>
  <c r="J18" i="84"/>
  <c r="H18" i="84"/>
  <c r="E18" i="84"/>
  <c r="Q17" i="84"/>
  <c r="P17" i="84"/>
  <c r="L17" i="84"/>
  <c r="K17" i="84" s="1"/>
  <c r="G17" i="84"/>
  <c r="F17" i="84" s="1"/>
  <c r="Q16" i="84"/>
  <c r="P16" i="84" s="1"/>
  <c r="L16" i="84"/>
  <c r="K16" i="84" s="1"/>
  <c r="G16" i="84"/>
  <c r="F16" i="84" s="1"/>
  <c r="Q15" i="84"/>
  <c r="L15" i="84"/>
  <c r="K15" i="84" s="1"/>
  <c r="G15" i="84"/>
  <c r="F15" i="84" s="1"/>
  <c r="Q14" i="84"/>
  <c r="P14" i="84"/>
  <c r="L14" i="84"/>
  <c r="K14" i="84" s="1"/>
  <c r="G14" i="84"/>
  <c r="F14" i="84" s="1"/>
  <c r="Q13" i="84"/>
  <c r="P13" i="84"/>
  <c r="L13" i="84"/>
  <c r="K13" i="84"/>
  <c r="G13" i="84"/>
  <c r="Q12" i="84"/>
  <c r="L12" i="84"/>
  <c r="G12" i="84"/>
  <c r="B31" i="81"/>
  <c r="B18" i="82"/>
  <c r="R17" i="82"/>
  <c r="O17" i="82"/>
  <c r="M17" i="82"/>
  <c r="J17" i="82"/>
  <c r="H17" i="82"/>
  <c r="E17" i="82"/>
  <c r="Q16" i="82"/>
  <c r="P16" i="82" s="1"/>
  <c r="L16" i="82"/>
  <c r="K16" i="82"/>
  <c r="G16" i="82"/>
  <c r="F16" i="82" s="1"/>
  <c r="Q15" i="82"/>
  <c r="P15" i="82" s="1"/>
  <c r="L15" i="82"/>
  <c r="K15" i="82" s="1"/>
  <c r="G15" i="82"/>
  <c r="F15" i="82" s="1"/>
  <c r="Q13" i="82"/>
  <c r="P13" i="82" s="1"/>
  <c r="L13" i="82"/>
  <c r="K13" i="82" s="1"/>
  <c r="G13" i="82"/>
  <c r="F13" i="82" s="1"/>
  <c r="Q12" i="82"/>
  <c r="P12" i="82" s="1"/>
  <c r="L12" i="82"/>
  <c r="G12" i="82"/>
  <c r="B46" i="79"/>
  <c r="R30" i="81"/>
  <c r="O30" i="81"/>
  <c r="I22" i="99" s="1"/>
  <c r="M30" i="81"/>
  <c r="J30" i="81"/>
  <c r="H30" i="81"/>
  <c r="E30" i="81"/>
  <c r="C22" i="100" s="1"/>
  <c r="Q29" i="81"/>
  <c r="P29" i="81" s="1"/>
  <c r="L29" i="81"/>
  <c r="K29" i="81"/>
  <c r="G29" i="81"/>
  <c r="F29" i="81"/>
  <c r="Q28" i="81"/>
  <c r="P28" i="81"/>
  <c r="L28" i="81"/>
  <c r="K28" i="81" s="1"/>
  <c r="G28" i="81"/>
  <c r="F28" i="81" s="1"/>
  <c r="Q27" i="81"/>
  <c r="P27" i="81" s="1"/>
  <c r="L27" i="81"/>
  <c r="K27" i="81"/>
  <c r="G27" i="81"/>
  <c r="F27" i="81" s="1"/>
  <c r="Q26" i="81"/>
  <c r="P26" i="81"/>
  <c r="L26" i="81"/>
  <c r="K26" i="81" s="1"/>
  <c r="G26" i="81"/>
  <c r="F26" i="81" s="1"/>
  <c r="Q25" i="81"/>
  <c r="P25" i="81" s="1"/>
  <c r="L25" i="81"/>
  <c r="K25" i="81"/>
  <c r="G25" i="81"/>
  <c r="F25" i="81"/>
  <c r="Q24" i="81"/>
  <c r="P24" i="81"/>
  <c r="L24" i="81"/>
  <c r="K24" i="81" s="1"/>
  <c r="G24" i="81"/>
  <c r="F24" i="81" s="1"/>
  <c r="Q23" i="81"/>
  <c r="P23" i="81" s="1"/>
  <c r="L23" i="81"/>
  <c r="K23" i="81"/>
  <c r="G23" i="81"/>
  <c r="F23" i="81"/>
  <c r="Q22" i="81"/>
  <c r="P22" i="81"/>
  <c r="L22" i="81"/>
  <c r="K22" i="81" s="1"/>
  <c r="G22" i="81"/>
  <c r="F22" i="81" s="1"/>
  <c r="Q20" i="81"/>
  <c r="P20" i="81" s="1"/>
  <c r="L20" i="81"/>
  <c r="K20" i="81"/>
  <c r="G20" i="81"/>
  <c r="F20" i="81"/>
  <c r="Q19" i="81"/>
  <c r="P19" i="81"/>
  <c r="L19" i="81"/>
  <c r="K19" i="81" s="1"/>
  <c r="G19" i="81"/>
  <c r="F19" i="81" s="1"/>
  <c r="Q18" i="81"/>
  <c r="P18" i="81" s="1"/>
  <c r="L18" i="81"/>
  <c r="K18" i="81"/>
  <c r="G18" i="81"/>
  <c r="F18" i="81" s="1"/>
  <c r="Q17" i="81"/>
  <c r="P17" i="81"/>
  <c r="L17" i="81"/>
  <c r="K17" i="81" s="1"/>
  <c r="G17" i="81"/>
  <c r="F17" i="81" s="1"/>
  <c r="Q16" i="81"/>
  <c r="P16" i="81" s="1"/>
  <c r="L16" i="81"/>
  <c r="K16" i="81"/>
  <c r="G16" i="81"/>
  <c r="G30" i="81" s="1"/>
  <c r="F16" i="81"/>
  <c r="Q15" i="81"/>
  <c r="P15" i="81"/>
  <c r="L15" i="81"/>
  <c r="K15" i="81" s="1"/>
  <c r="G15" i="81"/>
  <c r="F15" i="81" s="1"/>
  <c r="Q14" i="81"/>
  <c r="P14" i="81" s="1"/>
  <c r="L14" i="81"/>
  <c r="K14" i="81"/>
  <c r="G14" i="81"/>
  <c r="F14" i="81"/>
  <c r="Q13" i="81"/>
  <c r="P13" i="81"/>
  <c r="L13" i="81"/>
  <c r="K13" i="81" s="1"/>
  <c r="G13" i="81"/>
  <c r="F13" i="81" s="1"/>
  <c r="Q12" i="81"/>
  <c r="L12" i="81"/>
  <c r="G12" i="81"/>
  <c r="B109" i="77"/>
  <c r="R45" i="79"/>
  <c r="O45" i="79"/>
  <c r="M45" i="79"/>
  <c r="J45" i="79"/>
  <c r="F21" i="101" s="1"/>
  <c r="H45" i="79"/>
  <c r="E45" i="79"/>
  <c r="Q43" i="79"/>
  <c r="P43" i="79" s="1"/>
  <c r="L43" i="79"/>
  <c r="K43" i="79" s="1"/>
  <c r="G43" i="79"/>
  <c r="F43" i="79" s="1"/>
  <c r="Q42" i="79"/>
  <c r="P42" i="79"/>
  <c r="L42" i="79"/>
  <c r="K42" i="79" s="1"/>
  <c r="G42" i="79"/>
  <c r="F42" i="79" s="1"/>
  <c r="Q41" i="79"/>
  <c r="P41" i="79" s="1"/>
  <c r="L41" i="79"/>
  <c r="K41" i="79" s="1"/>
  <c r="G41" i="79"/>
  <c r="F41" i="79" s="1"/>
  <c r="Q40" i="79"/>
  <c r="P40" i="79" s="1"/>
  <c r="L40" i="79"/>
  <c r="K40" i="79" s="1"/>
  <c r="G40" i="79"/>
  <c r="F40" i="79" s="1"/>
  <c r="Q39" i="79"/>
  <c r="P39" i="79" s="1"/>
  <c r="L39" i="79"/>
  <c r="K39" i="79" s="1"/>
  <c r="G39" i="79"/>
  <c r="F39" i="79" s="1"/>
  <c r="Q36" i="79"/>
  <c r="P36" i="79" s="1"/>
  <c r="L36" i="79"/>
  <c r="K36" i="79" s="1"/>
  <c r="G36" i="79"/>
  <c r="F36" i="79" s="1"/>
  <c r="Q35" i="79"/>
  <c r="P35" i="79" s="1"/>
  <c r="L35" i="79"/>
  <c r="K35" i="79" s="1"/>
  <c r="G35" i="79"/>
  <c r="F35" i="79" s="1"/>
  <c r="Q33" i="79"/>
  <c r="P33" i="79" s="1"/>
  <c r="G33" i="79"/>
  <c r="F33" i="79" s="1"/>
  <c r="Q32" i="79"/>
  <c r="P32" i="79" s="1"/>
  <c r="G32" i="79"/>
  <c r="F32" i="79" s="1"/>
  <c r="Q31" i="79"/>
  <c r="P31" i="79" s="1"/>
  <c r="L31" i="79"/>
  <c r="K31" i="79" s="1"/>
  <c r="G31" i="79"/>
  <c r="F31" i="79" s="1"/>
  <c r="Q30" i="79"/>
  <c r="P30" i="79" s="1"/>
  <c r="L30" i="79"/>
  <c r="K30" i="79" s="1"/>
  <c r="G30" i="79"/>
  <c r="F30" i="79" s="1"/>
  <c r="Q29" i="79"/>
  <c r="P29" i="79" s="1"/>
  <c r="L29" i="79"/>
  <c r="K29" i="79" s="1"/>
  <c r="G29" i="79"/>
  <c r="F29" i="79"/>
  <c r="Q28" i="79"/>
  <c r="P28" i="79" s="1"/>
  <c r="L28" i="79"/>
  <c r="K28" i="79" s="1"/>
  <c r="G28" i="79"/>
  <c r="F28" i="79" s="1"/>
  <c r="Q27" i="79"/>
  <c r="P27" i="79" s="1"/>
  <c r="L27" i="79"/>
  <c r="K27" i="79" s="1"/>
  <c r="G27" i="79"/>
  <c r="F27" i="79"/>
  <c r="Q25" i="79"/>
  <c r="P25" i="79" s="1"/>
  <c r="L25" i="79"/>
  <c r="K25" i="79" s="1"/>
  <c r="G25" i="79"/>
  <c r="F25" i="79" s="1"/>
  <c r="Q24" i="79"/>
  <c r="P24" i="79" s="1"/>
  <c r="L24" i="79"/>
  <c r="K24" i="79" s="1"/>
  <c r="G24" i="79"/>
  <c r="F24" i="79" s="1"/>
  <c r="Q23" i="79"/>
  <c r="P23" i="79" s="1"/>
  <c r="L23" i="79"/>
  <c r="K23" i="79" s="1"/>
  <c r="G23" i="79"/>
  <c r="F23" i="79" s="1"/>
  <c r="Q22" i="79"/>
  <c r="P22" i="79" s="1"/>
  <c r="L22" i="79"/>
  <c r="K22" i="79" s="1"/>
  <c r="G22" i="79"/>
  <c r="F22" i="79" s="1"/>
  <c r="Q21" i="79"/>
  <c r="P21" i="79" s="1"/>
  <c r="L21" i="79"/>
  <c r="K21" i="79" s="1"/>
  <c r="G21" i="79"/>
  <c r="F21" i="79" s="1"/>
  <c r="Q20" i="79"/>
  <c r="P20" i="79" s="1"/>
  <c r="L20" i="79"/>
  <c r="K20" i="79" s="1"/>
  <c r="G20" i="79"/>
  <c r="F20" i="79" s="1"/>
  <c r="Q19" i="79"/>
  <c r="P19" i="79" s="1"/>
  <c r="L19" i="79"/>
  <c r="K19" i="79" s="1"/>
  <c r="G19" i="79"/>
  <c r="F19" i="79" s="1"/>
  <c r="Q18" i="79"/>
  <c r="L18" i="79"/>
  <c r="K18" i="79"/>
  <c r="G18" i="79"/>
  <c r="F18" i="79" s="1"/>
  <c r="Q16" i="79"/>
  <c r="P16" i="79" s="1"/>
  <c r="L16" i="79"/>
  <c r="G16" i="79"/>
  <c r="F16" i="79" s="1"/>
  <c r="Q13" i="79"/>
  <c r="P13" i="79" s="1"/>
  <c r="L13" i="79"/>
  <c r="K13" i="79" s="1"/>
  <c r="G13" i="79"/>
  <c r="Q12" i="79"/>
  <c r="L12" i="79"/>
  <c r="K12" i="79" s="1"/>
  <c r="G12" i="79"/>
  <c r="Q12" i="77"/>
  <c r="P12" i="77" s="1"/>
  <c r="Q107" i="77"/>
  <c r="P107" i="77" s="1"/>
  <c r="Q106" i="77"/>
  <c r="P106" i="77" s="1"/>
  <c r="Q105" i="77"/>
  <c r="P105" i="77"/>
  <c r="Q104" i="77"/>
  <c r="P104" i="77"/>
  <c r="Q103" i="77"/>
  <c r="P103" i="77"/>
  <c r="Q102" i="77"/>
  <c r="P102" i="77" s="1"/>
  <c r="Q101" i="77"/>
  <c r="P101" i="77" s="1"/>
  <c r="Q100" i="77"/>
  <c r="P100" i="77" s="1"/>
  <c r="Q99" i="77"/>
  <c r="P99" i="77"/>
  <c r="Q98" i="77"/>
  <c r="P98" i="77" s="1"/>
  <c r="Q96" i="77"/>
  <c r="P96" i="77"/>
  <c r="Q95" i="77"/>
  <c r="P95" i="77" s="1"/>
  <c r="Q94" i="77"/>
  <c r="P94" i="77" s="1"/>
  <c r="Q93" i="77"/>
  <c r="P93" i="77" s="1"/>
  <c r="Q92" i="77"/>
  <c r="P92" i="77"/>
  <c r="Q91" i="77"/>
  <c r="P91" i="77"/>
  <c r="Q90" i="77"/>
  <c r="P90" i="77"/>
  <c r="Q89" i="77"/>
  <c r="P89" i="77" s="1"/>
  <c r="Q88" i="77"/>
  <c r="P88" i="77" s="1"/>
  <c r="Q86" i="77"/>
  <c r="P86" i="77" s="1"/>
  <c r="Q85" i="77"/>
  <c r="P85" i="77"/>
  <c r="Q84" i="77"/>
  <c r="P84" i="77"/>
  <c r="Q83" i="77"/>
  <c r="P83" i="77"/>
  <c r="Q82" i="77"/>
  <c r="P82" i="77" s="1"/>
  <c r="Q81" i="77"/>
  <c r="P81" i="77" s="1"/>
  <c r="Q80" i="77"/>
  <c r="P80" i="77" s="1"/>
  <c r="Q79" i="77"/>
  <c r="P79" i="77" s="1"/>
  <c r="Q78" i="77"/>
  <c r="P78" i="77" s="1"/>
  <c r="Q76" i="77"/>
  <c r="P76" i="77" s="1"/>
  <c r="Q75" i="77"/>
  <c r="P75" i="77" s="1"/>
  <c r="Q74" i="77"/>
  <c r="P74" i="77" s="1"/>
  <c r="Q73" i="77"/>
  <c r="P73" i="77" s="1"/>
  <c r="Q72" i="77"/>
  <c r="P72" i="77" s="1"/>
  <c r="Q71" i="77"/>
  <c r="P71" i="77" s="1"/>
  <c r="Q70" i="77"/>
  <c r="P70" i="77" s="1"/>
  <c r="Q69" i="77"/>
  <c r="P69" i="77" s="1"/>
  <c r="Q68" i="77"/>
  <c r="P68" i="77" s="1"/>
  <c r="Q67" i="77"/>
  <c r="P67" i="77" s="1"/>
  <c r="Q66" i="77"/>
  <c r="P66" i="77" s="1"/>
  <c r="Q65" i="77"/>
  <c r="P65" i="77" s="1"/>
  <c r="Q64" i="77"/>
  <c r="P64" i="77" s="1"/>
  <c r="Q63" i="77"/>
  <c r="P63" i="77" s="1"/>
  <c r="Q62" i="77"/>
  <c r="P62" i="77" s="1"/>
  <c r="Q61" i="77"/>
  <c r="P61" i="77" s="1"/>
  <c r="Q60" i="77"/>
  <c r="P60" i="77" s="1"/>
  <c r="Q59" i="77"/>
  <c r="P59" i="77" s="1"/>
  <c r="Q58" i="77"/>
  <c r="P58" i="77" s="1"/>
  <c r="Q55" i="77"/>
  <c r="P55" i="77" s="1"/>
  <c r="Q54" i="77"/>
  <c r="P54" i="77" s="1"/>
  <c r="Q53" i="77"/>
  <c r="P53" i="77" s="1"/>
  <c r="Q51" i="77"/>
  <c r="P51" i="77" s="1"/>
  <c r="Q50" i="77"/>
  <c r="P50" i="77" s="1"/>
  <c r="Q49" i="77"/>
  <c r="P49" i="77" s="1"/>
  <c r="Q48" i="77"/>
  <c r="P48" i="77" s="1"/>
  <c r="Q47" i="77"/>
  <c r="P47" i="77" s="1"/>
  <c r="Q46" i="77"/>
  <c r="P46" i="77" s="1"/>
  <c r="Q45" i="77"/>
  <c r="P45" i="77" s="1"/>
  <c r="Q44" i="77"/>
  <c r="P44" i="77" s="1"/>
  <c r="Q42" i="77"/>
  <c r="P42" i="77" s="1"/>
  <c r="Q41" i="77"/>
  <c r="P41" i="77" s="1"/>
  <c r="Q40" i="77"/>
  <c r="P40" i="77" s="1"/>
  <c r="Q39" i="77"/>
  <c r="P39" i="77" s="1"/>
  <c r="Q38" i="77"/>
  <c r="P38" i="77" s="1"/>
  <c r="Q37" i="77"/>
  <c r="P37" i="77" s="1"/>
  <c r="Q36" i="77"/>
  <c r="P36" i="77" s="1"/>
  <c r="Q35" i="77"/>
  <c r="P35" i="77" s="1"/>
  <c r="Q34" i="77"/>
  <c r="P34" i="77" s="1"/>
  <c r="Q33" i="77"/>
  <c r="P33" i="77" s="1"/>
  <c r="Q32" i="77"/>
  <c r="P32" i="77" s="1"/>
  <c r="Q31" i="77"/>
  <c r="P31" i="77" s="1"/>
  <c r="Q30" i="77"/>
  <c r="P30" i="77" s="1"/>
  <c r="Q29" i="77"/>
  <c r="P29" i="77" s="1"/>
  <c r="Q28" i="77"/>
  <c r="P28" i="77" s="1"/>
  <c r="Q27" i="77"/>
  <c r="P27" i="77" s="1"/>
  <c r="Q26" i="77"/>
  <c r="P26" i="77" s="1"/>
  <c r="Q25" i="77"/>
  <c r="P25" i="77" s="1"/>
  <c r="Q24" i="77"/>
  <c r="P24" i="77" s="1"/>
  <c r="Q23" i="77"/>
  <c r="P23" i="77" s="1"/>
  <c r="Q22" i="77"/>
  <c r="P22" i="77" s="1"/>
  <c r="Q21" i="77"/>
  <c r="P21" i="77" s="1"/>
  <c r="Q20" i="77"/>
  <c r="P20" i="77" s="1"/>
  <c r="Q19" i="77"/>
  <c r="Q18" i="77"/>
  <c r="P18" i="77" s="1"/>
  <c r="Q15" i="77"/>
  <c r="P15" i="77" s="1"/>
  <c r="Q14" i="77"/>
  <c r="Q13" i="77"/>
  <c r="P13" i="77" s="1"/>
  <c r="L107" i="77"/>
  <c r="K107" i="77" s="1"/>
  <c r="L106" i="77"/>
  <c r="K106" i="77" s="1"/>
  <c r="L105" i="77"/>
  <c r="K105" i="77" s="1"/>
  <c r="L104" i="77"/>
  <c r="K104" i="77" s="1"/>
  <c r="L103" i="77"/>
  <c r="K103" i="77" s="1"/>
  <c r="L102" i="77"/>
  <c r="K102" i="77" s="1"/>
  <c r="L101" i="77"/>
  <c r="K101" i="77" s="1"/>
  <c r="L100" i="77"/>
  <c r="K100" i="77" s="1"/>
  <c r="L99" i="77"/>
  <c r="K99" i="77" s="1"/>
  <c r="L98" i="77"/>
  <c r="K98" i="77" s="1"/>
  <c r="L96" i="77"/>
  <c r="K96" i="77" s="1"/>
  <c r="L95" i="77"/>
  <c r="K95" i="77" s="1"/>
  <c r="L94" i="77"/>
  <c r="K94" i="77" s="1"/>
  <c r="L93" i="77"/>
  <c r="K93" i="77" s="1"/>
  <c r="L92" i="77"/>
  <c r="K92" i="77" s="1"/>
  <c r="L91" i="77"/>
  <c r="K91" i="77" s="1"/>
  <c r="L90" i="77"/>
  <c r="K90" i="77" s="1"/>
  <c r="L89" i="77"/>
  <c r="K89" i="77" s="1"/>
  <c r="L88" i="77"/>
  <c r="K88" i="77" s="1"/>
  <c r="L86" i="77"/>
  <c r="K86" i="77" s="1"/>
  <c r="L85" i="77"/>
  <c r="K85" i="77" s="1"/>
  <c r="L84" i="77"/>
  <c r="K84" i="77" s="1"/>
  <c r="L83" i="77"/>
  <c r="K83" i="77" s="1"/>
  <c r="L82" i="77"/>
  <c r="K82" i="77" s="1"/>
  <c r="L81" i="77"/>
  <c r="K81" i="77" s="1"/>
  <c r="L80" i="77"/>
  <c r="K80" i="77" s="1"/>
  <c r="L79" i="77"/>
  <c r="K79" i="77" s="1"/>
  <c r="L78" i="77"/>
  <c r="K78" i="77" s="1"/>
  <c r="L76" i="77"/>
  <c r="K76" i="77" s="1"/>
  <c r="L75" i="77"/>
  <c r="K75" i="77" s="1"/>
  <c r="L74" i="77"/>
  <c r="K74" i="77" s="1"/>
  <c r="L73" i="77"/>
  <c r="K73" i="77" s="1"/>
  <c r="L72" i="77"/>
  <c r="K72" i="77" s="1"/>
  <c r="L71" i="77"/>
  <c r="K71" i="77" s="1"/>
  <c r="L70" i="77"/>
  <c r="K70" i="77" s="1"/>
  <c r="L69" i="77"/>
  <c r="K69" i="77" s="1"/>
  <c r="L68" i="77"/>
  <c r="K68" i="77" s="1"/>
  <c r="L67" i="77"/>
  <c r="K67" i="77"/>
  <c r="L66" i="77"/>
  <c r="K66" i="77" s="1"/>
  <c r="L65" i="77"/>
  <c r="K65" i="77" s="1"/>
  <c r="L64" i="77"/>
  <c r="K64" i="77" s="1"/>
  <c r="L63" i="77"/>
  <c r="K63" i="77" s="1"/>
  <c r="L62" i="77"/>
  <c r="K62" i="77" s="1"/>
  <c r="L61" i="77"/>
  <c r="K61" i="77" s="1"/>
  <c r="L60" i="77"/>
  <c r="K60" i="77" s="1"/>
  <c r="L59" i="77"/>
  <c r="K59" i="77" s="1"/>
  <c r="L58" i="77"/>
  <c r="K58" i="77" s="1"/>
  <c r="L55" i="77"/>
  <c r="K55" i="77" s="1"/>
  <c r="L54" i="77"/>
  <c r="K54" i="77" s="1"/>
  <c r="L53" i="77"/>
  <c r="K53" i="77" s="1"/>
  <c r="L51" i="77"/>
  <c r="K51" i="77" s="1"/>
  <c r="L50" i="77"/>
  <c r="K50" i="77" s="1"/>
  <c r="L49" i="77"/>
  <c r="K49" i="77" s="1"/>
  <c r="L48" i="77"/>
  <c r="K48" i="77" s="1"/>
  <c r="L47" i="77"/>
  <c r="K47" i="77" s="1"/>
  <c r="L46" i="77"/>
  <c r="K46" i="77" s="1"/>
  <c r="L45" i="77"/>
  <c r="K45" i="77" s="1"/>
  <c r="L44" i="77"/>
  <c r="K44" i="77" s="1"/>
  <c r="L42" i="77"/>
  <c r="K42" i="77" s="1"/>
  <c r="L41" i="77"/>
  <c r="K41" i="77" s="1"/>
  <c r="L40" i="77"/>
  <c r="K40" i="77" s="1"/>
  <c r="L39" i="77"/>
  <c r="K39" i="77" s="1"/>
  <c r="L38" i="77"/>
  <c r="K38" i="77" s="1"/>
  <c r="L37" i="77"/>
  <c r="K37" i="77" s="1"/>
  <c r="L36" i="77"/>
  <c r="K36" i="77" s="1"/>
  <c r="L35" i="77"/>
  <c r="K35" i="77" s="1"/>
  <c r="L34" i="77"/>
  <c r="K34" i="77" s="1"/>
  <c r="L33" i="77"/>
  <c r="K33" i="77"/>
  <c r="L32" i="77"/>
  <c r="K32" i="77" s="1"/>
  <c r="L31" i="77"/>
  <c r="K31" i="77" s="1"/>
  <c r="L30" i="77"/>
  <c r="K30" i="77" s="1"/>
  <c r="L29" i="77"/>
  <c r="K29" i="77" s="1"/>
  <c r="L28" i="77"/>
  <c r="K28" i="77" s="1"/>
  <c r="L27" i="77"/>
  <c r="K27" i="77" s="1"/>
  <c r="L26" i="77"/>
  <c r="K26" i="77" s="1"/>
  <c r="L25" i="77"/>
  <c r="K25" i="77" s="1"/>
  <c r="L24" i="77"/>
  <c r="K24" i="77" s="1"/>
  <c r="L23" i="77"/>
  <c r="K23" i="77" s="1"/>
  <c r="L22" i="77"/>
  <c r="K22" i="77" s="1"/>
  <c r="L21" i="77"/>
  <c r="K21" i="77" s="1"/>
  <c r="L20" i="77"/>
  <c r="K20" i="77" s="1"/>
  <c r="L19" i="77"/>
  <c r="K19" i="77" s="1"/>
  <c r="L18" i="77"/>
  <c r="K18" i="77" s="1"/>
  <c r="L15" i="77"/>
  <c r="K15" i="77" s="1"/>
  <c r="L14" i="77"/>
  <c r="K14" i="77" s="1"/>
  <c r="L13" i="77"/>
  <c r="K13" i="77" s="1"/>
  <c r="L12" i="77"/>
  <c r="K12" i="77" s="1"/>
  <c r="G107" i="77"/>
  <c r="F107" i="77" s="1"/>
  <c r="G106" i="77"/>
  <c r="F106" i="77"/>
  <c r="G105" i="77"/>
  <c r="F105" i="77"/>
  <c r="G104" i="77"/>
  <c r="F104" i="77"/>
  <c r="G103" i="77"/>
  <c r="F103" i="77"/>
  <c r="G102" i="77"/>
  <c r="F102" i="77" s="1"/>
  <c r="G101" i="77"/>
  <c r="F101" i="77" s="1"/>
  <c r="G100" i="77"/>
  <c r="F100" i="77"/>
  <c r="G99" i="77"/>
  <c r="F99" i="77"/>
  <c r="G98" i="77"/>
  <c r="F98" i="77"/>
  <c r="G96" i="77"/>
  <c r="F96" i="77"/>
  <c r="G95" i="77"/>
  <c r="F95" i="77" s="1"/>
  <c r="G94" i="77"/>
  <c r="F94" i="77" s="1"/>
  <c r="G93" i="77"/>
  <c r="F93" i="77"/>
  <c r="G92" i="77"/>
  <c r="F92" i="77"/>
  <c r="G91" i="77"/>
  <c r="F91" i="77"/>
  <c r="G90" i="77"/>
  <c r="F90" i="77"/>
  <c r="G89" i="77"/>
  <c r="F89" i="77" s="1"/>
  <c r="G88" i="77"/>
  <c r="F88" i="77" s="1"/>
  <c r="G86" i="77"/>
  <c r="F86" i="77"/>
  <c r="G85" i="77"/>
  <c r="F85" i="77"/>
  <c r="G84" i="77"/>
  <c r="F84" i="77"/>
  <c r="G83" i="77"/>
  <c r="F83" i="77"/>
  <c r="G82" i="77"/>
  <c r="F82" i="77" s="1"/>
  <c r="G81" i="77"/>
  <c r="F81" i="77" s="1"/>
  <c r="G80" i="77"/>
  <c r="F80" i="77" s="1"/>
  <c r="G79" i="77"/>
  <c r="F79" i="77" s="1"/>
  <c r="G78" i="77"/>
  <c r="F78" i="77" s="1"/>
  <c r="G76" i="77"/>
  <c r="F76" i="77" s="1"/>
  <c r="G75" i="77"/>
  <c r="F75" i="77" s="1"/>
  <c r="G74" i="77"/>
  <c r="F74" i="77" s="1"/>
  <c r="G73" i="77"/>
  <c r="F73" i="77" s="1"/>
  <c r="G72" i="77"/>
  <c r="F72" i="77" s="1"/>
  <c r="G71" i="77"/>
  <c r="F71" i="77" s="1"/>
  <c r="G70" i="77"/>
  <c r="F70" i="77" s="1"/>
  <c r="G69" i="77"/>
  <c r="F69" i="77" s="1"/>
  <c r="G68" i="77"/>
  <c r="F68" i="77" s="1"/>
  <c r="G67" i="77"/>
  <c r="F67" i="77" s="1"/>
  <c r="G66" i="77"/>
  <c r="F66" i="77" s="1"/>
  <c r="G65" i="77"/>
  <c r="F65" i="77" s="1"/>
  <c r="G64" i="77"/>
  <c r="F64" i="77" s="1"/>
  <c r="G63" i="77"/>
  <c r="F63" i="77" s="1"/>
  <c r="G62" i="77"/>
  <c r="F62" i="77" s="1"/>
  <c r="G61" i="77"/>
  <c r="F61" i="77" s="1"/>
  <c r="G60" i="77"/>
  <c r="F60" i="77" s="1"/>
  <c r="G59" i="77"/>
  <c r="F59" i="77" s="1"/>
  <c r="G58" i="77"/>
  <c r="F58" i="77" s="1"/>
  <c r="G55" i="77"/>
  <c r="F55" i="77" s="1"/>
  <c r="G54" i="77"/>
  <c r="F54" i="77" s="1"/>
  <c r="G53" i="77"/>
  <c r="F53" i="77" s="1"/>
  <c r="G51" i="77"/>
  <c r="F51" i="77" s="1"/>
  <c r="G50" i="77"/>
  <c r="F50" i="77" s="1"/>
  <c r="G49" i="77"/>
  <c r="F49" i="77"/>
  <c r="G48" i="77"/>
  <c r="F48" i="77" s="1"/>
  <c r="G47" i="77"/>
  <c r="F47" i="77" s="1"/>
  <c r="G46" i="77"/>
  <c r="F46" i="77" s="1"/>
  <c r="G45" i="77"/>
  <c r="F45" i="77" s="1"/>
  <c r="G44" i="77"/>
  <c r="F44" i="77" s="1"/>
  <c r="G42" i="77"/>
  <c r="F42" i="77"/>
  <c r="G41" i="77"/>
  <c r="F41" i="77" s="1"/>
  <c r="G40" i="77"/>
  <c r="F40" i="77" s="1"/>
  <c r="G39" i="77"/>
  <c r="F39" i="77" s="1"/>
  <c r="G38" i="77"/>
  <c r="F38" i="77" s="1"/>
  <c r="G37" i="77"/>
  <c r="F37" i="77" s="1"/>
  <c r="G36" i="77"/>
  <c r="F36" i="77"/>
  <c r="G35" i="77"/>
  <c r="F35" i="77" s="1"/>
  <c r="G34" i="77"/>
  <c r="F34" i="77" s="1"/>
  <c r="G33" i="77"/>
  <c r="F33" i="77" s="1"/>
  <c r="G32" i="77"/>
  <c r="F32" i="77" s="1"/>
  <c r="G31" i="77"/>
  <c r="F31" i="77" s="1"/>
  <c r="G30" i="77"/>
  <c r="F30" i="77"/>
  <c r="G29" i="77"/>
  <c r="F29" i="77" s="1"/>
  <c r="G28" i="77"/>
  <c r="F28" i="77" s="1"/>
  <c r="G27" i="77"/>
  <c r="F27" i="77" s="1"/>
  <c r="G26" i="77"/>
  <c r="F26" i="77" s="1"/>
  <c r="G25" i="77"/>
  <c r="F25" i="77" s="1"/>
  <c r="G24" i="77"/>
  <c r="F24" i="77"/>
  <c r="G23" i="77"/>
  <c r="F23" i="77" s="1"/>
  <c r="G22" i="77"/>
  <c r="F22" i="77" s="1"/>
  <c r="G21" i="77"/>
  <c r="F21" i="77" s="1"/>
  <c r="G20" i="77"/>
  <c r="F20" i="77" s="1"/>
  <c r="G19" i="77"/>
  <c r="F19" i="77" s="1"/>
  <c r="G18" i="77"/>
  <c r="F18" i="77"/>
  <c r="G15" i="77"/>
  <c r="F15" i="77" s="1"/>
  <c r="G14" i="77"/>
  <c r="F14" i="77" s="1"/>
  <c r="G13" i="77"/>
  <c r="F13" i="77" s="1"/>
  <c r="B104" i="51"/>
  <c r="B46" i="78"/>
  <c r="Q44" i="78"/>
  <c r="P44" i="78" s="1"/>
  <c r="Q43" i="78"/>
  <c r="P43" i="78" s="1"/>
  <c r="Q42" i="78"/>
  <c r="P42" i="78" s="1"/>
  <c r="Q41" i="78"/>
  <c r="P41" i="78"/>
  <c r="Q40" i="78"/>
  <c r="P40" i="78"/>
  <c r="Q38" i="78"/>
  <c r="P38" i="78"/>
  <c r="Q37" i="78"/>
  <c r="P37" i="78" s="1"/>
  <c r="Q35" i="78"/>
  <c r="P35" i="78" s="1"/>
  <c r="Q34" i="78"/>
  <c r="P34" i="78" s="1"/>
  <c r="Q32" i="78"/>
  <c r="P32" i="78"/>
  <c r="Q31" i="78"/>
  <c r="P31" i="78"/>
  <c r="Q30" i="78"/>
  <c r="P30" i="78"/>
  <c r="Q29" i="78"/>
  <c r="P29" i="78" s="1"/>
  <c r="Q28" i="78"/>
  <c r="P28" i="78" s="1"/>
  <c r="Q27" i="78"/>
  <c r="P27" i="78" s="1"/>
  <c r="Q26" i="78"/>
  <c r="P26" i="78"/>
  <c r="Q24" i="78"/>
  <c r="P24" i="78" s="1"/>
  <c r="Q22" i="78"/>
  <c r="P22" i="78"/>
  <c r="Q21" i="78"/>
  <c r="P21" i="78" s="1"/>
  <c r="Q20" i="78"/>
  <c r="P20" i="78" s="1"/>
  <c r="Q19" i="78"/>
  <c r="P19" i="78" s="1"/>
  <c r="Q18" i="78"/>
  <c r="P18" i="78"/>
  <c r="Q16" i="78"/>
  <c r="P16" i="78"/>
  <c r="Q15" i="78"/>
  <c r="P15" i="78"/>
  <c r="Q14" i="78"/>
  <c r="P14" i="78" s="1"/>
  <c r="Q13" i="78"/>
  <c r="L44" i="78"/>
  <c r="K44" i="78" s="1"/>
  <c r="L43" i="78"/>
  <c r="K43" i="78" s="1"/>
  <c r="L42" i="78"/>
  <c r="K42" i="78"/>
  <c r="L41" i="78"/>
  <c r="K41" i="78" s="1"/>
  <c r="L40" i="78"/>
  <c r="K40" i="78"/>
  <c r="L38" i="78"/>
  <c r="K38" i="78" s="1"/>
  <c r="L37" i="78"/>
  <c r="K37" i="78"/>
  <c r="L35" i="78"/>
  <c r="K35" i="78"/>
  <c r="L34" i="78"/>
  <c r="K34" i="78"/>
  <c r="L32" i="78"/>
  <c r="K32" i="78"/>
  <c r="L31" i="78"/>
  <c r="K31" i="78" s="1"/>
  <c r="L30" i="78"/>
  <c r="K30" i="78" s="1"/>
  <c r="L29" i="78"/>
  <c r="K29" i="78" s="1"/>
  <c r="L28" i="78"/>
  <c r="K28" i="78" s="1"/>
  <c r="L27" i="78"/>
  <c r="K27" i="78" s="1"/>
  <c r="L26" i="78"/>
  <c r="K26" i="78"/>
  <c r="L24" i="78"/>
  <c r="K24" i="78"/>
  <c r="L22" i="78"/>
  <c r="K22" i="78" s="1"/>
  <c r="L21" i="78"/>
  <c r="K21" i="78" s="1"/>
  <c r="L20" i="78"/>
  <c r="K20" i="78"/>
  <c r="L19" i="78"/>
  <c r="K19" i="78"/>
  <c r="L18" i="78"/>
  <c r="K18" i="78"/>
  <c r="L16" i="78"/>
  <c r="K16" i="78"/>
  <c r="L15" i="78"/>
  <c r="L14" i="78"/>
  <c r="K14" i="78"/>
  <c r="L13" i="78"/>
  <c r="L12" i="78"/>
  <c r="K12" i="78"/>
  <c r="G44" i="78"/>
  <c r="F44" i="78"/>
  <c r="G43" i="78"/>
  <c r="F43" i="78"/>
  <c r="G42" i="78"/>
  <c r="F42" i="78"/>
  <c r="G41" i="78"/>
  <c r="F41" i="78" s="1"/>
  <c r="G40" i="78"/>
  <c r="F40" i="78" s="1"/>
  <c r="G38" i="78"/>
  <c r="F38" i="78"/>
  <c r="G37" i="78"/>
  <c r="F37" i="78"/>
  <c r="G35" i="78"/>
  <c r="F35" i="78"/>
  <c r="G34" i="78"/>
  <c r="F34" i="78"/>
  <c r="G32" i="78"/>
  <c r="F32" i="78" s="1"/>
  <c r="G31" i="78"/>
  <c r="F31" i="78" s="1"/>
  <c r="G30" i="78"/>
  <c r="F30" i="78"/>
  <c r="G29" i="78"/>
  <c r="F29" i="78"/>
  <c r="G28" i="78"/>
  <c r="F28" i="78"/>
  <c r="G27" i="78"/>
  <c r="F27" i="78"/>
  <c r="G26" i="78"/>
  <c r="F26" i="78" s="1"/>
  <c r="G24" i="78"/>
  <c r="F24" i="78" s="1"/>
  <c r="G22" i="78"/>
  <c r="F22" i="78"/>
  <c r="G21" i="78"/>
  <c r="F21" i="78"/>
  <c r="G20" i="78"/>
  <c r="F20" i="78"/>
  <c r="G19" i="78"/>
  <c r="F19" i="78"/>
  <c r="G18" i="78"/>
  <c r="F18" i="78" s="1"/>
  <c r="G16" i="78"/>
  <c r="F16" i="78" s="1"/>
  <c r="F45" i="78" s="1"/>
  <c r="G15" i="78"/>
  <c r="F15" i="78"/>
  <c r="G14" i="78"/>
  <c r="F14" i="78"/>
  <c r="G13" i="78"/>
  <c r="F13" i="78"/>
  <c r="G12" i="78"/>
  <c r="F12" i="78"/>
  <c r="O45" i="78"/>
  <c r="I19" i="76" s="1"/>
  <c r="M45" i="78"/>
  <c r="J45" i="78"/>
  <c r="F19" i="100" s="1"/>
  <c r="H45" i="78"/>
  <c r="E45" i="78"/>
  <c r="C19" i="100" s="1"/>
  <c r="R45" i="78"/>
  <c r="R108" i="77"/>
  <c r="G12" i="77"/>
  <c r="F12" i="77" s="1"/>
  <c r="Q102" i="51"/>
  <c r="P102" i="51" s="1"/>
  <c r="Q101" i="51"/>
  <c r="P101" i="51" s="1"/>
  <c r="Q100" i="51"/>
  <c r="P100" i="51" s="1"/>
  <c r="Q98" i="51"/>
  <c r="P98" i="51" s="1"/>
  <c r="Q97" i="51"/>
  <c r="P97" i="51" s="1"/>
  <c r="Q96" i="51"/>
  <c r="P96" i="51" s="1"/>
  <c r="Q95" i="51"/>
  <c r="P95" i="51" s="1"/>
  <c r="Q94" i="51"/>
  <c r="P94" i="51" s="1"/>
  <c r="Q93" i="51"/>
  <c r="P93" i="51" s="1"/>
  <c r="Q91" i="51"/>
  <c r="P91" i="51" s="1"/>
  <c r="Q90" i="51"/>
  <c r="P90" i="51" s="1"/>
  <c r="Q89" i="51"/>
  <c r="P89" i="51" s="1"/>
  <c r="Q88" i="51"/>
  <c r="P88" i="51" s="1"/>
  <c r="Q87" i="51"/>
  <c r="P87" i="51" s="1"/>
  <c r="Q86" i="51"/>
  <c r="P86" i="51" s="1"/>
  <c r="Q85" i="51"/>
  <c r="P85" i="51" s="1"/>
  <c r="Q84" i="51"/>
  <c r="P84" i="51" s="1"/>
  <c r="Q83" i="51"/>
  <c r="P83" i="51" s="1"/>
  <c r="Q82" i="51"/>
  <c r="P82" i="51" s="1"/>
  <c r="Q81" i="51"/>
  <c r="P81" i="51" s="1"/>
  <c r="Q80" i="51"/>
  <c r="P80" i="51" s="1"/>
  <c r="Q79" i="51"/>
  <c r="P79" i="51" s="1"/>
  <c r="Q77" i="51"/>
  <c r="P77" i="51" s="1"/>
  <c r="Q76" i="51"/>
  <c r="P76" i="51" s="1"/>
  <c r="Q73" i="51"/>
  <c r="P73" i="51" s="1"/>
  <c r="Q72" i="51"/>
  <c r="P72" i="51" s="1"/>
  <c r="Q71" i="51"/>
  <c r="P71" i="51" s="1"/>
  <c r="Q69" i="51"/>
  <c r="P69" i="51" s="1"/>
  <c r="Q68" i="51"/>
  <c r="P68" i="51" s="1"/>
  <c r="Q67" i="51"/>
  <c r="P67" i="51" s="1"/>
  <c r="Q64" i="51"/>
  <c r="Q63" i="51"/>
  <c r="P63" i="51" s="1"/>
  <c r="Q62" i="51"/>
  <c r="P62" i="51" s="1"/>
  <c r="Q60" i="51"/>
  <c r="P60" i="51" s="1"/>
  <c r="L102" i="51"/>
  <c r="K102" i="51" s="1"/>
  <c r="L101" i="51"/>
  <c r="K101" i="51" s="1"/>
  <c r="L100" i="51"/>
  <c r="K100" i="51" s="1"/>
  <c r="L98" i="51"/>
  <c r="K98" i="51" s="1"/>
  <c r="L97" i="51"/>
  <c r="K97" i="51" s="1"/>
  <c r="L96" i="51"/>
  <c r="K96" i="51" s="1"/>
  <c r="L95" i="51"/>
  <c r="K95" i="51" s="1"/>
  <c r="L94" i="51"/>
  <c r="K94" i="51" s="1"/>
  <c r="L93" i="51"/>
  <c r="K93" i="51" s="1"/>
  <c r="L91" i="51"/>
  <c r="K91" i="51" s="1"/>
  <c r="L90" i="51"/>
  <c r="K90" i="51" s="1"/>
  <c r="L89" i="51"/>
  <c r="K89" i="51" s="1"/>
  <c r="L88" i="51"/>
  <c r="K88" i="51" s="1"/>
  <c r="L87" i="51"/>
  <c r="K87" i="51" s="1"/>
  <c r="L86" i="51"/>
  <c r="K86" i="51" s="1"/>
  <c r="L85" i="51"/>
  <c r="K85" i="51" s="1"/>
  <c r="L84" i="51"/>
  <c r="K84" i="51" s="1"/>
  <c r="L83" i="51"/>
  <c r="K83" i="51" s="1"/>
  <c r="L82" i="51"/>
  <c r="K82" i="51" s="1"/>
  <c r="L81" i="51"/>
  <c r="K81" i="51" s="1"/>
  <c r="L80" i="51"/>
  <c r="K80" i="51" s="1"/>
  <c r="L79" i="51"/>
  <c r="K79" i="51" s="1"/>
  <c r="L77" i="51"/>
  <c r="K77" i="51" s="1"/>
  <c r="L76" i="51"/>
  <c r="K76" i="51" s="1"/>
  <c r="L73" i="51"/>
  <c r="K73" i="51" s="1"/>
  <c r="L72" i="51"/>
  <c r="K72" i="51" s="1"/>
  <c r="L71" i="51"/>
  <c r="K71" i="51" s="1"/>
  <c r="L69" i="51"/>
  <c r="K69" i="51" s="1"/>
  <c r="L68" i="51"/>
  <c r="K68" i="51" s="1"/>
  <c r="L67" i="51"/>
  <c r="K67" i="51" s="1"/>
  <c r="L64" i="51"/>
  <c r="K64" i="51" s="1"/>
  <c r="L63" i="51"/>
  <c r="K63" i="51" s="1"/>
  <c r="L62" i="51"/>
  <c r="K62" i="51" s="1"/>
  <c r="L60" i="51"/>
  <c r="K60" i="51" s="1"/>
  <c r="G102" i="51"/>
  <c r="F102" i="51" s="1"/>
  <c r="G101" i="51"/>
  <c r="F101" i="51" s="1"/>
  <c r="G100" i="51"/>
  <c r="F100" i="51" s="1"/>
  <c r="G98" i="51"/>
  <c r="F98" i="51" s="1"/>
  <c r="G97" i="51"/>
  <c r="F97" i="51" s="1"/>
  <c r="G96" i="51"/>
  <c r="F96" i="51" s="1"/>
  <c r="G95" i="51"/>
  <c r="F95" i="51" s="1"/>
  <c r="G94" i="51"/>
  <c r="F94" i="51" s="1"/>
  <c r="G93" i="51"/>
  <c r="F93" i="51" s="1"/>
  <c r="G91" i="51"/>
  <c r="F91" i="51" s="1"/>
  <c r="G90" i="51"/>
  <c r="F90" i="51" s="1"/>
  <c r="G89" i="51"/>
  <c r="F89" i="51" s="1"/>
  <c r="G88" i="51"/>
  <c r="F88" i="51" s="1"/>
  <c r="G87" i="51"/>
  <c r="F87" i="51" s="1"/>
  <c r="G86" i="51"/>
  <c r="F86" i="51" s="1"/>
  <c r="G85" i="51"/>
  <c r="F85" i="51" s="1"/>
  <c r="G84" i="51"/>
  <c r="F84" i="51" s="1"/>
  <c r="G83" i="51"/>
  <c r="F83" i="51" s="1"/>
  <c r="G82" i="51"/>
  <c r="F82" i="51" s="1"/>
  <c r="G81" i="51"/>
  <c r="F81" i="51" s="1"/>
  <c r="G80" i="51"/>
  <c r="F80" i="51" s="1"/>
  <c r="G79" i="51"/>
  <c r="F79" i="51" s="1"/>
  <c r="G77" i="51"/>
  <c r="F77" i="51" s="1"/>
  <c r="G76" i="51"/>
  <c r="F76" i="51" s="1"/>
  <c r="G73" i="51"/>
  <c r="F73" i="51" s="1"/>
  <c r="G69" i="51"/>
  <c r="F69" i="51" s="1"/>
  <c r="G68" i="51"/>
  <c r="F68" i="51" s="1"/>
  <c r="G67" i="51"/>
  <c r="F67" i="51" s="1"/>
  <c r="G64" i="51"/>
  <c r="F64" i="51" s="1"/>
  <c r="G63" i="51"/>
  <c r="F63" i="51" s="1"/>
  <c r="G62" i="51"/>
  <c r="F62" i="51" s="1"/>
  <c r="G60" i="51"/>
  <c r="F60" i="51" s="1"/>
  <c r="Q58" i="51"/>
  <c r="P58" i="51" s="1"/>
  <c r="Q56" i="51"/>
  <c r="P56" i="51" s="1"/>
  <c r="Q53" i="51"/>
  <c r="P53" i="51" s="1"/>
  <c r="Q51" i="51"/>
  <c r="P51" i="51" s="1"/>
  <c r="L58" i="51"/>
  <c r="K58" i="51" s="1"/>
  <c r="L56" i="51"/>
  <c r="K56" i="51" s="1"/>
  <c r="L53" i="51"/>
  <c r="K53" i="51" s="1"/>
  <c r="L51" i="51"/>
  <c r="K51" i="51" s="1"/>
  <c r="G58" i="51"/>
  <c r="F58" i="51" s="1"/>
  <c r="G56" i="51"/>
  <c r="F56" i="51" s="1"/>
  <c r="G53" i="51"/>
  <c r="F53" i="51" s="1"/>
  <c r="G51" i="51"/>
  <c r="F51" i="51" s="1"/>
  <c r="Q49" i="51"/>
  <c r="P49" i="51" s="1"/>
  <c r="L49" i="51"/>
  <c r="K49" i="51" s="1"/>
  <c r="G49" i="51"/>
  <c r="F49" i="51" s="1"/>
  <c r="Q46" i="51"/>
  <c r="P46" i="51" s="1"/>
  <c r="Q44" i="51"/>
  <c r="P44" i="51" s="1"/>
  <c r="Q42" i="51"/>
  <c r="P42" i="51" s="1"/>
  <c r="Q40" i="51"/>
  <c r="P40" i="51" s="1"/>
  <c r="Q38" i="51"/>
  <c r="P38" i="51" s="1"/>
  <c r="L46" i="51"/>
  <c r="K46" i="51" s="1"/>
  <c r="L44" i="51"/>
  <c r="K44" i="51" s="1"/>
  <c r="L42" i="51"/>
  <c r="K42" i="51" s="1"/>
  <c r="L40" i="51"/>
  <c r="K40" i="51" s="1"/>
  <c r="L38" i="51"/>
  <c r="K38" i="51" s="1"/>
  <c r="G46" i="51"/>
  <c r="F46" i="51" s="1"/>
  <c r="G44" i="51"/>
  <c r="F44" i="51" s="1"/>
  <c r="G42" i="51"/>
  <c r="F42" i="51" s="1"/>
  <c r="G40" i="51"/>
  <c r="F40" i="51" s="1"/>
  <c r="G38" i="51"/>
  <c r="F38" i="51" s="1"/>
  <c r="O108" i="77"/>
  <c r="M108" i="77"/>
  <c r="J108" i="77"/>
  <c r="F20" i="99" s="1"/>
  <c r="H108" i="77"/>
  <c r="E108" i="77"/>
  <c r="C20" i="99" s="1"/>
  <c r="Q36" i="51"/>
  <c r="P36" i="51" s="1"/>
  <c r="G36" i="51"/>
  <c r="F36" i="51" s="1"/>
  <c r="Q34" i="51"/>
  <c r="P34" i="51" s="1"/>
  <c r="G34" i="51"/>
  <c r="F34" i="51" s="1"/>
  <c r="Q32" i="51"/>
  <c r="P32" i="51" s="1"/>
  <c r="G32" i="51"/>
  <c r="F32" i="51" s="1"/>
  <c r="Q30" i="51"/>
  <c r="P30" i="51" s="1"/>
  <c r="G30" i="51"/>
  <c r="F30" i="51" s="1"/>
  <c r="Q28" i="51"/>
  <c r="P28" i="51" s="1"/>
  <c r="G28" i="51"/>
  <c r="F28" i="51" s="1"/>
  <c r="Q26" i="51"/>
  <c r="P26" i="51" s="1"/>
  <c r="G26" i="51"/>
  <c r="F26" i="51" s="1"/>
  <c r="Q24" i="51"/>
  <c r="P24" i="51" s="1"/>
  <c r="G24" i="51"/>
  <c r="F24" i="51" s="1"/>
  <c r="Q22" i="51"/>
  <c r="P22" i="51" s="1"/>
  <c r="G22" i="51"/>
  <c r="F22" i="51" s="1"/>
  <c r="Q20" i="51"/>
  <c r="P20" i="51" s="1"/>
  <c r="G20" i="51"/>
  <c r="F20" i="51" s="1"/>
  <c r="Q19" i="51"/>
  <c r="P19" i="51" s="1"/>
  <c r="G19" i="51"/>
  <c r="F19" i="51" s="1"/>
  <c r="Q17" i="51"/>
  <c r="P17" i="51" s="1"/>
  <c r="G17" i="51"/>
  <c r="F17" i="51" s="1"/>
  <c r="Q15" i="51"/>
  <c r="P15" i="51" s="1"/>
  <c r="G15" i="51"/>
  <c r="F15" i="51" s="1"/>
  <c r="Q13" i="51"/>
  <c r="P13" i="51" s="1"/>
  <c r="G13" i="51"/>
  <c r="F13" i="51" s="1"/>
  <c r="D75" i="66"/>
  <c r="D74" i="66"/>
  <c r="D73" i="66"/>
  <c r="D76" i="66"/>
  <c r="B77" i="66" s="1"/>
  <c r="B75" i="66"/>
  <c r="B74" i="66"/>
  <c r="B73" i="66"/>
  <c r="B76" i="66"/>
  <c r="D67" i="66"/>
  <c r="D66" i="66"/>
  <c r="B67" i="66"/>
  <c r="B66" i="66"/>
  <c r="D59" i="66"/>
  <c r="D58" i="66"/>
  <c r="D57" i="66"/>
  <c r="D60" i="66" s="1"/>
  <c r="B59" i="66"/>
  <c r="B58" i="66"/>
  <c r="B57" i="66"/>
  <c r="B60" i="66" s="1"/>
  <c r="D51" i="66"/>
  <c r="D50" i="66"/>
  <c r="B51" i="66"/>
  <c r="B50" i="66"/>
  <c r="D43" i="66"/>
  <c r="D42" i="66"/>
  <c r="D41" i="66"/>
  <c r="D44" i="66" s="1"/>
  <c r="B43" i="66"/>
  <c r="B42" i="66"/>
  <c r="B41" i="66"/>
  <c r="B44" i="66"/>
  <c r="D35" i="66"/>
  <c r="D34" i="66"/>
  <c r="D33" i="66"/>
  <c r="D36" i="66" s="1"/>
  <c r="B35" i="66"/>
  <c r="B34" i="66"/>
  <c r="B33" i="66"/>
  <c r="B36" i="66"/>
  <c r="D27" i="66"/>
  <c r="D25" i="66"/>
  <c r="D28" i="66"/>
  <c r="B29" i="66" s="1"/>
  <c r="B27" i="66"/>
  <c r="B25" i="66"/>
  <c r="B28" i="66" s="1"/>
  <c r="D65" i="66"/>
  <c r="D26" i="66"/>
  <c r="E6" i="66"/>
  <c r="A6" i="66"/>
  <c r="B9" i="66"/>
  <c r="B13" i="66"/>
  <c r="B12" i="66"/>
  <c r="B11" i="66"/>
  <c r="B10" i="66"/>
  <c r="R103" i="51"/>
  <c r="O103" i="51"/>
  <c r="I18" i="100" s="1"/>
  <c r="Q12" i="51"/>
  <c r="P12" i="51" s="1"/>
  <c r="M103" i="51"/>
  <c r="J103" i="51"/>
  <c r="D18" i="66" s="1"/>
  <c r="H103" i="51"/>
  <c r="E103" i="51"/>
  <c r="C18" i="101" s="1"/>
  <c r="G12" i="51"/>
  <c r="F12" i="51" s="1"/>
  <c r="D49" i="66"/>
  <c r="D52" i="66"/>
  <c r="B53" i="66" s="1"/>
  <c r="B65" i="66"/>
  <c r="B68" i="66" s="1"/>
  <c r="B49" i="66"/>
  <c r="B52" i="66" s="1"/>
  <c r="B26" i="66"/>
  <c r="L24" i="94"/>
  <c r="E32" i="76" s="1"/>
  <c r="F19" i="93"/>
  <c r="K12" i="92"/>
  <c r="K22" i="92" s="1"/>
  <c r="Q25" i="91"/>
  <c r="H28" i="76" s="1"/>
  <c r="L25" i="91"/>
  <c r="E30" i="100" s="1"/>
  <c r="K25" i="91"/>
  <c r="L89" i="90"/>
  <c r="E27" i="76" s="1"/>
  <c r="P12" i="87"/>
  <c r="F12" i="86"/>
  <c r="P12" i="86"/>
  <c r="F12" i="84"/>
  <c r="P12" i="84"/>
  <c r="F12" i="82"/>
  <c r="F17" i="82" s="1"/>
  <c r="F12" i="81"/>
  <c r="P12" i="79"/>
  <c r="O121" i="83"/>
  <c r="F25" i="76"/>
  <c r="I26" i="99"/>
  <c r="I27" i="100"/>
  <c r="I27" i="101"/>
  <c r="C23" i="76"/>
  <c r="C25" i="100"/>
  <c r="L25" i="100" s="1"/>
  <c r="C24" i="99"/>
  <c r="L24" i="99" s="1"/>
  <c r="C33" i="99"/>
  <c r="I33" i="99"/>
  <c r="H14" i="96"/>
  <c r="I31" i="76"/>
  <c r="F35" i="101"/>
  <c r="P15" i="84"/>
  <c r="P14" i="77"/>
  <c r="P18" i="79"/>
  <c r="P64" i="51"/>
  <c r="K16" i="79"/>
  <c r="P12" i="81"/>
  <c r="F13" i="79"/>
  <c r="C19" i="101"/>
  <c r="C19" i="99"/>
  <c r="I21" i="99"/>
  <c r="I21" i="101"/>
  <c r="I21" i="100"/>
  <c r="I21" i="76"/>
  <c r="C24" i="101"/>
  <c r="C24" i="100"/>
  <c r="F13" i="84"/>
  <c r="I19" i="99"/>
  <c r="I19" i="100"/>
  <c r="I19" i="101"/>
  <c r="I22" i="76"/>
  <c r="J22" i="76" s="1"/>
  <c r="I22" i="100"/>
  <c r="F18" i="101"/>
  <c r="F18" i="99"/>
  <c r="I24" i="100"/>
  <c r="C23" i="101"/>
  <c r="C23" i="100"/>
  <c r="C23" i="99"/>
  <c r="F22" i="100"/>
  <c r="F22" i="101"/>
  <c r="F22" i="76"/>
  <c r="F22" i="99"/>
  <c r="I23" i="101"/>
  <c r="I23" i="99"/>
  <c r="I23" i="100"/>
  <c r="F24" i="99"/>
  <c r="F25" i="101"/>
  <c r="F25" i="100"/>
  <c r="F23" i="76"/>
  <c r="F24" i="101"/>
  <c r="F24" i="100"/>
  <c r="L24" i="100" s="1"/>
  <c r="C26" i="101"/>
  <c r="C25" i="99"/>
  <c r="C26" i="100"/>
  <c r="C24" i="76"/>
  <c r="I25" i="101"/>
  <c r="I25" i="100"/>
  <c r="I24" i="99"/>
  <c r="I23" i="76"/>
  <c r="F26" i="101"/>
  <c r="F26" i="100"/>
  <c r="F25" i="99"/>
  <c r="F24" i="76"/>
  <c r="I26" i="101"/>
  <c r="I26" i="100"/>
  <c r="I25" i="99"/>
  <c r="I24" i="76"/>
  <c r="L24" i="76" s="1"/>
  <c r="C27" i="99"/>
  <c r="C28" i="101"/>
  <c r="F27" i="100"/>
  <c r="F26" i="99"/>
  <c r="F28" i="101"/>
  <c r="F27" i="99"/>
  <c r="I27" i="99"/>
  <c r="I28" i="101"/>
  <c r="I28" i="100"/>
  <c r="I29" i="101"/>
  <c r="I28" i="99"/>
  <c r="I26" i="76"/>
  <c r="F30" i="100"/>
  <c r="F30" i="99"/>
  <c r="F31" i="101"/>
  <c r="F28" i="76"/>
  <c r="F14" i="91"/>
  <c r="F31" i="100"/>
  <c r="F31" i="99"/>
  <c r="F29" i="76"/>
  <c r="F32" i="101"/>
  <c r="I30" i="100"/>
  <c r="I28" i="76"/>
  <c r="I31" i="101"/>
  <c r="I30" i="99"/>
  <c r="C32" i="100"/>
  <c r="C32" i="99"/>
  <c r="C33" i="101"/>
  <c r="D33" i="101" s="1"/>
  <c r="C30" i="76"/>
  <c r="C30" i="101"/>
  <c r="C29" i="99"/>
  <c r="C29" i="100"/>
  <c r="C27" i="76"/>
  <c r="I32" i="101"/>
  <c r="I31" i="100"/>
  <c r="I31" i="99"/>
  <c r="C28" i="100"/>
  <c r="C28" i="99"/>
  <c r="C29" i="101"/>
  <c r="C26" i="76"/>
  <c r="F29" i="100"/>
  <c r="F27" i="76"/>
  <c r="F30" i="101"/>
  <c r="F29" i="99"/>
  <c r="F28" i="100"/>
  <c r="F26" i="76"/>
  <c r="F28" i="99"/>
  <c r="F29" i="101"/>
  <c r="C28" i="76"/>
  <c r="C30" i="100"/>
  <c r="C30" i="99"/>
  <c r="C31" i="101"/>
  <c r="I30" i="101"/>
  <c r="I27" i="76"/>
  <c r="I29" i="100"/>
  <c r="I29" i="99"/>
  <c r="C32" i="101"/>
  <c r="L32" i="101" s="1"/>
  <c r="C31" i="100"/>
  <c r="C34" i="100"/>
  <c r="I37" i="101"/>
  <c r="I34" i="100"/>
  <c r="I34" i="99"/>
  <c r="F32" i="99"/>
  <c r="L32" i="99" s="1"/>
  <c r="F33" i="101"/>
  <c r="F30" i="76"/>
  <c r="F32" i="100"/>
  <c r="C34" i="99"/>
  <c r="C32" i="76"/>
  <c r="I33" i="101"/>
  <c r="I30" i="76"/>
  <c r="I32" i="100"/>
  <c r="L32" i="100" s="1"/>
  <c r="F32" i="76"/>
  <c r="F37" i="101"/>
  <c r="F34" i="100"/>
  <c r="F34" i="99"/>
  <c r="I32" i="76"/>
  <c r="L24" i="101"/>
  <c r="C29" i="76"/>
  <c r="I22" i="101"/>
  <c r="Q17" i="82"/>
  <c r="H23" i="99" s="1"/>
  <c r="J23" i="99" s="1"/>
  <c r="C19" i="76"/>
  <c r="C18" i="99"/>
  <c r="F20" i="76"/>
  <c r="Q84" i="89"/>
  <c r="H28" i="99" s="1"/>
  <c r="G19" i="93"/>
  <c r="B32" i="100" s="1"/>
  <c r="D68" i="66"/>
  <c r="B69" i="66" s="1"/>
  <c r="F20" i="101"/>
  <c r="K13" i="78"/>
  <c r="Q30" i="81"/>
  <c r="H22" i="76" s="1"/>
  <c r="F21" i="76"/>
  <c r="G17" i="82"/>
  <c r="B23" i="101" s="1"/>
  <c r="K12" i="84"/>
  <c r="L114" i="87"/>
  <c r="E27" i="101" s="1"/>
  <c r="P12" i="93"/>
  <c r="P19" i="93"/>
  <c r="Q19" i="93"/>
  <c r="H32" i="100" s="1"/>
  <c r="J32" i="100" s="1"/>
  <c r="H32" i="99"/>
  <c r="J32" i="99" s="1"/>
  <c r="H22" i="101"/>
  <c r="H22" i="100"/>
  <c r="J22" i="100" s="1"/>
  <c r="B33" i="101"/>
  <c r="L26" i="101" l="1"/>
  <c r="L26" i="100"/>
  <c r="L36" i="101"/>
  <c r="F33" i="99"/>
  <c r="L33" i="99" s="1"/>
  <c r="C31" i="76"/>
  <c r="L31" i="76" s="1"/>
  <c r="S100" i="96"/>
  <c r="H35" i="101" s="1"/>
  <c r="J35" i="101" s="1"/>
  <c r="F34" i="101"/>
  <c r="I33" i="100"/>
  <c r="L33" i="100" s="1"/>
  <c r="C34" i="101"/>
  <c r="L34" i="101" s="1"/>
  <c r="M121" i="83"/>
  <c r="L27" i="76"/>
  <c r="L29" i="99"/>
  <c r="G27" i="76"/>
  <c r="L29" i="100"/>
  <c r="L30" i="101"/>
  <c r="K114" i="87"/>
  <c r="C26" i="99"/>
  <c r="L26" i="99" s="1"/>
  <c r="C25" i="76"/>
  <c r="L25" i="76" s="1"/>
  <c r="B22" i="76"/>
  <c r="B22" i="99"/>
  <c r="B22" i="101"/>
  <c r="B22" i="100"/>
  <c r="G34" i="99"/>
  <c r="H29" i="101"/>
  <c r="J29" i="101" s="1"/>
  <c r="G45" i="78"/>
  <c r="B19" i="101" s="1"/>
  <c r="D19" i="101" s="1"/>
  <c r="Q94" i="88"/>
  <c r="E34" i="99"/>
  <c r="E27" i="100"/>
  <c r="G27" i="100" s="1"/>
  <c r="E25" i="76"/>
  <c r="G25" i="76" s="1"/>
  <c r="F19" i="76"/>
  <c r="P30" i="81"/>
  <c r="L35" i="101"/>
  <c r="F30" i="81"/>
  <c r="M16" i="96"/>
  <c r="M100" i="96" s="1"/>
  <c r="N100" i="96"/>
  <c r="E31" i="76" s="1"/>
  <c r="G31" i="76" s="1"/>
  <c r="Q98" i="86"/>
  <c r="L29" i="76"/>
  <c r="L25" i="99"/>
  <c r="I100" i="96"/>
  <c r="B31" i="76" s="1"/>
  <c r="F22" i="94"/>
  <c r="F24" i="94" s="1"/>
  <c r="G24" i="94"/>
  <c r="J22" i="101"/>
  <c r="E30" i="101"/>
  <c r="G30" i="101" s="1"/>
  <c r="H22" i="99"/>
  <c r="J22" i="99" s="1"/>
  <c r="L30" i="76"/>
  <c r="F18" i="84"/>
  <c r="E29" i="100"/>
  <c r="G29" i="100" s="1"/>
  <c r="G22" i="92"/>
  <c r="L18" i="84"/>
  <c r="Q114" i="87"/>
  <c r="H26" i="99" s="1"/>
  <c r="J26" i="99" s="1"/>
  <c r="F19" i="101"/>
  <c r="E28" i="76"/>
  <c r="P92" i="85"/>
  <c r="G108" i="77"/>
  <c r="B20" i="99" s="1"/>
  <c r="D20" i="99" s="1"/>
  <c r="S121" i="83"/>
  <c r="H33" i="100" s="1"/>
  <c r="F19" i="99"/>
  <c r="L19" i="99" s="1"/>
  <c r="E31" i="101"/>
  <c r="N121" i="83"/>
  <c r="E29" i="99"/>
  <c r="G29" i="99" s="1"/>
  <c r="H33" i="101"/>
  <c r="J33" i="101" s="1"/>
  <c r="G18" i="84"/>
  <c r="L37" i="101"/>
  <c r="E34" i="100"/>
  <c r="E30" i="99"/>
  <c r="G30" i="99" s="1"/>
  <c r="L98" i="86"/>
  <c r="B37" i="66"/>
  <c r="L45" i="78"/>
  <c r="E19" i="100" s="1"/>
  <c r="G19" i="100" s="1"/>
  <c r="H23" i="101"/>
  <c r="J23" i="101" s="1"/>
  <c r="L22" i="92"/>
  <c r="E37" i="101"/>
  <c r="G37" i="101" s="1"/>
  <c r="L28" i="76"/>
  <c r="G30" i="100"/>
  <c r="P114" i="87"/>
  <c r="Q24" i="94"/>
  <c r="Q108" i="77"/>
  <c r="H20" i="101" s="1"/>
  <c r="G98" i="86"/>
  <c r="B26" i="100" s="1"/>
  <c r="K24" i="94"/>
  <c r="L25" i="101"/>
  <c r="G92" i="85"/>
  <c r="B24" i="99" s="1"/>
  <c r="P45" i="79"/>
  <c r="Q45" i="78"/>
  <c r="K18" i="84"/>
  <c r="G27" i="101"/>
  <c r="P84" i="89"/>
  <c r="Q89" i="90"/>
  <c r="H29" i="100" s="1"/>
  <c r="J29" i="100" s="1"/>
  <c r="L31" i="99"/>
  <c r="P22" i="92"/>
  <c r="R100" i="96"/>
  <c r="M123" i="95"/>
  <c r="P94" i="88"/>
  <c r="L34" i="99"/>
  <c r="L30" i="99"/>
  <c r="L31" i="101"/>
  <c r="L30" i="100"/>
  <c r="J28" i="76"/>
  <c r="L28" i="99"/>
  <c r="L28" i="100"/>
  <c r="L26" i="76"/>
  <c r="L29" i="101"/>
  <c r="L28" i="101"/>
  <c r="L27" i="101"/>
  <c r="F108" i="77"/>
  <c r="P19" i="77"/>
  <c r="C20" i="100"/>
  <c r="C20" i="101"/>
  <c r="F20" i="100"/>
  <c r="L19" i="76"/>
  <c r="H30" i="101"/>
  <c r="J30" i="101" s="1"/>
  <c r="H27" i="76"/>
  <c r="J27" i="76" s="1"/>
  <c r="H29" i="99"/>
  <c r="J29" i="99" s="1"/>
  <c r="D32" i="100"/>
  <c r="K108" i="77"/>
  <c r="L22" i="100"/>
  <c r="D22" i="100"/>
  <c r="H19" i="76"/>
  <c r="J19" i="76" s="1"/>
  <c r="H19" i="99"/>
  <c r="J19" i="99" s="1"/>
  <c r="H19" i="101"/>
  <c r="J19" i="101" s="1"/>
  <c r="H19" i="100"/>
  <c r="J19" i="100" s="1"/>
  <c r="J28" i="99"/>
  <c r="P98" i="86"/>
  <c r="H23" i="100"/>
  <c r="J23" i="100" s="1"/>
  <c r="H28" i="100"/>
  <c r="J28" i="100" s="1"/>
  <c r="B30" i="76"/>
  <c r="D30" i="76" s="1"/>
  <c r="L33" i="101"/>
  <c r="N123" i="95"/>
  <c r="P18" i="84"/>
  <c r="H32" i="76"/>
  <c r="J32" i="76" s="1"/>
  <c r="H37" i="101"/>
  <c r="J37" i="101" s="1"/>
  <c r="H34" i="100"/>
  <c r="J34" i="100" s="1"/>
  <c r="H34" i="99"/>
  <c r="J34" i="99" s="1"/>
  <c r="Q45" i="79"/>
  <c r="F81" i="85"/>
  <c r="F92" i="85" s="1"/>
  <c r="F50" i="86"/>
  <c r="F21" i="90"/>
  <c r="G89" i="90"/>
  <c r="H15" i="83"/>
  <c r="H121" i="83" s="1"/>
  <c r="I121" i="83"/>
  <c r="D23" i="101"/>
  <c r="S123" i="95"/>
  <c r="L32" i="76"/>
  <c r="L34" i="100"/>
  <c r="G28" i="76"/>
  <c r="H100" i="96"/>
  <c r="L19" i="100"/>
  <c r="G45" i="79"/>
  <c r="F12" i="79"/>
  <c r="F45" i="79" s="1"/>
  <c r="L30" i="81"/>
  <c r="K12" i="81"/>
  <c r="K30" i="81" s="1"/>
  <c r="Q92" i="85"/>
  <c r="G114" i="87"/>
  <c r="F114" i="87"/>
  <c r="B23" i="99"/>
  <c r="L31" i="100"/>
  <c r="G31" i="101"/>
  <c r="H31" i="101"/>
  <c r="J31" i="101" s="1"/>
  <c r="H30" i="100"/>
  <c r="J30" i="100" s="1"/>
  <c r="H30" i="99"/>
  <c r="J30" i="99" s="1"/>
  <c r="K45" i="79"/>
  <c r="L17" i="82"/>
  <c r="K12" i="82"/>
  <c r="K17" i="82" s="1"/>
  <c r="L84" i="89"/>
  <c r="K22" i="89"/>
  <c r="K84" i="89" s="1"/>
  <c r="B23" i="100"/>
  <c r="Q18" i="84"/>
  <c r="L108" i="77"/>
  <c r="H20" i="76"/>
  <c r="H20" i="100"/>
  <c r="L45" i="79"/>
  <c r="P17" i="82"/>
  <c r="R123" i="95"/>
  <c r="H26" i="76"/>
  <c r="J26" i="76" s="1"/>
  <c r="Q22" i="92"/>
  <c r="L19" i="101"/>
  <c r="K15" i="78"/>
  <c r="K45" i="78" s="1"/>
  <c r="P13" i="78"/>
  <c r="P45" i="78" s="1"/>
  <c r="C21" i="100"/>
  <c r="C21" i="99"/>
  <c r="C21" i="101"/>
  <c r="C21" i="76"/>
  <c r="F98" i="86"/>
  <c r="F14" i="88"/>
  <c r="F94" i="88" s="1"/>
  <c r="G94" i="88"/>
  <c r="K19" i="88"/>
  <c r="K94" i="88" s="1"/>
  <c r="L94" i="88"/>
  <c r="B20" i="76"/>
  <c r="E19" i="99"/>
  <c r="G19" i="99" s="1"/>
  <c r="C22" i="76"/>
  <c r="C22" i="101"/>
  <c r="C22" i="99"/>
  <c r="K98" i="86"/>
  <c r="F75" i="89"/>
  <c r="G84" i="89"/>
  <c r="L23" i="76"/>
  <c r="B61" i="66"/>
  <c r="I20" i="99"/>
  <c r="I20" i="101"/>
  <c r="J20" i="101" s="1"/>
  <c r="I20" i="76"/>
  <c r="I20" i="100"/>
  <c r="K66" i="85"/>
  <c r="K92" i="85" s="1"/>
  <c r="L92" i="85"/>
  <c r="K14" i="93"/>
  <c r="L19" i="93"/>
  <c r="H30" i="76"/>
  <c r="J30" i="76" s="1"/>
  <c r="H27" i="101"/>
  <c r="J27" i="101" s="1"/>
  <c r="G34" i="100"/>
  <c r="B45" i="66"/>
  <c r="F21" i="99"/>
  <c r="F21" i="100"/>
  <c r="B32" i="99"/>
  <c r="P108" i="77"/>
  <c r="F23" i="99"/>
  <c r="F23" i="101"/>
  <c r="F39" i="101" s="1"/>
  <c r="F23" i="100"/>
  <c r="K89" i="90"/>
  <c r="L27" i="99"/>
  <c r="P89" i="90"/>
  <c r="R121" i="83"/>
  <c r="H67" i="95"/>
  <c r="H123" i="95" s="1"/>
  <c r="I123" i="95"/>
  <c r="G32" i="76"/>
  <c r="E26" i="99"/>
  <c r="G26" i="99" s="1"/>
  <c r="C20" i="76"/>
  <c r="G25" i="91"/>
  <c r="F15" i="91"/>
  <c r="F25" i="91" s="1"/>
  <c r="F84" i="89"/>
  <c r="F22" i="92"/>
  <c r="C27" i="100"/>
  <c r="K19" i="93"/>
  <c r="F89" i="90"/>
  <c r="C18" i="100"/>
  <c r="D19" i="66"/>
  <c r="D83" i="66" s="1"/>
  <c r="I18" i="101"/>
  <c r="G103" i="51"/>
  <c r="B18" i="76" s="1"/>
  <c r="Q103" i="51"/>
  <c r="F103" i="51"/>
  <c r="P103" i="51"/>
  <c r="K103" i="51"/>
  <c r="L103" i="51"/>
  <c r="D17" i="66"/>
  <c r="D81" i="66" s="1"/>
  <c r="C18" i="76"/>
  <c r="I18" i="76"/>
  <c r="I18" i="99"/>
  <c r="L18" i="99" s="1"/>
  <c r="D82" i="66"/>
  <c r="F18" i="76"/>
  <c r="F18" i="100"/>
  <c r="B35" i="101" l="1"/>
  <c r="D35" i="101" s="1"/>
  <c r="H31" i="76"/>
  <c r="J31" i="76" s="1"/>
  <c r="E35" i="101"/>
  <c r="G35" i="101" s="1"/>
  <c r="J33" i="100"/>
  <c r="H25" i="76"/>
  <c r="J25" i="76" s="1"/>
  <c r="H27" i="100"/>
  <c r="J27" i="100" s="1"/>
  <c r="B25" i="100"/>
  <c r="H27" i="99"/>
  <c r="J27" i="99" s="1"/>
  <c r="H28" i="101"/>
  <c r="J28" i="101" s="1"/>
  <c r="B25" i="101"/>
  <c r="D25" i="101" s="1"/>
  <c r="H34" i="101"/>
  <c r="J34" i="101" s="1"/>
  <c r="B19" i="100"/>
  <c r="D19" i="100" s="1"/>
  <c r="B24" i="76"/>
  <c r="B26" i="101"/>
  <c r="B24" i="100"/>
  <c r="D24" i="100" s="1"/>
  <c r="B24" i="101"/>
  <c r="D24" i="101" s="1"/>
  <c r="B37" i="101"/>
  <c r="D37" i="101" s="1"/>
  <c r="B34" i="100"/>
  <c r="D34" i="100" s="1"/>
  <c r="B34" i="99"/>
  <c r="D34" i="99" s="1"/>
  <c r="B32" i="76"/>
  <c r="B23" i="76"/>
  <c r="E24" i="76"/>
  <c r="G24" i="76" s="1"/>
  <c r="E25" i="99"/>
  <c r="G25" i="99" s="1"/>
  <c r="E26" i="101"/>
  <c r="G26" i="101" s="1"/>
  <c r="B25" i="99"/>
  <c r="H20" i="99"/>
  <c r="E24" i="100"/>
  <c r="G24" i="100" s="1"/>
  <c r="E24" i="101"/>
  <c r="G24" i="101" s="1"/>
  <c r="D31" i="76"/>
  <c r="K34" i="99"/>
  <c r="E19" i="76"/>
  <c r="G19" i="76" s="1"/>
  <c r="E26" i="100"/>
  <c r="G26" i="100" s="1"/>
  <c r="B29" i="76"/>
  <c r="D29" i="76" s="1"/>
  <c r="B31" i="100"/>
  <c r="D31" i="100" s="1"/>
  <c r="B32" i="101"/>
  <c r="D32" i="101" s="1"/>
  <c r="B31" i="99"/>
  <c r="D31" i="99" s="1"/>
  <c r="B19" i="76"/>
  <c r="B20" i="100"/>
  <c r="D20" i="100" s="1"/>
  <c r="E31" i="100"/>
  <c r="G31" i="100" s="1"/>
  <c r="E32" i="101"/>
  <c r="G32" i="101" s="1"/>
  <c r="E29" i="76"/>
  <c r="G29" i="76" s="1"/>
  <c r="E31" i="99"/>
  <c r="G31" i="99" s="1"/>
  <c r="E34" i="101"/>
  <c r="G34" i="101" s="1"/>
  <c r="E33" i="100"/>
  <c r="G33" i="100" s="1"/>
  <c r="H25" i="99"/>
  <c r="J25" i="99" s="1"/>
  <c r="H24" i="76"/>
  <c r="J24" i="76" s="1"/>
  <c r="H26" i="101"/>
  <c r="J26" i="101" s="1"/>
  <c r="H26" i="100"/>
  <c r="J26" i="100" s="1"/>
  <c r="B19" i="99"/>
  <c r="E19" i="101"/>
  <c r="K19" i="101" s="1"/>
  <c r="M19" i="101" s="1"/>
  <c r="B20" i="101"/>
  <c r="D20" i="101" s="1"/>
  <c r="M34" i="99"/>
  <c r="C36" i="99"/>
  <c r="J20" i="100"/>
  <c r="J20" i="76"/>
  <c r="C36" i="100"/>
  <c r="I39" i="101"/>
  <c r="I36" i="100"/>
  <c r="I34" i="76"/>
  <c r="E24" i="99"/>
  <c r="G24" i="99" s="1"/>
  <c r="E25" i="101"/>
  <c r="G25" i="101" s="1"/>
  <c r="E23" i="76"/>
  <c r="G23" i="76" s="1"/>
  <c r="E25" i="100"/>
  <c r="G25" i="100" s="1"/>
  <c r="D22" i="99"/>
  <c r="L22" i="99"/>
  <c r="B25" i="76"/>
  <c r="B26" i="99"/>
  <c r="B27" i="101"/>
  <c r="B27" i="100"/>
  <c r="H33" i="99"/>
  <c r="J33" i="99" s="1"/>
  <c r="H36" i="101"/>
  <c r="J36" i="101" s="1"/>
  <c r="L20" i="76"/>
  <c r="D20" i="76"/>
  <c r="L23" i="99"/>
  <c r="L22" i="76"/>
  <c r="D22" i="76"/>
  <c r="H24" i="100"/>
  <c r="H24" i="101"/>
  <c r="D25" i="100"/>
  <c r="D26" i="101"/>
  <c r="E22" i="101"/>
  <c r="E22" i="100"/>
  <c r="E22" i="76"/>
  <c r="E22" i="99"/>
  <c r="B34" i="101"/>
  <c r="B33" i="100"/>
  <c r="D23" i="76"/>
  <c r="D25" i="99"/>
  <c r="D24" i="76"/>
  <c r="F36" i="99"/>
  <c r="G19" i="101"/>
  <c r="L21" i="76"/>
  <c r="D23" i="100"/>
  <c r="L20" i="100"/>
  <c r="E36" i="101"/>
  <c r="G36" i="101" s="1"/>
  <c r="E33" i="99"/>
  <c r="G33" i="99" s="1"/>
  <c r="D26" i="100"/>
  <c r="B33" i="99"/>
  <c r="B36" i="101"/>
  <c r="L23" i="100"/>
  <c r="J20" i="99"/>
  <c r="L20" i="99"/>
  <c r="L21" i="101"/>
  <c r="B21" i="76"/>
  <c r="B21" i="100"/>
  <c r="B21" i="99"/>
  <c r="D21" i="99" s="1"/>
  <c r="B21" i="101"/>
  <c r="B29" i="99"/>
  <c r="B27" i="76"/>
  <c r="B30" i="101"/>
  <c r="B29" i="100"/>
  <c r="D24" i="99"/>
  <c r="L21" i="99"/>
  <c r="E21" i="76"/>
  <c r="G21" i="76" s="1"/>
  <c r="E21" i="100"/>
  <c r="G21" i="100" s="1"/>
  <c r="E21" i="99"/>
  <c r="G21" i="99" s="1"/>
  <c r="E21" i="101"/>
  <c r="G21" i="101" s="1"/>
  <c r="E28" i="100"/>
  <c r="G28" i="100" s="1"/>
  <c r="E26" i="76"/>
  <c r="G26" i="76" s="1"/>
  <c r="E28" i="99"/>
  <c r="G28" i="99" s="1"/>
  <c r="E29" i="101"/>
  <c r="G29" i="101" s="1"/>
  <c r="B28" i="101"/>
  <c r="B27" i="99"/>
  <c r="L27" i="100"/>
  <c r="L21" i="100"/>
  <c r="H32" i="101"/>
  <c r="H29" i="76"/>
  <c r="H31" i="100"/>
  <c r="H31" i="99"/>
  <c r="L23" i="101"/>
  <c r="H25" i="100"/>
  <c r="J25" i="100" s="1"/>
  <c r="H23" i="76"/>
  <c r="J23" i="76" s="1"/>
  <c r="H25" i="101"/>
  <c r="J25" i="101" s="1"/>
  <c r="H24" i="99"/>
  <c r="J24" i="99" s="1"/>
  <c r="D32" i="99"/>
  <c r="B28" i="99"/>
  <c r="B29" i="101"/>
  <c r="B28" i="100"/>
  <c r="B26" i="76"/>
  <c r="E20" i="101"/>
  <c r="G20" i="101" s="1"/>
  <c r="E20" i="76"/>
  <c r="G20" i="76" s="1"/>
  <c r="E20" i="99"/>
  <c r="E20" i="100"/>
  <c r="G20" i="100" s="1"/>
  <c r="E23" i="100"/>
  <c r="G23" i="100" s="1"/>
  <c r="E23" i="101"/>
  <c r="K23" i="101" s="1"/>
  <c r="E23" i="99"/>
  <c r="K23" i="99" s="1"/>
  <c r="D23" i="99"/>
  <c r="L22" i="101"/>
  <c r="D22" i="101"/>
  <c r="E32" i="100"/>
  <c r="E30" i="76"/>
  <c r="G30" i="76" s="1"/>
  <c r="E33" i="101"/>
  <c r="E32" i="99"/>
  <c r="G32" i="99" s="1"/>
  <c r="K19" i="99"/>
  <c r="M19" i="99" s="1"/>
  <c r="L20" i="101"/>
  <c r="H21" i="100"/>
  <c r="J21" i="100" s="1"/>
  <c r="H21" i="101"/>
  <c r="J21" i="101" s="1"/>
  <c r="H21" i="99"/>
  <c r="J21" i="99" s="1"/>
  <c r="H21" i="76"/>
  <c r="J21" i="76" s="1"/>
  <c r="C39" i="101"/>
  <c r="B30" i="99"/>
  <c r="B28" i="76"/>
  <c r="B31" i="101"/>
  <c r="B30" i="100"/>
  <c r="E28" i="101"/>
  <c r="G28" i="101" s="1"/>
  <c r="E27" i="99"/>
  <c r="G27" i="99" s="1"/>
  <c r="K19" i="76"/>
  <c r="M19" i="76" s="1"/>
  <c r="C46" i="78" s="1"/>
  <c r="D19" i="99"/>
  <c r="K37" i="101"/>
  <c r="M37" i="101" s="1"/>
  <c r="D19" i="76"/>
  <c r="B17" i="66"/>
  <c r="B81" i="66" s="1"/>
  <c r="B18" i="99"/>
  <c r="B18" i="101"/>
  <c r="B18" i="100"/>
  <c r="L18" i="101"/>
  <c r="H18" i="100"/>
  <c r="B19" i="66"/>
  <c r="B83" i="66" s="1"/>
  <c r="H18" i="99"/>
  <c r="H18" i="101"/>
  <c r="H18" i="76"/>
  <c r="D18" i="76"/>
  <c r="E18" i="100"/>
  <c r="E18" i="101"/>
  <c r="E18" i="76"/>
  <c r="G18" i="76" s="1"/>
  <c r="E18" i="99"/>
  <c r="B18" i="66"/>
  <c r="B82" i="66" s="1"/>
  <c r="D20" i="66"/>
  <c r="C34" i="76"/>
  <c r="I36" i="99"/>
  <c r="F36" i="100"/>
  <c r="L18" i="100"/>
  <c r="F34" i="76"/>
  <c r="L18" i="76"/>
  <c r="K26" i="100" l="1"/>
  <c r="M26" i="100" s="1"/>
  <c r="K26" i="101"/>
  <c r="M26" i="101" s="1"/>
  <c r="K24" i="76"/>
  <c r="M24" i="76" s="1"/>
  <c r="C99" i="86" s="1"/>
  <c r="K25" i="99"/>
  <c r="M25" i="99" s="1"/>
  <c r="K31" i="76"/>
  <c r="M31" i="76" s="1"/>
  <c r="E101" i="96" s="1"/>
  <c r="K35" i="101"/>
  <c r="M35" i="101" s="1"/>
  <c r="K27" i="100"/>
  <c r="M27" i="100"/>
  <c r="K34" i="100"/>
  <c r="M34" i="100" s="1"/>
  <c r="M23" i="101"/>
  <c r="G23" i="101"/>
  <c r="K19" i="100"/>
  <c r="M19" i="100" s="1"/>
  <c r="K32" i="76"/>
  <c r="M32" i="76" s="1"/>
  <c r="C25" i="94" s="1"/>
  <c r="D32" i="76"/>
  <c r="D27" i="100"/>
  <c r="H34" i="76"/>
  <c r="B36" i="100"/>
  <c r="L36" i="99"/>
  <c r="K20" i="100"/>
  <c r="M20" i="100" s="1"/>
  <c r="K33" i="99"/>
  <c r="M33" i="99" s="1"/>
  <c r="E124" i="95" s="1"/>
  <c r="D33" i="99"/>
  <c r="G32" i="100"/>
  <c r="K32" i="100"/>
  <c r="M32" i="100" s="1"/>
  <c r="D29" i="99"/>
  <c r="K29" i="99"/>
  <c r="M29" i="99" s="1"/>
  <c r="K22" i="101"/>
  <c r="M22" i="101" s="1"/>
  <c r="G22" i="101"/>
  <c r="K30" i="76"/>
  <c r="M30" i="76" s="1"/>
  <c r="C20" i="93" s="1"/>
  <c r="K21" i="101"/>
  <c r="M21" i="101" s="1"/>
  <c r="K20" i="101"/>
  <c r="M20" i="101" s="1"/>
  <c r="D30" i="99"/>
  <c r="K30" i="99"/>
  <c r="M30" i="99" s="1"/>
  <c r="D27" i="76"/>
  <c r="K27" i="76"/>
  <c r="M27" i="76" s="1"/>
  <c r="C90" i="90" s="1"/>
  <c r="K27" i="99"/>
  <c r="M27" i="99" s="1"/>
  <c r="C95" i="88" s="1"/>
  <c r="D27" i="99"/>
  <c r="K21" i="100"/>
  <c r="M21" i="100" s="1"/>
  <c r="G23" i="99"/>
  <c r="D25" i="76"/>
  <c r="K25" i="76"/>
  <c r="M25" i="76" s="1"/>
  <c r="C115" i="87" s="1"/>
  <c r="K25" i="101"/>
  <c r="M25" i="101" s="1"/>
  <c r="H36" i="99"/>
  <c r="K26" i="76"/>
  <c r="M26" i="76" s="1"/>
  <c r="C85" i="89" s="1"/>
  <c r="D26" i="76"/>
  <c r="D28" i="101"/>
  <c r="K28" i="101"/>
  <c r="M28" i="101" s="1"/>
  <c r="K21" i="76"/>
  <c r="M21" i="76" s="1"/>
  <c r="C46" i="79" s="1"/>
  <c r="M23" i="99"/>
  <c r="K28" i="100"/>
  <c r="M28" i="100" s="1"/>
  <c r="D28" i="100"/>
  <c r="D21" i="101"/>
  <c r="B34" i="76"/>
  <c r="K22" i="100"/>
  <c r="M22" i="100" s="1"/>
  <c r="G22" i="100"/>
  <c r="K29" i="101"/>
  <c r="M29" i="101" s="1"/>
  <c r="D29" i="101"/>
  <c r="J31" i="99"/>
  <c r="K31" i="99"/>
  <c r="M31" i="99" s="1"/>
  <c r="K24" i="99"/>
  <c r="M24" i="99" s="1"/>
  <c r="K23" i="100"/>
  <c r="K23" i="76"/>
  <c r="M23" i="76" s="1"/>
  <c r="C93" i="85" s="1"/>
  <c r="G20" i="99"/>
  <c r="K20" i="99"/>
  <c r="M20" i="99" s="1"/>
  <c r="K21" i="99"/>
  <c r="M21" i="99" s="1"/>
  <c r="L39" i="101"/>
  <c r="K28" i="99"/>
  <c r="M28" i="99" s="1"/>
  <c r="D28" i="99"/>
  <c r="K31" i="100"/>
  <c r="M31" i="100" s="1"/>
  <c r="J31" i="100"/>
  <c r="K33" i="100"/>
  <c r="M33" i="100" s="1"/>
  <c r="E122" i="83" s="1"/>
  <c r="D33" i="100"/>
  <c r="E36" i="100"/>
  <c r="D30" i="100"/>
  <c r="K30" i="100"/>
  <c r="M30" i="100" s="1"/>
  <c r="K20" i="76"/>
  <c r="M20" i="76" s="1"/>
  <c r="C109" i="77" s="1"/>
  <c r="J29" i="76"/>
  <c r="K29" i="76"/>
  <c r="M29" i="76" s="1"/>
  <c r="C23" i="92" s="1"/>
  <c r="D21" i="76"/>
  <c r="K34" i="101"/>
  <c r="M34" i="101" s="1"/>
  <c r="D34" i="101"/>
  <c r="K25" i="100"/>
  <c r="M25" i="100" s="1"/>
  <c r="B39" i="101"/>
  <c r="K31" i="101"/>
  <c r="M31" i="101" s="1"/>
  <c r="D31" i="101"/>
  <c r="K32" i="99"/>
  <c r="M32" i="99" s="1"/>
  <c r="J32" i="101"/>
  <c r="K32" i="101"/>
  <c r="M32" i="101" s="1"/>
  <c r="K29" i="100"/>
  <c r="M29" i="100" s="1"/>
  <c r="D29" i="100"/>
  <c r="M23" i="100"/>
  <c r="C18" i="82" s="1"/>
  <c r="K22" i="99"/>
  <c r="M22" i="99" s="1"/>
  <c r="G22" i="99"/>
  <c r="K27" i="101"/>
  <c r="M27" i="101" s="1"/>
  <c r="D27" i="101"/>
  <c r="J24" i="100"/>
  <c r="K24" i="100"/>
  <c r="M24" i="100" s="1"/>
  <c r="C19" i="84" s="1"/>
  <c r="B36" i="99"/>
  <c r="D28" i="76"/>
  <c r="K28" i="76"/>
  <c r="M28" i="76" s="1"/>
  <c r="C26" i="91" s="1"/>
  <c r="G33" i="101"/>
  <c r="K33" i="101"/>
  <c r="M33" i="101" s="1"/>
  <c r="D21" i="100"/>
  <c r="D30" i="101"/>
  <c r="K30" i="101"/>
  <c r="M30" i="101" s="1"/>
  <c r="K36" i="101"/>
  <c r="M36" i="101" s="1"/>
  <c r="D36" i="101"/>
  <c r="K22" i="76"/>
  <c r="M22" i="76" s="1"/>
  <c r="C31" i="81" s="1"/>
  <c r="G22" i="76"/>
  <c r="G34" i="76" s="1"/>
  <c r="J24" i="101"/>
  <c r="K24" i="101"/>
  <c r="M24" i="101" s="1"/>
  <c r="K26" i="99"/>
  <c r="M26" i="99" s="1"/>
  <c r="D26" i="99"/>
  <c r="D18" i="101"/>
  <c r="D18" i="99"/>
  <c r="D18" i="100"/>
  <c r="J18" i="99"/>
  <c r="J18" i="76"/>
  <c r="B20" i="66"/>
  <c r="B84" i="66" s="1"/>
  <c r="J18" i="101"/>
  <c r="H39" i="101"/>
  <c r="H36" i="100"/>
  <c r="J18" i="100"/>
  <c r="J36" i="100" s="1"/>
  <c r="K18" i="100"/>
  <c r="D84" i="66"/>
  <c r="G18" i="100"/>
  <c r="G18" i="99"/>
  <c r="E36" i="99"/>
  <c r="K18" i="99"/>
  <c r="E34" i="76"/>
  <c r="K18" i="76"/>
  <c r="K18" i="101"/>
  <c r="E39" i="101"/>
  <c r="G18" i="101"/>
  <c r="L34" i="76"/>
  <c r="L36" i="100"/>
  <c r="J39" i="101" l="1"/>
  <c r="G36" i="100"/>
  <c r="J34" i="76"/>
  <c r="D34" i="76"/>
  <c r="D39" i="101"/>
  <c r="K36" i="100"/>
  <c r="M36" i="100" s="1"/>
  <c r="G36" i="99"/>
  <c r="D36" i="99"/>
  <c r="G39" i="101"/>
  <c r="J36" i="99"/>
  <c r="K34" i="76"/>
  <c r="M34" i="76" s="1"/>
  <c r="D36" i="100"/>
  <c r="B21" i="66"/>
  <c r="B85" i="66"/>
  <c r="M18" i="100"/>
  <c r="M18" i="76"/>
  <c r="C104" i="51" s="1"/>
  <c r="K39" i="101"/>
  <c r="M39" i="101" s="1"/>
  <c r="M18" i="101"/>
  <c r="K36" i="99"/>
  <c r="M36" i="99" s="1"/>
  <c r="M18" i="99"/>
</calcChain>
</file>

<file path=xl/sharedStrings.xml><?xml version="1.0" encoding="utf-8"?>
<sst xmlns="http://schemas.openxmlformats.org/spreadsheetml/2006/main" count="5657" uniqueCount="2150">
  <si>
    <t>El evaluador deberá revisar el resultado relativo a</t>
  </si>
  <si>
    <t>El evaluador deberá revisar el proceso operativo relativo a</t>
  </si>
  <si>
    <t>Evidencia Documental</t>
  </si>
  <si>
    <t>Evidencia Observacional</t>
  </si>
  <si>
    <t>Puntaje</t>
  </si>
  <si>
    <t>Criterios a evaluar DOCUMENTAL</t>
  </si>
  <si>
    <t>Criterios a evaluar PROCESO</t>
  </si>
  <si>
    <t>Criterios a evaluar ESTRUCTURA</t>
  </si>
  <si>
    <t xml:space="preserve">Concepto </t>
  </si>
  <si>
    <t>Normatividad aplicable</t>
  </si>
  <si>
    <t>DIRECCIÓN GENERAL DE CALIDAD Y EDUCACIÓN EN SALUD</t>
  </si>
  <si>
    <t>SUBSECRETARÍA DE INTEGRACIÓN Y DESARROLLO DEL SECTOR SALUD</t>
  </si>
  <si>
    <t>Esperado</t>
  </si>
  <si>
    <t>NA</t>
  </si>
  <si>
    <t>Alcanzado</t>
  </si>
  <si>
    <t>Fuente: Dirección General de Información en Salud- catálogo CLUES y Base de datos SINERHIAS</t>
  </si>
  <si>
    <t>Refrigerador de farmacia</t>
  </si>
  <si>
    <t>Estuche de diagnóstico</t>
  </si>
  <si>
    <t>Estetoscopio biauricular</t>
  </si>
  <si>
    <t>Esfigmomanómetro (aneroide o electrónico)</t>
  </si>
  <si>
    <t>EQUIPAMIENTO / SINERHIAS</t>
  </si>
  <si>
    <t>Total - Personal de trabajo Social</t>
  </si>
  <si>
    <t>Total - Químicos</t>
  </si>
  <si>
    <t>RECURSOS HUMANOS EN SALUD/SINERHIAS</t>
  </si>
  <si>
    <t>Cuenta con área de Dirección</t>
  </si>
  <si>
    <t>Cuenta con área de Farmacia</t>
  </si>
  <si>
    <t>Cuenta con almacén temporal de residuos peligrosos biológico infecciosos</t>
  </si>
  <si>
    <t>Cuenta con área de Laboratorio Clínico</t>
  </si>
  <si>
    <t>Número de Baños para pacientes</t>
  </si>
  <si>
    <t>Número de Baños para el personal</t>
  </si>
  <si>
    <t>INFRAESTRUCTURA FÍSICA/ SINERHIAS</t>
  </si>
  <si>
    <t>Fecha de la visita</t>
  </si>
  <si>
    <t>Nombre del responsable de la evaluación</t>
  </si>
  <si>
    <t>El establecimiento se encuentra en zona indígena</t>
  </si>
  <si>
    <t>Nombre del Director o Responsable del Establecimiento</t>
  </si>
  <si>
    <t>Domicilio</t>
  </si>
  <si>
    <t>Horario de atención de la unidad</t>
  </si>
  <si>
    <t>Tipología SINERHIAS</t>
  </si>
  <si>
    <t>Jurisdicción Sanitaria / Delegación / Municipio</t>
  </si>
  <si>
    <t>Entidad</t>
  </si>
  <si>
    <t>DATOS GENERALES DEL ESTABLECIMIENTO CÁTALOGO CLUES</t>
  </si>
  <si>
    <t>GOBIERNO</t>
  </si>
  <si>
    <t>MEDICINA PREVENTIVA</t>
  </si>
  <si>
    <t>CONSULTA EXTERNA</t>
  </si>
  <si>
    <t>Calificación Consulta Externa</t>
  </si>
  <si>
    <t>ACREDITACIÓN DE ESTABLECIMIENTOS Y SERVICIOS DE ATENCIÓN MÉDICA</t>
  </si>
  <si>
    <t>HOJA DE RESULTADOS</t>
  </si>
  <si>
    <t>CLUES</t>
  </si>
  <si>
    <t>Institución: SSA= Secretaria de Salud, SMP= Servicios Médicos Privados, O= Otros</t>
  </si>
  <si>
    <t>Tipo de criterio</t>
  </si>
  <si>
    <t>Puntaje esperado</t>
  </si>
  <si>
    <t>Puntaje alcanzado</t>
  </si>
  <si>
    <t>Estructura</t>
  </si>
  <si>
    <t>Proceso</t>
  </si>
  <si>
    <t>Evidencia documental</t>
  </si>
  <si>
    <t>Total</t>
  </si>
  <si>
    <t>Calificación Gobierno</t>
  </si>
  <si>
    <t>Calificación Servicios Generales</t>
  </si>
  <si>
    <t xml:space="preserve">RESULTADO  </t>
  </si>
  <si>
    <t>CALIFICACIÓN GLOBAL</t>
  </si>
  <si>
    <t xml:space="preserve">NOMBRE Y FIRMA DEL COORDINADOR DE LA VISITA DE EVALUACIÓN </t>
  </si>
  <si>
    <t>Mesa de exploración general</t>
  </si>
  <si>
    <t>Calificación Medicina Preventiva</t>
  </si>
  <si>
    <t>LABORATORIO</t>
  </si>
  <si>
    <t>Calificación Laboratorio</t>
  </si>
  <si>
    <t>Calificación Farmacia Estructura</t>
  </si>
  <si>
    <t>Calificación Farmacia</t>
  </si>
  <si>
    <t>Nombre del establecimiento</t>
  </si>
  <si>
    <t>Área de curaciones</t>
  </si>
  <si>
    <t>Consultorio médico</t>
  </si>
  <si>
    <t>Control de los Residuos Peligrosos Biológico Infecciosos (R.P.B.I.)</t>
  </si>
  <si>
    <t>Mobiliario</t>
  </si>
  <si>
    <t xml:space="preserve">Instrumental </t>
  </si>
  <si>
    <t>No aplica.</t>
  </si>
  <si>
    <t>Verificar existencia, vigencia, suficiencia y estado de conservación.</t>
  </si>
  <si>
    <t>MEDICINA</t>
  </si>
  <si>
    <t>VEHÍCULO</t>
  </si>
  <si>
    <t>Condiciones generales</t>
  </si>
  <si>
    <t xml:space="preserve">Página web CONAMED 2015, Comisión Nacional de Protección Social en Salud 2015. </t>
  </si>
  <si>
    <t>CALIDAD</t>
  </si>
  <si>
    <t>ODONTOLOGÍA</t>
  </si>
  <si>
    <t>Interculturalidad</t>
  </si>
  <si>
    <t>NORMA Oficial Mexicana NOM-035-SSA3-2012, En materia de información en salud.</t>
  </si>
  <si>
    <t>APARTADO</t>
  </si>
  <si>
    <t>RESULTADO  GLOBAL ESTRUCTURA BÁSICA</t>
  </si>
  <si>
    <t>Obtenido</t>
  </si>
  <si>
    <t>TOTAL GLOBAL</t>
  </si>
  <si>
    <t>%</t>
  </si>
  <si>
    <t>Documental</t>
  </si>
  <si>
    <t>Totales</t>
  </si>
  <si>
    <t xml:space="preserve">DIRECCIÓN GENERAL DE CALIDAD Y EDUCACIÓN EN SALUD </t>
  </si>
  <si>
    <t xml:space="preserve">SUBSECRETARÍA DE INTEGRACIÓN Y DESARROLLO DEL SECTOR SALUD </t>
  </si>
  <si>
    <t xml:space="preserve">ACREDITACIÓN DE ESTABLECIMIENTOS Y SERVICIOS DE ATENCIÓN MÉDICA </t>
  </si>
  <si>
    <t>MODELO DE GESTIÓN DE CALIDAD EN SALUD</t>
  </si>
  <si>
    <t>LGS, en su artículo 200 bis. RLGSMPSAM, en su artículo 220, 221, 222. NOM-026-SSA3-2012, en su numeral 5.1.1</t>
  </si>
  <si>
    <t xml:space="preserve"> Verificar: documento oficial. </t>
  </si>
  <si>
    <t xml:space="preserve">Verificar: documento oficial. </t>
  </si>
  <si>
    <t>4.- Planeación.
4.2 Cumplimiento de la Regulación.</t>
  </si>
  <si>
    <t xml:space="preserve">Artículo 15-B LFT. Artículos 79, 83, 86, capitulo III LGS. Artículos 21, 22, 24, 25, 27, 138 bis 19 RLGSMPSAM. ACUERDO por el que se declara la obligatoriedad de la implementación, para todos los integrantes del Sistema Nacional de Salud, del documento denominado Acciones Esenciales para la Seguridad del Paciente. DOF 08/09/17. AESP 5 B. </t>
  </si>
  <si>
    <t>Personal médico de  Anestesiología o Algólogo</t>
  </si>
  <si>
    <t xml:space="preserve">Verificar: existencia del recurso en los diferentes turnos para garantizar la atención las 24 horas del día los 365 días del año.  </t>
  </si>
  <si>
    <t xml:space="preserve">Artículo 15-B LFT. Artículos 79, 83, 86, capitulo III LGS. Artículos 21,22, 24, 25, 27 RLGSMPSAM. NOM-025-SSA3-2013. ACUERDO por el que se declara la obligatoriedad de la implementación, para todos los integrantes del Sistema Nacional de Salud, del documento denominado Acciones Esenciales para la Seguridad del Paciente. DOF 08/09/17. AESP 5 B. </t>
  </si>
  <si>
    <t>Verificar: que se cubran los turnos laborales según el horario de atención establecido por el establecimiento.</t>
  </si>
  <si>
    <t xml:space="preserve">Artículo 15-B LFT. Artículos 79, 83, 86, capitulo III LGS. Artículos 21,22, 24, 25, 27 RLGSMPSAM. ACUERDO por el que se declara la obligatoriedad de la implementación, para todos los integrantes del Sistema Nacional de Salud, del documento denominado Acciones Esenciales para la Seguridad del Paciente. DOF 08/09/17. AESP 5 B. </t>
  </si>
  <si>
    <t>Verificar: 1. que se cubran los turnos laborales según el horario de atención establecido por el establecimiento.</t>
  </si>
  <si>
    <t xml:space="preserve">Artículo 15-B LFT. Artículos 79, 83, 86, capitulo III LGS. Artículos 21, 22, 24, 25, 27 RLGSMPSAM. ACUERDO por el que se declara la obligatoriedad de la implementación, para todos los integrantes del Sistema Nacional de Salud, del documento denominado Acciones Esenciales para la Seguridad del Paciente. DOF 08/09/17. AESP 5 B. </t>
  </si>
  <si>
    <t xml:space="preserve">Personal Médico de Apoyo en la Atención Médica Oncológica (cirugía general, cirugía plástica y reconstructiva, medicina interna, ginecología y obstetricia)
</t>
  </si>
  <si>
    <t>Verificar: existencia del recurso en los diferentes turnos para garantizar la atención las 24 horas del día los 365 días del año.</t>
  </si>
  <si>
    <t>Personal médico de Medicina del enfermo en estado crítico</t>
  </si>
  <si>
    <t xml:space="preserve">El artículo 15-B LFT; los artículos 79, 83, 86 de la LGS, y los artículos 21,22, 24 y 25 del RLGS MPSAM.  NOM-002-SSA3-2017 en su numeral 7.2.1.4. Lineamientos interculturales para el personal de los servicios de salud. ACUERDO por el que se declara la obligatoriedad de la implementación, para todos los integrantes del Sistema Nacional de Salud, del documento denominado Acciones Esenciales para la Seguridad del Paciente. DOF 08/09/17. AESP 5 B. NOM-002-SSA3-2017 en su numeral 7, 7.2.1.4 </t>
  </si>
  <si>
    <t xml:space="preserve">Personal de Enfermería </t>
  </si>
  <si>
    <t xml:space="preserve">LGS en su artículo 78, 79, 81. RLGSMPSAM en su artículo 21, 22, 24, 25, 27. ACUERDO por el que se declara la obligatoriedad de la implementación, para todos los integrantes del Sistema Nacional de Salud, del documento denominado Acciones Esenciales para la Seguridad del Paciente. DOF 08/09/17. AESP 5 B. </t>
  </si>
  <si>
    <t>Verificar: 1. existencia de personal médico de anatomía patológica. 2. que se cubran los turnos laborales según el horario de atención establecido por el establecimiento.</t>
  </si>
  <si>
    <t xml:space="preserve">Personal Técnico de Anatomía Patológica </t>
  </si>
  <si>
    <t>Verificar: 1. existencia de personal técnico de anatomía patológica. 2. que se cubran los turnos laborales según el horario de atención establecido por el establecimiento.</t>
  </si>
  <si>
    <t>Personal Médico de Genética (propio o subrogado)</t>
  </si>
  <si>
    <t xml:space="preserve">Verificar que se cubran los turnos laborales según el horario de atención establecido por el establecimiento.     </t>
  </si>
  <si>
    <t xml:space="preserve">El artículo 15-B LFT; los artículos 79, 83, 86  de la LGS; los artículos 21,22, 24 y 25  del RLGS MPSAM. ACUERDO por el que se declara la obligatoriedad de la implementación, para todos los integrantes del Sistema Nacional de Salud, del documento denominado Acciones Esenciales para la Seguridad del Paciente. DOF 08/09/17. AESP 5 B. </t>
  </si>
  <si>
    <t>Personal de Laboratorio</t>
  </si>
  <si>
    <t xml:space="preserve">El artículo 15-B LFT; los artículos 79, párrafo segundo, 83, 85, 86 y 87 de la LGS, y los artículos 21, 22, 24 y 25 del RLGS MPSAM; 6.3.2, 6.3.2.1, 6.3.2.1.2, 6.3.2.1.3 de la  NOM-229-SSA1-2002.  ACUERDO por el que se declara la obligatoriedad de la implementación, para todos los integrantes del Sistema Nacional de Salud, del documento denominado Acciones Esenciales para la Seguridad del Paciente. DOF 08/09/17. AESP 5 B. </t>
  </si>
  <si>
    <t>Personal Médico de Imagenología</t>
  </si>
  <si>
    <t xml:space="preserve">Verificar: existencia del recurso en los diferentes turnos para garantizar la atención las 24 horas del día los 365 días del año.                                                      </t>
  </si>
  <si>
    <t xml:space="preserve">LGS en su artículo 78, 79, 81. RLGSMPSAM en su artículo 21, 22, 24, 25, 27. NOM-229-SSA1-2002 en su numeral 7.7.4. NOM-002-SSA3-2017 en su numeral 8.5.1. ACUERDO por el que se declara la obligatoriedad de la implementación, para todos los integrantes del Sistema Nacional de Salud, del documento denominado Acciones Esenciales para la Seguridad del Paciente. DOF 08/09/17. AESP 5 B. </t>
  </si>
  <si>
    <t>Personal Técnico de Radiología</t>
  </si>
  <si>
    <t xml:space="preserve">Ley Federal de Profesiones. Ley Reglamentaria del artículo 5o. Constitucional. NOM-002-SSA3-2017 en su numeral 4.5, 6.2.1.1, 7, 7.1.1.4, 8.4. ACUERDO por el que se declara la obligatoriedad de la implementación, para todos los integrantes del Sistema Nacional de Salud, del documento denominado Acciones Esenciales para la Seguridad del Paciente. DOF 08/09/17. AESP 5 B. 
</t>
  </si>
  <si>
    <t xml:space="preserve">LGS en su artículo 78, 79, 81. RLGSMPSAM en su artículo 21, 22, 24, 25, 27.  NOM-002-SSA3-2017 en su numeral 8.3. ACUERDO por el que se declara la obligatoriedad de la implementación, para todos los integrantes del Sistema Nacional de Salud, del documento denominado Acciones Esenciales para la Seguridad del Paciente. DOF 08/09/17. AESP 5 B. </t>
  </si>
  <si>
    <t xml:space="preserve">LGS en su artículo 78, 79, 81. RLGSMPSAM en su artículo 21, 22, 24, 25, 27.  NOM-002-SSA3-2017 en su numeral 8.5.1. ACUERDO por el que se declara la obligatoriedad de la implementación, para todos los integrantes del Sistema Nacional de Salud, del documento denominado Acciones Esenciales para la Seguridad del Paciente. DOF 08/09/17. AESP 5 B. </t>
  </si>
  <si>
    <t>Personal Técnico en Radioterapia (propio o subrogado) Criterio Mayor</t>
  </si>
  <si>
    <t xml:space="preserve">Artículo 15-B LFT. Artículos 79, 83, 86, capitulo III LGS. Artículos 21,22, 24, 25, 27, 138 bis 19 RLGSMPSAM. ACUERDO por el que se declara la obligatoriedad de la implementación, para todos los integrantes del Sistema Nacional de Salud, del documento denominado Acciones Esenciales para la Seguridad del Paciente. DOF 08/09/17. AESP 5 B. </t>
  </si>
  <si>
    <t>Personal de Trabajo social</t>
  </si>
  <si>
    <t>Personal de Psico-oncología</t>
  </si>
  <si>
    <t>Personal de inhaloterapia</t>
  </si>
  <si>
    <t xml:space="preserve">Verificar: Existencia del recurso en los diferentes turnos para garantizar la atención las 24 horas del día los 365 días del año.                          </t>
  </si>
  <si>
    <t>RECURSOS HUMANOS PARA CÁNCER DE MAMA</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</si>
  <si>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 </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</si>
  <si>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</si>
  <si>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</si>
  <si>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</si>
  <si>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</si>
  <si>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4. que porten dosímetros personales.                                                                                                                                                                   </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</si>
  <si>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t>
  </si>
  <si>
    <t>1.- Atención Centrada en la Persona, Comunidad, Población.
1.4 Oferta de Servicios
2.- Liderazgo.
2.1  Liderazgo aplicado al ejemplo y la práctica
2.3 Metas y objetivos claros.
4.- Planeación.
4.1 Planeación estratégica.
6.- Desarrollo y Satisfacción del Personal.
6.1 Evaluación del desempeño.
6.2 Identificación y desarrollo del talento.
6.3 Satisfacción del personal.
6.5. Experiencia del personal en la institución</t>
  </si>
  <si>
    <t>2.- Liderazgo.
2.3 Metas y objetivos claros.
4.- Planeación.
4.1 Planeación estratégica.
6.- Desarrollo y Satisfacción del Personal.
6.1 Evaluación del desempeño.
6.2 Identificación y desarrollo del talento.
6.3 Satisfacción del personal.</t>
  </si>
  <si>
    <t xml:space="preserve">Artículo 15-B LFT. Artículos 79, 83, 86, capitulo III LGS. Artículos 21, 22, 24, 25, 27 RLGSMPSAM. NOM-229-SSA1-2002.  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ACUERDO por el que se declara la obligatoriedad de la implementación, para todos los integrantes del Sistema Nacional de Salud, del documento denominado Acciones Esenciales para la Seguridad del Paciente. DOF 08/09/17. AESP 5 B. </t>
  </si>
  <si>
    <t xml:space="preserve">El artículo 15-B LFT; los artículos 79, 83,  86 de la LGS, y los artículos 21, 22, 24 y 25 del RLGS MPSAM. 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ACUERDO por el que se declara la obligatoriedad de la implementación, para todos los integrantes del Sistema Nacional de Salud, del documento denominado Acciones Esenciales para la Seguridad del Paciente. DOF 08/09/17. AESP 5 B. </t>
  </si>
  <si>
    <t>Personal de Enfermería</t>
  </si>
  <si>
    <t xml:space="preserve">Ley Federal de Profesiones. Ley Reglamentaria del artículo 5o. Constitucional. NOM-002-SSA3-2017 en su numeral 4.5, 6.2.1.1, 7, 7.1.1.4, 8.4. NOM-041-SSA2-2011. ACUERDO por el que se declara la obligatoriedad de la implementación, para todos los integrantes del Sistema Nacional de Salud, del documento denominado Acciones Esenciales para la Seguridad del Paciente. DOF 08/09/17. AESP 5 B. 
</t>
  </si>
  <si>
    <t xml:space="preserve">Artículo 15-B LFT. Artículos 79, 83, 86, capitulo III LGS. Artículos 21,22, 24, 25, 27 RLGSMPSAM. NOM 041-SSA2-2011, Para la prevención, diagnóstico, tratamiento, control y vigilancia epidemiológica del cáncer de mama. ACUERDO por el que se declara la obligatoriedad de la implementación, para todos los integrantes del Sistema Nacional de Salud, del documento denominado Acciones Esenciales para la Seguridad del Paciente. DOF 08/09/17. AESP 5 B. </t>
  </si>
  <si>
    <t>Personal de salud con capacitación para consejería y acompañamiento emocional</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</si>
  <si>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4. que porten dosímetros personales. </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</si>
  <si>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principalmente en oncología</t>
  </si>
  <si>
    <t xml:space="preserve">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4. que realice: la evaluación semestral de los sistemas de rayos X para mamografía con el fin de asegurar la calidad de las imágenes, la determinación de la dosis recibida por los pacientes, el reconocimiento de los factores que disminuyen la capacidad diagnóstica de los equipos y que aumentan la dosis de radiación al paciente, revisión anualmente los parámetros del control de calidad de los equipos de imagenología y radioterapia. </t>
  </si>
  <si>
    <t>Verificar: 1. que el personal se encuentre en su área de trabajo en el turno correspondiente,  portando uniforme y gafete, desarrollando las actividades y funciones correspondientes al acompañamiento y consejería. 2. que corresponda el registro de entrada y salida con el horario en plantilla de personal. 3. cumplir con las capacitaciones de los programas establecidos.</t>
  </si>
  <si>
    <t>RECURSO HUMANO PARA CÁNCER CÉRVICO UTERINO/CÁNCER DE ENDOMETRIO</t>
  </si>
  <si>
    <t>Lineamientos para la elaboración de un diagnóstico situacional</t>
  </si>
  <si>
    <t xml:space="preserve">Diagnóstico Situacional                        </t>
  </si>
  <si>
    <r>
      <t xml:space="preserve">Verificar  existencia del diagnóstico situacional. </t>
    </r>
    <r>
      <rPr>
        <b/>
        <u/>
        <sz val="10"/>
        <color indexed="10"/>
        <rFont val="Soberana Sans"/>
        <family val="3"/>
      </rPr>
      <t/>
    </r>
  </si>
  <si>
    <t>Numeral 6. Manejo de Residuos Peligrosos Biológico Infecciosos, 6.7 Programa de Contingencias de la NOM-087-SEMARNAT-SSA1-2002, Artículo 8 del Reglamento en materia de RPBI de la Ley General del Equilibrio Ecológico y la Protección al Ambiente. Guía de cumplimiento de la norma oficial mexicana. Apartado 5, 5.1, (NOM-087-SEMARNAT-SSA1-2002).</t>
  </si>
  <si>
    <t>Residuos Peligrosos Biológico Infecciosos</t>
  </si>
  <si>
    <t>Verificar la documentación de las acciones administrativas.</t>
  </si>
  <si>
    <t>Lineamientos Interculturales para el personal de los Servicios de Salud  DGPLADES 2015.</t>
  </si>
  <si>
    <t>Verificar que existan recursos humanos con competencia de Interculturalidad y Equidad de Género.</t>
  </si>
  <si>
    <t>Lineamientos Interculturales para el personal de los Servicios de Salud DGPLADES 2015.</t>
  </si>
  <si>
    <t>Verificar la existencia de los lineamientos  Interculturales para el personal de los Servicios de Salud.</t>
  </si>
  <si>
    <t>Registro de Sistema de Información</t>
  </si>
  <si>
    <t>Verificar  que el establecimiento este dado de alta en: SINAIS, Padrón de profesionales y SINERHIAS.</t>
  </si>
  <si>
    <t>Manual de Procedimientos para la referencia y contrarreferencia de pacientes 2000. (ver primer nivel) ACUERDO por el que se declara la obligatoriedad de la implementación, para todos los integrantes del Sistema Nacional de Salud, del documento denominado Acciones Esenciales para la Seguridad del Paciente. DOF 08/09/17.  AESP 2C.</t>
  </si>
  <si>
    <t>Sistema de Referencia y Contrarreferencia</t>
  </si>
  <si>
    <t>Verificar que existan los  lineamientos centrales o estatales para la referencia y contrarreferencia de pacientes.</t>
  </si>
  <si>
    <t xml:space="preserve">Lineamiento para el uso de la herramienta Sistema Unificado de Gestión (SUG) Atención y Orientación al Usuario de los Servicios de Salud. </t>
  </si>
  <si>
    <t xml:space="preserve">SUG </t>
  </si>
  <si>
    <t xml:space="preserve"> Verificar la existencia de al menos un buzón de atención del SUG en el área de mayor circulación de usuarios de la unidad de salud, con imagen institucional acorde al lineamiento vigente.</t>
  </si>
  <si>
    <t>Verificar que se difunda entre los usuarios los elementos del SUG disponibles para presentar quejas, sugerencias, felicitaciones y solicitudes de Gestión: módulo, buzones, 01 800 y otros medios implementados dependiendo de la  entidad.</t>
  </si>
  <si>
    <t>Verificar el seguimiento, resolución y notificación al usuario de las quejas, sugerencias, felicitaciones y solicitudes de Gestión.</t>
  </si>
  <si>
    <t>Guía Operativa de Aval Ciudadano 2016.</t>
  </si>
  <si>
    <t>Aval ciudadano</t>
  </si>
  <si>
    <t xml:space="preserve">Verificar el Acta de instalación del Aval Ciudadano. </t>
  </si>
  <si>
    <t>ACUERDO por el que se declara la obligatoriedad de los esquemas de manejo integral de cuidados paliativos, así como los procesos señalados en la Guía del Manejo Integral de Cuidados Paliativos en el Paciente Pediátrico. 14/12/2016.</t>
  </si>
  <si>
    <t>Cuidados Paliativos</t>
  </si>
  <si>
    <t>Verificar existencia de estrategias para fomentar los cuidados paliativos en paciente pediátrico</t>
  </si>
  <si>
    <t>Manual de Organización de los Comités Técnicos de los Hospitales DGRSS 1997. Comités Técnicos Médicos Hospitalarios Lineamientos para la Organización y Funcionamiento. DGRSS. 1999.</t>
  </si>
  <si>
    <r>
      <t xml:space="preserve">Comités técnicos intrahospitalarios </t>
    </r>
    <r>
      <rPr>
        <b/>
        <u/>
        <sz val="10"/>
        <color indexed="51"/>
        <rFont val="Soberana Sans"/>
        <family val="3"/>
      </rPr>
      <t/>
    </r>
  </si>
  <si>
    <t>Verificar que este conformado el comité técnico médico hospitalario de infecciones nosocomiales.</t>
  </si>
  <si>
    <t>Verificar que este conformado el comité técnico médico hospitalario de mortalidad hospitalaria.</t>
  </si>
  <si>
    <t>Manual de Organización de los Comités Técnicos de los Hospitales DGRSS 1997. Comités Técnicos Médicos Hospitalarios Lineamientos para la Organización y Funcionamiento. DGRSS. 1999 
ACUERDO por el que se declara la obligatoriedad de la implementación, para todos los integrantes del Sistema Nacional de Salud, del documento denominado Acciones Esenciales para la Seguridad del Paciente. DOF 08/09/17.</t>
  </si>
  <si>
    <t>Verificar  que se cumpla con los lineamientos para su constitución: 1. acta de Instalación 2. minutas de las sesiones del COCASEP, en formato emitido por la DGCES 3. calendario de reuniones (Programado/realizado).</t>
  </si>
  <si>
    <t>INDICAS / DGCES 2016. Http://dgces. Salud.gob.mx/INDICAS.</t>
  </si>
  <si>
    <t>INDICAS</t>
  </si>
  <si>
    <t>Verificar: 1. que se cuenta con el manual de INDICAS (cuadernillo). 2. calendario de mediciones. 3. tamaño de la muestra de acuerdo a la tabla para poblaciones finitas. 4. capacitación periódica para los evaluadores.</t>
  </si>
  <si>
    <t>Verificar indicadores para trato digno en consulta externa de segundo nivel.</t>
  </si>
  <si>
    <t>Verificar indicadores para trato digno en urgencias.</t>
  </si>
  <si>
    <t>Verificar indicadores para el uso de indicadores para la organización de los servicios de urgencias.</t>
  </si>
  <si>
    <t>Verificar indicadores para la atención médica efectiva en segundo nivel.</t>
  </si>
  <si>
    <t>Verificar indicadores para la atención de enfermería hospitalización.</t>
  </si>
  <si>
    <t>Verificar Indicadores para la prevención de Infecciones Asociadas a la Atención Médica (IAAS).</t>
  </si>
  <si>
    <t>Códigos ético conductuales</t>
  </si>
  <si>
    <t>Verificar existencia física de códigos éticos conductuales en las áreas de circulación del establecimiento.</t>
  </si>
  <si>
    <t>ACUERDO por el que se declara la obligatoriedad de la implementación, para todos los integrantes del Sistema Nacional de Salud, del documento denominado Acciones Esenciales para la Seguridad del Paciente. DOF 08/09/17.</t>
  </si>
  <si>
    <t>Seguridad del Paciente</t>
  </si>
  <si>
    <t xml:space="preserve">Verificar que el establecimiento cuente con un procedimiento documentado para la identificación del paciente  Acción Esencial 1 (A,B,C,D,E) definido y aplicado al establecimiento.  </t>
  </si>
  <si>
    <t xml:space="preserve">Verificar que el establecimiento cuente con un procedimiento documentado para la comunicación efectiva Acción Esencial 2 (A,B C, D, E, F, G) definido y aplicado al establecimiento. </t>
  </si>
  <si>
    <t>Verificar que el establecimiento cuente con un procedimiento documentado para la seguridad en el proceso de medicación Acción Esencial 3 (A, B, C, D, E, F, G, H, I) definido y aplicado al establecimiento.</t>
  </si>
  <si>
    <t xml:space="preserve">Verificar que el establecimiento cuente con un procedimiento documentado para la seguridad en los procedimientos  Acción Esencial 4 (A, B) definido y aplicado al establecimiento. </t>
  </si>
  <si>
    <t xml:space="preserve">Verificar que el establecimiento cuenta con un procedimiento documentado para la reducción del riesgo de infecciones asociadas a la atención de la salud (IAAS) Acción Esencial 5(A, B) definido y aplicado al establecimiento. </t>
  </si>
  <si>
    <t xml:space="preserve">Verificar que el establecimiento cuente con un procedimiento para la reducción del riesgo de daño al paciente por causa de caídas. Acción Esencial 6 (A, B, C)  definido y aplicado al establecimiento. </t>
  </si>
  <si>
    <t xml:space="preserve">Verificar que el establecimiento cuente con un procedimiento documentado para el  registro y análisis de eventos adversos, cuasi fallas  y eventos centinela.  Acción Esencial 7   definido y aplicado al establecimiento. </t>
  </si>
  <si>
    <t xml:space="preserve">Verificar que el establecimiento cuente con un procedimiento documentado  mediante el cual se evalúa la cultura de seguridad del paciente a través de la herramienta establecida por la DGCES Acción Esencial 8  definido y aplicado al establecimiento. </t>
  </si>
  <si>
    <t>Verificar: que se analice la información contenida en el diagnóstico, que contengan mejoras planteadas y que estas se estén llevando a cabo y sean acorde a la información contenida.</t>
  </si>
  <si>
    <t>Verificar: que el establecimiento cuente con: el registro y  la autorización de la SEMARNAT, responsable, Programa de capacitación a todo el personal generador y recolector de RPBI, la elaboración del Programa de contingencias, Bitácoras  de recolección, contrato de prestación del servicio, Registros de la calibración de la báscula.</t>
  </si>
  <si>
    <t>Verificar: 1. existencia de al menos una persona del equipo de salud con conocimiento bilingüe si más del 40% de la población local habla alguna lengua diferente al Español, pudiendo ser que no se encuentre de planta, siendo apoyo por parte de la jurisdicción, en tal caso contar con directorio de intérpretes, intra o extra institucionales. 2. difusión del directorio.</t>
  </si>
  <si>
    <t>Verificar presencia de cartel con los lineamientos de interculturalidad.</t>
  </si>
  <si>
    <t>Verificar: que el establecimiento cuenta con el registro de datos  ante los sistemas oficiales de Información: SINAIS, Padrón de profesionales y SINERHIAS.</t>
  </si>
  <si>
    <t xml:space="preserve">Verificar: 1. existencia, conocimiento y aplicación, correlacionar referencias con diagnósticos a los hospitales señalados en su directorio  de acuerdo a la patología, así como la complejidad que el caso lo requiera, analizar motivo y diagnostico de referencia. 2. el personal utiliza la técnica Situación, Antecedentes, Evaluación y Recomendaciones (SAER) durante la transferencia de pacientes. </t>
  </si>
  <si>
    <t xml:space="preserve">Verificar el 85% de cumplimiento de la contrarreferencia. </t>
  </si>
  <si>
    <t>Verificar el 100 % de cumplimiento de seguimiento.</t>
  </si>
  <si>
    <t>Verificar el buzón de atención del SUG deberá contar con los insumos necesarios: Formatos unificados de solicitud de atención (FUSA) y pluma o lápiz para su llenado.</t>
  </si>
  <si>
    <t>Verificar evidencia de la implementación de estrategias de difusión al interior del establecimiento de salud para promover el SUG.</t>
  </si>
  <si>
    <t xml:space="preserve">Verificar registro y seguimiento de las solicitudes de atención  del SUG, mediante el uso de la herramienta en línea del SUG. </t>
  </si>
  <si>
    <t>Verificar evidencia de notificación de solicitudes de atención de los usuarios de forma personalizada y mediante la publicación mensual del tablero SUG en salas de espera.</t>
  </si>
  <si>
    <t>Verificar contar con cartas compromiso firmadas con el aval ciudadano.</t>
  </si>
  <si>
    <t>Verificar que se encuentren difundidas entre el personal, y que este las conozcas.</t>
  </si>
  <si>
    <t>Verificar: que el comité esté funcionando conforme a los lineamientos.</t>
  </si>
  <si>
    <t xml:space="preserve">Verificar que: 1. se establezcan estrategias para dar cumplimiento a la normatividad que regula el COCASEP, 2. actas de reuniones de COCASEP (al menos 3 anuales). En las que se incluya un acuerdo de seguimiento para la implementación de las Acciones Esenciales para la Seguridad del Paciente. 3. conformación de un Programa de Mejora Continua de la Calidad anual, con participación multidisciplinaria y que cuente con Indicadores para su monitoreo  y seguimiento trimestral. </t>
  </si>
  <si>
    <t>Verificar: 1. que los datos estén concentrados en los Formatos establecidos. 2. reporte de las mediciones en el Sistema INDICAS II.</t>
  </si>
  <si>
    <t>Verificar: que se realizan las encuestas o mediciones de oportunidad en la atención, satisfacción por la información proporciona por el médico, satisfacción por el surtimiento de medicamentos, trato recibido del personal de la unidad médica.</t>
  </si>
  <si>
    <t>Verificar: que se realicen las encuestas o mediciones de satisfacción por la oportunidad en la atención, satisfacción por la información proporcionada por el médico, satisfacción por el trato recibido.</t>
  </si>
  <si>
    <t>Verificar: 1. Que se realicen las encuestas o mediciones de tiempo de espera en urgencias, porcentaje de usuarios que esperan tiempo estándar para recibir consulta.</t>
  </si>
  <si>
    <t>Verificar: que se realicen las encuestas o mediciones de diferimiento quirúrgico en cirugía general, tasa de cesáreas, tasa de Infecciones nosocomiales.</t>
  </si>
  <si>
    <t>Verificar: que se realicen las encuestas o mediciones de ministración de medicamentos vía oral, prevención de infección nosocomial en vías urinarias, prevención de caídas a pacientes hospitalizados, vigilancia y control de venoclisis, prevención de ulceras por presión a pacientes hospitalizados.</t>
  </si>
  <si>
    <t xml:space="preserve">Verificar: que se realicen las encuestas o mediciones de tasa de neumonías nosocomiales asociadas a ventilación mecánica, tasa de infección de vías urinarias asociada a uso de sonda vesical, tasa de bacteriemias asociadas a uso de catéter venoso central, tasa de infección de sitio quirúrgico. 
</t>
  </si>
  <si>
    <t>Verificar: que el personal responsable del establecimiento difunda a los usuarios y prestadores de servicios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</si>
  <si>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Verificar que: 1. el procedimiento para la identificación del paciente  utiliza al menos dos datos (Nombre completo del paciente y fecha de nacimiento) 2. sea difundido en el establecimiento 3. el personal cuente con la capacitación en: a.  identificación del paciente b. De la estandarización c. De la identificación previa a la realización de procedimientos, d. identificación del paciente en soluciones intravenosas y/dispositivos e. Identificación en estudios de imagenología, laboratorio clínico y patología. 4. el personal conozca y aplique el procedimiento.</t>
  </si>
  <si>
    <t>Verificar que: 1. el procedimiento para la comunicación efectiva sea difundido al personal 2. cuente con la capacitación en comunicación efectiva particularmente para el registro de las órdenes verbales y/o telefónicas relacionadas con la atención de los pacientes tales como: resultados críticos de laboratorio, patología y gabinete, así como para la transferencia, referencia, contra referencia y egreso. 3. el personal conozca y aplique el procedimiento.</t>
  </si>
  <si>
    <t>Verificar que: 1. el procedimiento para la seguridad en el proceso de medicación sea difundido. 2. el  personal cuente con capacitación relativa al procedimiento de seguridad en el proceso de medicación que incluya: a. Adquisición y almacenamiento de medicamentos de alto riesgo y electrolitos concentrados; b. Prescripción, transcripción, dispensación, recepción y almacenamiento y administración de medicamentos; c. Alertas visuales en medicamentos con aspecto o nombre parecido  3. que incluya la doble verificación en la preparación y administración de medicamentos de alto riesgo 4. notificación de eventos adversos relacionados con la medicación. 5. que el personal conozca y aplique el procedimiento.</t>
  </si>
  <si>
    <t xml:space="preserve">Verificar que: 1 . el procedimiento incluya al menos: a. Marcaje sitio anatómico. b. Aplicación de la Lista de Verificación para la Seguridad de la Cirugía c. Aplicación del Tiempo Fuera para procedimientos fuera de quirófano.2. que el personal cuente con la capacitación para su aplicación. 3. que el personal conozca y aplique el procedimiento. </t>
  </si>
  <si>
    <t xml:space="preserve">Verificar que el establecimiento: 1. cuente con la Unidad de Vigilancia Epidemiológica Hospitalaria  2. lleve a cabo un Programa integral de higiene de manos que incluya: a. Responsable, b. Acciones de difusión de material alusivo a la higiene de las manos (5 momentos para la higiene de las manos) en las diferentes áreas del establecimiento donde se realicen actividades asistenciales, dicho material debe ser visible a personal, pacientes y familiares. C. acciones de supervisión periódicas para verificar la adherencia del personal de salud a las prácticas recomendadas de higiene de las manos. 3. capacitación sobre el procedimiento de higiene de manos 4. que el personal conozca y aplique el procedimiento 5. realimentación al personal del establecimiento respecto de los resultados del apego a las acciones de higiene de manos. 6.control microbiológico del agua, y medición de su calidad  7. autoevaluaciones del Programa Integral de higiene de manos por lo menos una vez al año.   </t>
  </si>
  <si>
    <t>Verificar que el establecimiento realice: 1.evaluación y reevaluación del riesgo de caídas, 2. acciones de seguridad para prevenir caídas en: a) en todos los pacientes; b) y medidas específicas para prevenir caídas en  pacientes con agitación psicomotora y/o alteraciones psiquiátricas, c) pacientes pediátricos; 3.acciones en la organización para prevenir caídas.</t>
  </si>
  <si>
    <t>Verificar que el establecimiento realice: 1. capacitación al personal para el llenado de los Formatos del Sistema de Registro de Eventos Adversos  2.  análisis de eventos centinela, eventos adversos y cuasi fallas. 3.realimentación al personal del establecimiento respecto de los distintos eventos 4. implemente acciones de mejora.</t>
  </si>
  <si>
    <t>Verificar que: 1. se difundan  los resultados al personal del establecimiento. 2. los resultados se utilizan para establecer las acciones de mejora.</t>
  </si>
  <si>
    <t>Verificar diagnóstico actualizado.</t>
  </si>
  <si>
    <t xml:space="preserve">Verificar: 1. formatos siguientes: SEMARNAT-07-001 Autorización para la recolección y transporte de RPBI, SEMARNAT-07-04 Aviso de inscripción como empresa generadora de RPBI, SEMARNARNAT-07-005 Reporte anual de RPBI, SEMARNAT-07-009, manifiesto de entrega transporte y recepción, SEMARNAT07-10 Autorización para el almacenamiento. 2. bitácora de recolección. 3. bitácora de mantenimiento para almacén temporal y registro de calibración de la báscula. </t>
  </si>
  <si>
    <t>Verificar que cuente con constancia de capacitación, integrada al Expediente laboral, en temas de  Interculturalidad y/o Equidad de género de mínimo 8 hrs. Presencial y/o vía internet expedido por alguna dependencia competente.</t>
  </si>
  <si>
    <t>Verificar evidencia de los mecanismos de difusión y conocimiento al personal de salud de la unidad de los Lineamientos Interculturales para el personal de los Servicios de Salud.</t>
  </si>
  <si>
    <t>Verificar reporte de la información con el corte al semestre en: 1. Padrón General de Salud(PGS), 2. Subsistema Automatizado de Egresos Hospitalarios (SAEH),  3. Subsistema Automatizado de Urgencias Médicas (URGENCIAS), 4. Subsistema de Lesiones y Causas de Violencia (LESIONES y VIOLENCIA), 5. Subsistema de Información de Equipamiento, Recursos Humanos e Infraestructura para la Salud (SINERHIAS) 6. Subsistema de Prestación de Servicios (SIS), 7. Subsistema Epidemiológico y Estadístico de Defunciones (SEED) y 8. Subsistema de Información sobre Nacimientos (SINAC).</t>
  </si>
  <si>
    <t xml:space="preserve">Verificar: 1. Manual de procedimientos para la referencia y contrarreferencia de pacientes 2000. 2. Directorio actualizado 3. Registros de referencia y contrarreferencia de pacientes. 4. Referencia y contrarreferencia de conformidad con las disposiciones normativas. </t>
  </si>
  <si>
    <t>Verificar: 1. sistema de registro y control. 2. Documento de Reporte oficial.</t>
  </si>
  <si>
    <t>Verificar 1. cronograma de aperturas de buzón del SUG y notificación  correspondiente a los participantes.
2. minutas de apertura del buzón del SUG, con apego a las fechas establecidas en el cronograma y firma de todos los actores.</t>
  </si>
  <si>
    <t>Verificar evidencia de estrategias de difusión al interior del establecimiento de salud para promover el Sistema Unificado de Gestión (SUG): cartel, volante, etc.</t>
  </si>
  <si>
    <t xml:space="preserve">Verificar la generación de Reportes de seguimiento y resolución de solicitudes, a través del uso de la herramienta en línea del SUG o en papel. </t>
  </si>
  <si>
    <t>Verificar registro histórico de tableros SUG y evidencia de Formatos  de notificación personal a los usuarios si es el caso.</t>
  </si>
  <si>
    <t xml:space="preserve">Verificar: 1. publicación cuatrimestral de la información de Trato Digno del Aval Ciudadano, 2. publicación interna de los resultados de la Gestión de las quejas, sugerencias y felicitaciones, así como evidencia del seguimiento de compromisos. </t>
  </si>
  <si>
    <t>Verificar el material de difusión para la población general</t>
  </si>
  <si>
    <t>Verificar: 1. acta de instalación actualizada. 2. cronograma anual de sesiones. 3. minutas de sesiones firmadas . 4. registro de cumplimiento y seguimiento de acuerdos. 5. formato de problema detectado, acciones a realizar, tiempo, responsable.</t>
  </si>
  <si>
    <t>Verificar: 1. actas de instalación actualizada. 2. cronograma anual de sesiones. 3. minutas de sesiones firmadas . 4. registro de cumplimiento y seguimiento de acuerdos. 5. formato de problema detectado, acciones a realizar, tiempo, responsable.</t>
  </si>
  <si>
    <t>Verificar que: 1. cuente con copias de las minutas del COCASEP.  2. en las minutas se encuentra el seguimiento a los acuerdos y en específico el referente a la implementación de las Acciones Esenciales 3. gestión para la adquisición de Insumos para el cumplimiento de las Acciones Esenciales, así como los principales acuerdos del resto de comités.  4. documento relativo al Programa de Mejora Continua de la Calidad.</t>
  </si>
  <si>
    <t>Verificar:  1. reporte cuatrimestral. 2. evidencia de las acciones para mejorar el cumplimiento de los indicadores. 3.difusión de los resultados al personal del hospital.</t>
  </si>
  <si>
    <t>Verificar: 1. programa de mejora. 2. estándares o índices a lograr.</t>
  </si>
  <si>
    <t>Verificar:1. programa de mejora. 2. estándares o índices a lograr.</t>
  </si>
  <si>
    <t>Verificar: 1. programa de mejora que incluya la implementación de paquetes de medidas preventivas para las infecciones asociadas a  la atención médica. 2. estándares o índices a lograr.</t>
  </si>
  <si>
    <t>Verificar: 1. carteles. 2. registro de la difusión de los código ético conductuales.</t>
  </si>
  <si>
    <t>Verificar: 1. registros de supervisión de seguimiento 2. constancias de capacitación o listas de asistencia.</t>
  </si>
  <si>
    <t>Verificar: 1. registros de supervisión de seguimiento, llenado de la Bitácora específica de registro para órdenes verbales y/o telefónicas o registro en el Expediente clínico del paciente 2. constancias de capacitación o listas de asistencia.</t>
  </si>
  <si>
    <t xml:space="preserve">Verificar: 1. registros de supervisión de seguimiento. 2. constancias de capacitación o listas de asistencia. </t>
  </si>
  <si>
    <t xml:space="preserve">Verificar: 1. existencia de la lista de verificación para la Seguridad de la Cirugía en el Expediente clínico del paciente. 2. registros de supervisión de seguimiento 3. constancias de capacitación o listas de asistencia. </t>
  </si>
  <si>
    <t>Verificar la existencia del documento relativo a: 1. programa integral de higiene de manos. 2. la difusión implementación, supervisión y autoevaluación. 3. lista  de asistencia de capacitación del personal adscrito al Establecimiento en el Programa Integral de higiene de manos. 4. información y difusión de resultados. 5. sistema de abasto de insumos necesarios.</t>
  </si>
  <si>
    <t>Verificar: 1. existencia del instrumento o herramienta para la evaluación y reevaluación definida en el establecimiento. 2. sistema de notificación y seguimiento de eventos adversos relacionados a caídas.</t>
  </si>
  <si>
    <t>Verificar: 1.  registros de notificación en el Sistema de Registro de Eventos Adversos y su  análisis. En caso de eventos centinela, verificar la existencia del análisis causa raíz. 2. el registro de las acciones de mejora realizadas.</t>
  </si>
  <si>
    <t xml:space="preserve">Verificar: que se presente evidencia del registro en plataforma DGCES. 
</t>
  </si>
  <si>
    <t>1.- Atención centrada en la persona, comunidades, población.
1.1 Conocimiento profundo de las personas, comunidad y población; diagnóstico situacional y de salud.
4.- Planeación.
4.1 Planeación estratégica.
4.3 Planeación Operativa.</t>
  </si>
  <si>
    <t xml:space="preserve">4.- Planeación.
4.1 Planeación estratégica.
4.3 Planeación Operativa.
5.- Responsabilidad social 
5.3 Hospital Seguro
</t>
  </si>
  <si>
    <t xml:space="preserve">1.- Atención centrada en la persona, comunidades, población.
1.1 Conocimiento profundo de las personas, comunidad y población; diagnóstico situacional y de salud.
1.2 Comunicación con las personas, comunidad y población.
1.3 Experiencia de la persona en la Organización. 
1.4 Oferta de servicios.
2.- Liderazgo.
2.1  Liderazgo aplicado al ejemplo y la práctica
2.3 Metas y objetivos claros.
4.- Planeación.
4.1 Planeación estratégica.
4.3 Planeación Operativa.
6.- Desarrollo y Satisfacción del Personal.
6.1 Evaluación del desempeño.
6.2 Identificación y desarrollo del talento.
6.3 Satisfacción del personal.
6.5. Experiencia del personal en la institución
</t>
  </si>
  <si>
    <t xml:space="preserve">1.- Atención centrada en la persona, comunidades, población.
1.1 Conocimiento profundo de las personas, comunidad y población; diagnóstico situacional y de salud.
1.2 Comunicación con las personas, comunidad y población.
1.3 Experiencia de la persona en la Organización. 
1.4 Oferta de servicios.
6.- Desarrollo y Satisfacción del Personal.
6.1 Evaluación del desempeño.
6.2 Identificación y desarrollo del talento.
6.3 Satisfacción del personal.
6.5. Experiencia del personal en la institución
</t>
  </si>
  <si>
    <t xml:space="preserve">3.- Información, conocimiento, innovación y tecnología
3.1 Alineación de la información estratégica
3.6 Ganancia en salud
4.- Planeación.
4.1 Planeación estratégica.
4.3 Planeación Operativa.
</t>
  </si>
  <si>
    <t xml:space="preserve">1.- Atención centrada en la persona: Personas, comunidad, población
1.1 Conocimiento profundo de las personas, comunidad y población; diagnóstico situacional y de salud
1.3 Experiencia de la persona en la organización
4.- Planeación.
4.1 Planeación estratégica.
4.3 Planeación Operativa.
</t>
  </si>
  <si>
    <t xml:space="preserve">1.- Atención centrada en la persona: Personas, comunidad, población.
1.1 Conocimiento profundo de las personas, comunidad y población; diagnóstico situacional y de salud.
1.2 Comunicación con las personas, comunidad y población
1.3 Experiencia de la persona en la organización
4.- Planeación.
4.3 Planeación Operativa.
7.- Mejora de Procesos
7.3 Administración de procesos de suministro
</t>
  </si>
  <si>
    <t xml:space="preserve">4.- Planeación.
4.3 Planeación Operativa.
7.- Mejora de Procesos
7.2 Administración de Procesos de apoyo integral.
7.3 Administración de procesos de suministro
</t>
  </si>
  <si>
    <t xml:space="preserve">
4.- Planeación.
4.3 Planeación operativa
4.4 Plan anual de calidad y seguridad del paciente
7.- Mejora de Procesos
7.2 Administración de Procesos de apoyo integral.
</t>
  </si>
  <si>
    <t xml:space="preserve">4.- Planeación.
4.3 Planeación Operativa.
</t>
  </si>
  <si>
    <t xml:space="preserve">4.- Planeación.
4.3 Planeación Operativa.
4.4 Plan anual de calidad y seguridad del paciente
</t>
  </si>
  <si>
    <t xml:space="preserve">4.- Planeación.
4.3 Planeación Operativa.
4.4 Plan anual de calidad y seguridad del paciente
7.- Mejora de procesos
7.3 Administración de procesos de suministro
7.4 Gestión del riesgo en la atención
</t>
  </si>
  <si>
    <t xml:space="preserve">
2.- Liderazgo
2.2 Cultura de calidad
4.- Planeación.
4.3 Planeación Operativa.
6.- Desarrollo y satisfacción del personal
6.1 Evaluación del desempeño
6.2 Identificación y desarrollo del talento
6.3 Satisfacción del personal
6.4 Programa de incentivos
6.5 Experiencia del personal en la institución 
</t>
  </si>
  <si>
    <t xml:space="preserve">
2.- Liderazgo
2.2 Cultura de calidad
4.- Planeación.
4.3 Planeación Operativa.
4.4 Plan anual de calidad y seguridad del paciente
7.- Mejora de procesos
7.4 Gestión del riesgo en la atención
</t>
  </si>
  <si>
    <t>RECURSOS HUMANOS PARA CÁNCER DE LA MUJER</t>
  </si>
  <si>
    <t>NOM-003-SEGOB-2011, Numeral 5 Obligaciones del patrón, 5.8 y Capítulo 11, 11.1 al 11.5 de la NOM-002-STPS-2010.</t>
  </si>
  <si>
    <t>Señalización del Área</t>
  </si>
  <si>
    <t>Verificar: 1. existencia de señalización. 2. que cuente con señalamiento de emergencia para protección civil. 3. que el punto de reunión esté delimitado e identificado.</t>
  </si>
  <si>
    <t>Verificar: 1. que cuente con directorio de personal en la entrada del hospital. 2. que exista señalización que oriente la ubicación de los consultorios por especialidad. 3. que en las puertas de los consultorios exista identificador del tipo de especialidad, nombre del o de los médicos que atienden y horario de atención. 4. existencia en la circulación principal, de las señales y avisos sobre protección civil, que permitan al personal y usuarios advertir áreas o condiciones que representen riesgo para su salud e integridad física, así como ubicar equipos para la respuesta a emergencias, e instalaciones o servicios de atención a la población en caso de desastre. 5. ubicación del punto de reunión. 6. verificar que el personal tenga conocimiento de rutas de evacuación, puertas de emergencia y puntos de reunión más cercanos.</t>
  </si>
  <si>
    <t>4.- Planeación.
4.2 Cumplimiento de la Regulación.
5.- Responsabilidad social.
5.3 Hospital Seguro.</t>
  </si>
  <si>
    <t>El artículo 59 del RLGSMPSAM;  los numerales 5.1.7, 5.1.8 y 5.1.10 de la NOM-016-SSA3-2012, que establece las características mínimas de infraestructura y equipamiento de hospitales y consultorios de atención médica especializada.
ACUERDO por el que se declara la obligatoriedad de la implementación, para todos los integrantes del Sistema Nacional de Salud, del documento denominado Acciones Esenciales para la Seguridad del Paciente. DOF 08/09/17. AESP 6C.</t>
  </si>
  <si>
    <t>Verificar: 1. bitácora de aseo actualizada firmada por el jefe de servicio o supervisor. 2.bitácora de mantenimiento de la infraestructura.</t>
  </si>
  <si>
    <t>4.- Planeación.
4.3 Planeación Operativa.
5.- Responsabilidad social. 
5.3 Hospital Seguro.
7.- Mejora de Procesos.
7.2 Administración de Procesos de apoyo integral.</t>
  </si>
  <si>
    <t>Numeral 5.3 de la NOM-005-SSA3-2010, que establece los requisitos mínimos de infraestructura y equipamiento de establecimientos para la atención médica de pacientes ambulatorios; los numerales 6.6.11.1.2, 6.6.8.1.2 de la NOM-016-SSA3-2012, que establece las características mínimas de infraestructura y equipamiento de hospitales y consultorios de atención médica especializada;  la NOM-009-CONAGUA-2001, Inodoros para uso sanitario-Especificaciones y métodos de prueba. ACUERDO por el que se declara la obligatoriedad de la implementación, para todos los integrantes del Sistema Nacional de Salud, del documento denominado Acciones Esenciales para la Seguridad del Paciente. DOF 08/09/17. AESP 5B.</t>
  </si>
  <si>
    <t>Sanitarios de pacientes</t>
  </si>
  <si>
    <t xml:space="preserve">Verificar: 1. que los sanitarios sean independientes para hombres y mujeres (deberá disponer de un inodoro para uso de personas con discapacidad). 2. que cuente con bote para basura (preferentemente de pedal o campana). 3. que cuente con papel de baño, lavabo, jabón (líquido o gel), toallas desechables. </t>
  </si>
  <si>
    <t>Verificar: 1. bitácora de aseo actualizada firmada por el jefe de servicio o supervisor. 2. sistema de suministro de abasto de material de higiene.</t>
  </si>
  <si>
    <t>NOM-016-SSA3-2012, que establece las características mínimas de infraestructura y equipamiento de hospitales y consultorios de atención médica especializada., 10.6.1.1 NOM-045-SSA2-2006. ACUERDO por el que se declara la obligatoriedad de la implementación, para todos los integrantes del Sistema Nacional de Salud, del documento denominado Acciones Esenciales para la Seguridad del Paciente. DOF 08/09/17. AESP 1A, 3A y 5B</t>
  </si>
  <si>
    <t>Verificar: 1. bitácora de aseo firmada por el jefe de servicio o supervisor. 2. registro de la capacitación al personal en la técnica de higiene de manos. 3. que todos los documentos que se generen durante el Proceso de atención deben contener el nombre completo del paciente y fecha de nacimiento.</t>
  </si>
  <si>
    <t xml:space="preserve">
4.- Planeación
4.2 Cumplimiento de la regulación
4.3 Planeación operativa
4.4 Plan anual de calidad y seguridad del paciente
7.- Mejora de procesos
7.1 Administración de procesos estratégicos
7.2 Administración de procesos de apoyo integral
7.3 Administración de procesos de suministro
7.4 Gestión del riesgo en la atención
</t>
  </si>
  <si>
    <t>NOM-016-SSA3-2012, Que establece las características mínimas de infraestructura y equipamiento de hospitales y consultorios de atención médica especializada., 10.6.1.1 NOM-045-SSA2-2006. Enfermedad CIE.10: C53.0-C53.9, C54.0-C54.9, C55, D06.0-D06.9, Cáncer Cérvico Uterino- Cáncer de endometrio.</t>
  </si>
  <si>
    <t>Consultorio de gineco-obstetricia</t>
  </si>
  <si>
    <t>Verificar: 1. bitácora de aseo firmada por el jefe de servicio o supervisor. 2. registro de la capacitación al personal en la técnica de higiene de manos. 3. bitácora de mantenimiento preventivo y correctivo del equipo. 4. sistema de abasto de los insumos. 5. nota médica . 6. registro diario de pacientes.</t>
  </si>
  <si>
    <t xml:space="preserve">Numeral 5 Generalidades, 5.3. De la NOM 005-SSA3-2010. Numeral 7 Condiciones de prevención y protección contra incendios, 7.2 ,7.3 , 7.15. Y 7.17. De la NOM-002-STPS-2000. </t>
  </si>
  <si>
    <t>Sala de Espera</t>
  </si>
  <si>
    <t>Verificar: 1. existencia de la sala de espera. 2. que cuente con extintores.</t>
  </si>
  <si>
    <t>Verificar: 1. que el mobiliario se encuentre en buen estado y confortable. 2. que se reserve como mínimo, un asiento para personas con muletas o bastones. 3. que  de preferencia sea un mínimo de 6 lugares por consultorio. 4. que los extintores se encuentren en el área de trabajo conforme a la normatividad vigente. 5. contar con un programa anual de revisión mensual de los extintores. 6. contar con el Registro de los resultados de la revisión mensual de los extintores: fecha de revisión, nombre del personal que realizó la revisión, resultados, anomalías identificadas y seguimiento de las mismas. 7. contar con rutas de evacuación. 8.verificar que el personal tenga conocimiento de rutas de evacuación, puertas de emergencia y puntos de reunión más cercanos 9.verificar que el personal conozca el manejo de extintores.</t>
  </si>
  <si>
    <t xml:space="preserve">Verificar: 1. inventario de mobiliario. 2. bitácora del mantenimiento preventivo y correctivo de la estructura y del mobiliario. 3. documento del programa anual para la recarga de extintores.  4. registro mensual de verificación de funcionalidad de extintores. 5. registro de la capacitación del uso del manejo de extintores.  6. manual de manejo de extintores. </t>
  </si>
  <si>
    <t xml:space="preserve">Numeral 6 Manejo de Residuos Peligrosos Biológico Infecciosos, 6.7 Programa de Contingencias de la NOM-087-SEMARNAT-SSA1-2002, Artículo 8 del Reglamento en materia de RPBI de la Ley General del Equilibrio Ecológico y la Protección al Ambiente. </t>
  </si>
  <si>
    <t>Verificar: 1. existencia de contenedores para el manejo del R.P.B.I. 2. bolsa  de plástico para basura municipal y bolsa color rojo para desecho de R.P.B.I.</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</si>
  <si>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biológico infecciosas. 3. verificar que el personal conozca las rutas de RPBI, horarios de recolección.</t>
  </si>
  <si>
    <t>Verificar: bitácora de Registro de la recolección del R.P.B.I. En que se incluya el área (datos específicos como fecha, peso, tipo de residuo, firma del responsable del área y firma del responsable de la recolección).</t>
  </si>
  <si>
    <t>4.- Planeación.
4.3 Planeación Operativa.
5.- Responsabilidad social.
5.3 Hospital Seguro.
7.- Mejora de Procesos.
7.2 Administración de Procesos de apoyo integral.</t>
  </si>
  <si>
    <t>El numeral 6. Especificaciones, 6.1. Consulta General, 6.1.2. Y 6.1.1.6 Consultorio de medicina general o familiar, Apéndice Normativo "A" 1. Equipamiento para el consultorio de medicina general o familiar, 1.1. Mobiliario 1.1.1. Al 1.1.11.NOM 005-SSA3-2010. A20. Cuadro Básico y Catálogo de Insumos del Sector Salud, publicado en el Diario Oficial de la Federación el 22 de junio de 2011.</t>
  </si>
  <si>
    <t xml:space="preserve">Verificar: que cuente con el siguiente mobiliario: asiento para el médico, asiento para el paciente y acompañante, asiento para el médico en la exploración del paciente, banqueta de altura o similar, cubeta o bote para basura de tipo municipal y para R.P.B.I., guarda de medicamentos, materiales o instrumental, mesa universal para exploración, mesa de Mayo, Pasteur o similar, de altura ajustable, mueble para escribir, sistema para guarda de expedientes clínicos. </t>
  </si>
  <si>
    <t>Verificar: 1. que el mobiliario se encuentre en buenas condiciones y funciones. 2. que no este oxidado.</t>
  </si>
  <si>
    <t>Verificar: 1. inventario del mobiliario. 2. bitácora de mantenimiento preventivo-correctivo del mobiliario.</t>
  </si>
  <si>
    <t>4.- Planeación.
4.1 Planeación estratégica.
4.3 Planeación Operativa.
5.- Responsabilidad social.
5.3 Hospital Seguro.
7.- Mejora de Procesos.
7.2 Administración de Procesos de apoyo integral.</t>
  </si>
  <si>
    <t>El numeral 6. Especificaciones, 6.1. Consulta General, 6.1.2. Consultorio de medicina general o familiar, Apéndice Normativo "A" 1. Equipamiento para el consultorio de medicina general o familiar, 1.1. Mobiliario 1.1.1. Al 1.1.11.NOM 005-SSA3-2010. Cuadro Básico y Catálogo de Insumos del Sector Salud, publicado en el Diario Oficial de la Federación el 22 de junio de 2016.</t>
  </si>
  <si>
    <t>Equipo  Médico</t>
  </si>
  <si>
    <t>Verificar que cuente con el siguiente equipo: 1. esfigmomanómetro aneroide con brazalete del tamaño que requiera para su actividad principal. 2. estetoscopio de cápsula doble. 3. estuche de diagnóstico que incluya oftalmoscopio, otoscopio y faringoscopio. 5. lámpara de examinación con fuente de luz de fibra óptica o LED, 6. glucómetro. 7. plicómetro para valoración nutricional. 8. Negatoscopio. 9. cinta métrica ahulada. 10. termómetro clínico. 11. báscula con estadímetro.</t>
  </si>
  <si>
    <t xml:space="preserve">Verificar: 1. existencia de un Programa para la Gestión del Equipo y Tecnología Biomédica 2. que el equipo médico se encuentre funcionando y en buenas condiciones. </t>
  </si>
  <si>
    <t xml:space="preserve">Verificar: 1.inventario del equipo médico. 2. bitácora de mantenimiento preventivo y correctivo del equipo médico 3. informe de calibración de las básculas, termómetro digital y esfigmomanómetro,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  </t>
  </si>
  <si>
    <t>Apéndice Normativo "A" 1.3.2, 1.3.3, 1.3.4, 1.3.5, 1.3.6, 1.3.7, 1.3.8, 1.3.9, 1.3.10, 1.3.11, 1.3.12 de la NOM-005-SSA3-2010.</t>
  </si>
  <si>
    <t xml:space="preserve">Verificar que cuente con el siguiente instrumental: 1. espejos vaginales chicos, medianos y grandes (en su caso). 2. mango para bisturí. 3. martillo percutor. 4. Pinza de anillos. 5. pinza de disección con dientes y sin dientes. 6. Pinza tipo mosquito. 7. pinza para sujetar cuello de la matriz (en su caso). 8. porta agugas recto, con ranura central y estrías cruzadas. 9. riñon con al menos 250 ml. 10. tijera recta. 11. torundero de 250 cm 3 con tapa. </t>
  </si>
  <si>
    <t>Verificar: 1. que el instrumental este en buenas condiciones. 2. que el empaque del instrumental este rotulado con la fecha de esterilización  3.que no esté oxidado y funcione. 4. que la cantidad sea correspondiente a la demanda. 5. que esté completo.</t>
  </si>
  <si>
    <t xml:space="preserve">Verificar: 1. resguardo del instrumental. 2. bitácora de uso de los desinfectantes. 3. verificar listado de contenido del empaque 4.identificación del reporte de mantenimiento preventivo y correctivo del instrumental. </t>
  </si>
  <si>
    <t>CÁNCER DE MAMA</t>
  </si>
  <si>
    <t xml:space="preserve">NOM-004-SSA3-2012, Del expediente Clínico.  Protocolos del Consejo de Salubridad General en diagnóstico y tratamiento de cáncer deB20:D27 la mama. NOM 041-SSA2-2011, Para la prevención, diagnóstico, tratamiento, control y vigilancia epidemiológica del cáncer de mama. Numeral 8.1.1.1. GPC IMSS 232 09 Diagnóstico y tratamiento del cáncer de mama en segundo y tercer nivel de atención. </t>
  </si>
  <si>
    <t>Cáncer de mama. Por clasificación histológica de la OMS</t>
  </si>
  <si>
    <t>1. TUMORES EPITELIALES: Carcinoma ductal invasivo no especificado en otra parte. Carcinoma de tipo mixto. Carcinoma pleomórfico. Carcinoma con células osteoclásticas gigantes. Carcinoma con características coriocarcimomatosas. Carcinoma con características melanóticas.  Carcinoma lobular invasivo. Carcinoma tubular. Carcinoma cribiforme invasivo. Carcinoma medular. Carcinoma mucinoso y otros tumores con abundante mucina. Carcinoma mucinoso. Cistadenoma y carcinoma mucinoso de células columnares. Carcinoma de células en anillo de sello. Tumores neuroendócrinos. Carcinoma neuroendocrino sólido. Tumor carcinoide atípico. Carcinoma de células avenoides pequeñas. Carcinoma neuroendocrino de células grandes. Carcinoma papilar invasivo. Carcinoma micropapilar invasivo. Carcinoma apócrino.  Carcinoma metaplásicos. Carcinoma epitelial metaplásico puro. Carcinoma de células escamosas. Adenocarcinoma con metaplasia de células fusiformes. Carcinoma adenoescamoso. Carcinoma mucoepidermoide. Carcinoma metaplásico mixto epitelial / mesenquimatoso. Carcinoma rico en lípidos. Carcinoma secretor. Carcinoma oncocítico. Carcinoma adenoide quístico. Carcinoma de células acínicas (acinosas). Carcinoma de células claras ricas en glucógeno. Carcinoma sebáceo. Carcinoma inflamatorio. Neoplasia lobular. Carcinoma lobular in situ. Lesiones proliferativas intraductales. Hiperplasia ductal. Atipia epitelial plana. Hiperplasia ductal atípica. Carcinoma ductal in situ. Carcinoma microinvasivo. Neoplasmas papilares intraductales. Papiloma central. Papiloma periférico. Papiloma atípico. Carcinoma papilar intraductal. Carcinoma papilar intraquístico. Proliferaciones epiteliales benignas. Adenosis y sus variantes. Adenosis esclerosante. Adenosis apócrina. Adenosis ductal. Adenosis microglandular. Adenosis adenomioepitelial. Cicatriz  radial / lesión esclerosa compleja. Adenomas Adenoma tubular. Adenoma de la lactancia. Adenoma apócrino. Adenoma pleomórfico. Adenoma ductal.</t>
  </si>
  <si>
    <t xml:space="preserve">Verificar: 1. proceso de atención de la patología. 2. registros en las notas médicas. 3. apego a la normatividad correspondiente. </t>
  </si>
  <si>
    <t>Verificar: 1. expediente clínico. 2. censo de ingreso y egreso de pacientes. 3. diagnóstico de morbi-mortalidad. 4. sistemas de información. 5. protocolos de atención médica. 6. manuales de procedimientos técnico-médicos. 7. manuales de procedimientos de enfermería.</t>
  </si>
  <si>
    <t>3.- Información, conocimiento, innovación y tecnología.
3.4 Información en salud de referencia.
4.- Planeación.
4.1 Planeación estratégica.
4.2 Cumplimiento de la Regulación.
7.- Mejora de Procesos. 
7.1 Administración de Procesos estratégicos.
7.2 Administración de Procesos de apoyo integral.</t>
  </si>
  <si>
    <t xml:space="preserve">NOM-004-SSA3-2012, Del expediente Clínico.  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t>
  </si>
  <si>
    <t xml:space="preserve">2. LESIONES MIOEPITELIALES
Mioepiteliosis. Adenosis adenomioepitelial. Adenomioepitelioma. Mioepitelioma maligno.
</t>
  </si>
  <si>
    <t>3. TUMORES MESEQUIMATOSOS
Hemangioma. Angiomatosis. Hemangiomapericitoma. Hiperplasia seudoangiomatosa del estroma. Miofibroblastoma. Fibromatosis (agresiva). Tumor miofibroblástico inflamatorio. Lipoma. Angiolipoma. Tumor de células granulosas. Neurofibroma. Schwannoma. Angiosarcoma. Liposarcoma. Rabdomiosarcoma. Osteosarcoma.</t>
  </si>
  <si>
    <t>4. TUMORES FIBROEPITELIALES
Fibroadenoma. Tumor filodes. Tumor filodes benigno. Tumor filodes "borderline". Tumor filodes maligno. Sarcoma del estroma periductal. Hamartoma mamario.</t>
  </si>
  <si>
    <t>5. TUMORES DEL PEZON
Adenoma de pezón. Adenoma siringomatoso. Enfermedad de Paget de la mama.</t>
  </si>
  <si>
    <t>6. LINFOMA MALIGNO
Linfoma difuso de células B. Linfoma de Burkitt. Linfoma extranodal de células B tipo MALT. Linfoma folicular.</t>
  </si>
  <si>
    <t>7. TUMORES METASTASICOS</t>
  </si>
  <si>
    <t>Verificar: 1. expediente clínico. 2. censo de ingreso y egreso de pacientes (hoja diaria). 3. diagnóstico de morbi-mortalidad. 4. sistemas de información. 5. protocolos de atención médica. 6. manuales de procedimientos técnico-médicos. 7. manuales de procedimientos de enfermería.</t>
  </si>
  <si>
    <t>8. TUMORES DE MAMA EN EL HOMBRE
Ginecomastia.
Carcinoma. Invasivo. In situ.</t>
  </si>
  <si>
    <t>TUMOR MALIGNO DEL OVARIO</t>
  </si>
  <si>
    <t>Consejo de Salubridad General. Identificación de tratamientos y medicamentos asociados a gastos catastróficos. Protocolo Técnico. Categoría I. Diagnóstico y Tratamiento de Cáncer en Adultos. Enfermedad CIE 10: C56 Tumor maligno de Ovario (Neoplasias de células germinales.</t>
  </si>
  <si>
    <t xml:space="preserve">Acciones Preventivas  </t>
  </si>
  <si>
    <t xml:space="preserve">Verificar que se realizan acciones preventivas para la educación sobre Ca de ovario.-                                                          </t>
  </si>
  <si>
    <t>Verificar que al menos se realice: 1. explicación de factores de riesgo,(edad, obesidad, antecedentes relacionados  con la reproducción, cirugía  ginecológica, antecedentes de fertilidad, andrógenos, antecedentes  familiares de Ca ovario, antecedentes personales de Ca de seno, alimentación. 2. estrategias preventivas con anticonceptivos orales ; con cirugía  ginecológica. 3. estrategias de prevención para mujeres que tienen antecedentes familiares de cáncer de ovario, incluyendo cáncer debido a mutación BRCA. 4.explicar la clasificación por etapas (estadios), describir  el proceso de descubrir cuánto se ha propagado el cáncer. 5. informar la  importancia  de las  diferentes etapas y los distintos  pronósticos  así como los tratamientos correspondientes. 6. difusión de medidas  preventivas y/o detección temprana  para el Cáncer de ovario. 7. explicar las  implicaciones  genéticas.</t>
  </si>
  <si>
    <t xml:space="preserve">Verificar: 1. expediente clínico. 2. censo de ingreso y egreso de pacientes. 3. diagnóstico de morbi-mortalidad. 4. sistemas de información. 5. protocolos de atención médica. 6. manuales de procedimientos técnico-médicos. 7. manuales de procedimientos de enfermería. 8. registro de actividades de educación en salud y promoción para diagnóstico temprano de Tumor Ovárico. 9. registro de actividades y acciones de Prevención  relacionada con tumor ovárico.
</t>
  </si>
  <si>
    <t>3.- Información, conocimiento, innovación y tecnología.
3.4 Información en salud de referencia.
4.- Planeación
4.1 Planeación estratégica.
4.2 Cumplimiento de la Regulación.
7.- Mejora de Procesos .
7.1 Administración de Procesos estratégicos.
7.2 Administración de Procesos de apoyo integral.
7.4 Gestión del Riesgo en la ATención.</t>
  </si>
  <si>
    <t>Detección oportuna de cáncer de ovario.</t>
  </si>
  <si>
    <t xml:space="preserve">Verificar que se realiza interrogatorio dirigido para detección de cáncer de ovario. </t>
  </si>
  <si>
    <t>Verificar que el interrogatorio cubre lo siguiente: 1.búsqueda de familiares con cáncer de mama o de ovario a cualquier edad, aún sin otros antecedentes. 2. dos familiares de cáncer de ovario a cualquier edad. 3. un caso de cáncer de mama en varón y un caso de cáncer de ovario en mama en familiares. 4. tres familiares con cáncer de mama, dos de ellas menores de 50 años. 5. tres familiares con cáncer de mama a cualquier edad y cáncer de mama en varón. 6. dos familiares con cáncer de mama antes de los 50 años y cáncer de mama en varón. 7.un caso de cáncer de mama bilateral, el primer diagnóstico antes de los 50 años, aún sin otro antecedente. 8. un caso de cáncer de mama antes de los 36 años aún sin otro antecedente. Verificar  1. diagnóstico Clínico. Constatar datos en  el expediente clínico( NOM-168-SSA1-1998. Expediente clínico). 2.prueba diagnóstica llamada OVA1 tiene la finalidad de usarse en mujeres que tienen un tumor de ovario. 3. verificar que en el estudio diagnóstico se hallan realizado los siguientes estudios :  Ecografía, TAC, Enema con bario  por  Rx, Telerradiografía de tórax, Resonancia Magnética, tomografía por emisión de positrones, laparoscopía, colonoscopía , biopsia, análisis de sangre.</t>
  </si>
  <si>
    <t xml:space="preserve">Verificar: 1. expediente clínico. 2. censo de ingreso y egreso de pacientes. 3. diagnóstico de morbi-mortalidad. 4. sistemas de información. 5. protocolos de atención médica. 6. manuales de procedimientos técnico-médicos. 7. manuales de procedimientos de enfermería. </t>
  </si>
  <si>
    <t>Protocolo para el manejo de las pacientes en sus diferentes etapas.</t>
  </si>
  <si>
    <t xml:space="preserve">Verificar existencia y fecha de actualización. </t>
  </si>
  <si>
    <t>Criterios clínicos y recursos de laboratorio y  gabinete para el abordaje diagnóstico de los pacientes con sospecha de cáncer de ovario. 2. .criterios para factores pronóstico 3. clasificación del Ca de Ovario según el Sistema AJCC/TNM /FIGO 4. Criterios para quimioterapia; 5. criterios de inducción o neoadyuvante, adyuvante y paliativa. 6. Criterios para conducta diagnóstica  en pacientes asintomáticas  por recurrencia.  7. Verificar existencia, con base en el marcador tumoral y TAC negativas.</t>
  </si>
  <si>
    <t>Verificar: 1. expediente clínico. 2. censo de ingreso y egreso de pacientes. 3. diagnóstico de morbi-mortalidad. 4. sistemas de información. 5. protocolos de atención médica. 6. manuales de procedimientos técnico-médicos. 7. manuales de procedimientos de enfermería. 8. estadificación: soporte documental de los Criterios para Diagnóstico y Pronóstico, y para enfermedad residual.</t>
  </si>
  <si>
    <t>Manuales de procedimientos, guías y lineamientos de tumor ovárico.</t>
  </si>
  <si>
    <t>Verificar existencia de al  menos 1. manual de procedimientos, 2. para la información de cáncer de ovario y 3. de procedimientos diagnósticos</t>
  </si>
  <si>
    <t>Verificar: 1. contenidos de acuerdo a lo estipulado en el establecimiento2. disponibilidad de los Manuales en las áreas operativas involucradas.3.aplicación en los principios del los manuales.</t>
  </si>
  <si>
    <t>Verificar: 1. manual de procedimientos. 2. guias y lineamitos de tumor ovárico.</t>
  </si>
  <si>
    <t>CÁNCER CÉRVICO UTERINO/CÁNCER DE ENDOMETRIO</t>
  </si>
  <si>
    <t>Consejo de Salubridad General. Identificación de tratamientos y medicamentos asociados a gastos catastróficos. Protocolo Técnico. Categoría I. Diagnóstico y Tratamiento de Cáncer en Adultos. Enfermedad CIE.10: C53.0-C53.9, C54.0-C54.9, C55, D06.0-D06.9, Cáncer Cérvico Uterino- Cáncer de endometrio, mayo 2016.</t>
  </si>
  <si>
    <t xml:space="preserve">Protocolo para el manejo de las pacientes en sus diferentes etapas. Etapa 0-Ia (Cáncer in situ y microinvasor). Etapa Ia1 y Ia2. Etapa Ib1. Etapa Ib2 y Iia. Etapa IIb y IIIa-IIIb. Etapa IVq y IV b. Recurrencias post radiación y postquirúrgicas. Metastasis óseas </t>
  </si>
  <si>
    <t xml:space="preserve">Criterios clínicos y recursos de laboratorio y  gabinete para el abordaje diagnóstico de los pacientes con sospecha de cáncer cérvico uterino. 2. .Criterios para factores pronóstico 3. Clasificación del Ca cérvico uterino. 5. criterios de inducción o neoadyuvante, adyuvante y paliativa. 6. Criterios para conducta diagnóstica  en pacientes asintomáticas  por recurrencia.  </t>
  </si>
  <si>
    <t>Verificar que se tenga acceso al procedimiento documentado para la identificación del paciente Acción Esencial 1 (A, B, C, D).</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</si>
  <si>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año). 3. 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</si>
  <si>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1. identificación (tarjeta de cabecera o pie de cama o brazalete o pulsera). 2. identificación del paciente en soluciones intravenosas y dispositivos. 3. registros del área (nota de primera vez y notas de atención subsecuente, consentimientos informados, hojas diarias).</t>
  </si>
  <si>
    <t xml:space="preserve">
4 Planeación
4.2 Cumplimiento de la Regulación.
4.3 Planeación Operativa.
7.  Mejora de Procesos.
7.2 Administración de Procesos de apoyo integral.
7.3 Administración de procesos de suministro.
7.4 Gestión del riesgo en la atención</t>
  </si>
  <si>
    <t>Verificar que el área cuente con un procedimiento documentado para la comunicación efectiva Acción Esencial 2 (A, B, C, D, F, G) definido y aplicado al establecimiento.</t>
  </si>
  <si>
    <t xml:space="preserve">Verificar: 1. que se conoce y sigue el procedimiento establecido de Escuchar-Escribir-Leer-Confirmar-Transcribir, al emitir-recibir órdenes verbales y/o telefónicas. 2. que se conoce y aplica la técnica SAER durante la transferencia, referencia, contra referencia y egreso. </t>
  </si>
  <si>
    <t>Verificar: 1. registros de supervisión de seguimiento. 2. bitácora específica de registro de órdenes verbales y/o telefónicas. 3. expediente clínico.</t>
  </si>
  <si>
    <t>Verificar: 1. que se tenga acceso al procedimiento para la seguridad en el proceso de medicación.  2. que el  personal conozca lo relativo al procedimiento de seguridad en el proceso de medicación sabiendo: a. Prescripción, b. Transcripción, c. Dispensación d. Recepción, e. Almacenamiento y f. Administración de medicamentos. 3. que sepan la doble verificación en la preparación y administración de medicamentos de alto riesgo. 4. notificación de eventos adversos relacionados con la medicación.</t>
  </si>
  <si>
    <t>Verificar: 1. alertas visuales en medicamentos con aspecto o nombre parecido. 2. lista de medicamentes con aspecto y nombre parecido.</t>
  </si>
  <si>
    <t>Verificar que el área cuente con un procedimiento documentado para la seguridad en los procedimientos: Acción Esencial 4B definido y aplicado al establecimiento.</t>
  </si>
  <si>
    <t>Verificar: 1. que se conozca y aplique el procedimiento que incluye la aplicación del tiempo fuera para procedimientos fuera de quirófano. 2. que personal cuente con la capacitación para su aplicación.</t>
  </si>
  <si>
    <t>Verificar: 1. registros de supervisión de seguimiento. 2. constancias de capacitación o listas de asistencia.</t>
  </si>
  <si>
    <t>Numeral 6. Responsabilidades sanitarias, 6.4 Obligaciones generales, 6.4.1,   6.3.2.2  de la NOM-229-SSA1-2002, y los numerales 5, 5.1, 5.1.1,  5.1.2.2, 5.1.2,  5.1.2.3,  de la NOM-016-SSA3-2012, Que establece las características mínimas de infraestructura y equipamiento de hospitales y consultorios de atención médica especializada.</t>
  </si>
  <si>
    <t>Numerales 5.2.8, 5.2.9, 5.2.10, de la NOM-229-SSA1-2002. Salud ambiental, Requisitos técnicos para las instalaciones, responsabilidades sanitarias, especificaciones técnicas para los equipos y protección radiológica en establecimientos de Diagnóstico médico con Rx. 5.1.10 de la NOM-016-SSA3-2012, Que establece las características mínimas de infraestructura y equipamiento de hospitales y consultorios de atención médica especializada.</t>
  </si>
  <si>
    <t xml:space="preserve">Requisitos generales </t>
  </si>
  <si>
    <t xml:space="preserve">Verificar: existencia de señalización del servicio y de carteles con las siguientes leyendas:   1. SI EXISTE LA POSIBILIDAD DE QUE LA ACOMPAÑANTE SE ENCUENTRE EMBARAZADA, INFORME AL MÉDICO O AL TÉCNICO RADIÓLOGO ANTES DE HACER EL ESTUDIO". 2. "NO ABRIR ESTA PUERTA A MENOS QUE LO LLAMEN". 3."CUANDO LA LUZ ESTE ENCENDIDA SOLO PUEDE INGRESAR PERSONAL AUTORIZADO". 4. "RADIACIONES-ZONA CONTROLADA". 5."EN ESTA SALA SOLAMENTE PUEDE PERMANECER LA MADRE O ADULTO CON EL MENOR APOYANDO AL PACIENTE A LA VEZ".           </t>
  </si>
  <si>
    <t xml:space="preserve">Apéndice Normativo C de la NOM-016-SSA3-2012, Que establece las características mínimas de infraestructura y equipamiento de hospitales y consultorios de atención médica especializada.   y los numerales   5.2.5, 5.2.1,   5.2.2 , 5.2.5   5.2.7   5.2.8,   5.2.11, 5.2.12, 8.4,    11.1, 11.3     17.3, 17.4, 17.4.1, 17.4.2, 17.4.3,   17.4.4,  17.4.5 de la NOM-229-SSA1-2002, Salud ambiental. Requisitos técnicos para las instalaciones, responsabilidades sanitarias, especificaciones técnicas para los equipos y protección radiológica en establecimientos de diagnóstico médico con rayos X. 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</si>
  <si>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Sala de Rx simple y con medios de contraste</t>
  </si>
  <si>
    <t>Verificar: 1. mobiliario: alacena alta, área de disparador, banqueta de altura, bote para basura tipo municipal (bolsa de cualquier color, excepto rojo o amarillo), bote para RPBI (bolsa roja), mesa para carga y descarga de chasis, riel portavenoclisis. 2. medios de Contraste, mobiliario: bote para basura tipo municipal (bolsa de cualquier color, excepto rojo o amarillo), despachador de toallas desechables, dispensador de jabón germicida, gabinete universal, mesa alta con tarja.</t>
  </si>
  <si>
    <t xml:space="preserve">Verificar: 1. equipo: chasis con pantalla intensificadora o detector digital plano fijo o portátil o inalámbrico con rejilla incluida o portadetector con rejilla incluida, equipo de radiodiagnóstico, soporte de tubo, tubo de rayos X con foco grueso (1.2 mm o menor) y foco fino (0.6 mm o menor), seriógrafo con intensificador de imagen o con detector digital plano (para equipo con fluoroscopía), bucky vertical, espesómetro graduado en cm y/o pulgadas, lámpara de haz dirigible, colimador manual o automático, control automático de exposición, estación de adquisición (para equipos digitales), programas anatómicos o radiografías programadas o APR: 80 o mayor, con panel de control digital que despliegue kV, mA y seg., o mAs, mampara de protección con vidrio plomado, mandiles, collarines, protectores de tiroides, protectores de gónadas, mesa fija horizontal con bucky integrado y portachasis, portavenoclisis rodable, 2. medios de contraste, equipo: portavenoclisis rodable, 3. dispositivos mínimos indispensables de protección radiológica: mandil, guantes de compresión, guantes para intervención,  anteojos para protección del cristalino.
</t>
  </si>
  <si>
    <t>NOM-229-SSA1-2002, en su numeral 5.5, 5.5.2, 5.5.3, 3.14.</t>
  </si>
  <si>
    <t>Interpretación</t>
  </si>
  <si>
    <t>Verificar: que exista un área física para la interpretación de estudios.</t>
  </si>
  <si>
    <t>Verificar: 1. que exista el siguiente mobiliario: sillón ejecutivo, mesa o escritorio o mobiliario modular para los monitores de la estación de interpretación (en su caso) o para la interpretación de placas radiográficas y bote para basura municipal (bolsa de cualquier color, excepto rojo o amarillo).</t>
  </si>
  <si>
    <t xml:space="preserve">Verificar: 1. que cuente con  lámpara de luz intensa. 2. que cuente con negatoscopio de al menos 1,000 cd/m2 para estudios de RX convencionales y de al menos 3,000 cd/m2 para estudios de mastografía, o monitores de grado médico de al menos 5 megapixeles (5 MP) para estudios de mastografía y de al menos 3 MP para el resto de las modalidades. Software para interpretación de imágenes DICOM aprobado para diagnóstico médico (no se admiten visualizadores descargados de internet en sus versiones de prueba o con las leyendas  “not approved for Mammography” o “No usar para diagnóstico”). </t>
  </si>
  <si>
    <t xml:space="preserve">Numerales, 6.5.2.2.1.1 ; Y Apéndice D (Normativo) de la  NOM-016-SSA3-2012, Que establece las características mínimas de infraestructura y equipamiento de hospitales y consultorios de atención médica especializada. Y Numerales 12.1, 12.1.1, de la NOM-229-SSA1-2002. Salud ambiental, Requisitos técnicos para las instalaciones, responsabilidades sanitarias, especificaciones técnicas para los equipos y protección radiológica en establecimientos de Diagnóstico médico con Rx. NOM 041-SSA2-2011, Para la prevención, diagnóstico, tratamiento, control y vigilancia epidemiológica del cáncer de mama.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</si>
  <si>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 xml:space="preserve">Área de tomografía </t>
  </si>
  <si>
    <t>Verificar: 1. que el área de tomografía computarizada esté conformada por: sala de estudios, vestidor con sanitario, sala de control y monitoreo, área de interpretación y archivo, así como, local para el generador, 2. que cuente con  mobiliario: asiento, escritorio, mesa Pasteur.</t>
  </si>
  <si>
    <t xml:space="preserve">Area para estudios por ultrasonografía de la  NOM-016-SSA3-2012, Que establece las características mínimas de infraestructura y equipamiento de hospitales y consultorios de atención médica especializada. NOM 229-SSA1-2002 Salud ambiental. Requisitos técnicos para las instalaciones, responsabilidades sanitarias, especificaciones técnicas para los equipos y protección radiológica en establecimientos de diagnóstico médico con rayos X. Protocolos del Consejo de Salubridad General en diagnóstico y tratamiento de cáncer de la mama. NOM 041-SSA2-2011, Para la prevención, diagnóstico, tratamiento, control y vigilancia epidemiológica del cáncer de mama. Numeral 8.1.1.2., 9.5. y 9.6.1.2.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</si>
  <si>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Área para estudios por Ultrasonografía</t>
  </si>
  <si>
    <t xml:space="preserve">
Verificar: 1. mobiliario: asiento, bote para basura tipo municipal (bolsa de cualquier color, excepto rojo o amarillo). vestidor con sanitario.
</t>
  </si>
  <si>
    <t xml:space="preserve">Verificar: equipo completo de ultrasonido de alta resolución con transductor lineal de alta frecuencia, igual o mayor a 7.5 MHz </t>
  </si>
  <si>
    <t xml:space="preserve">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t>
  </si>
  <si>
    <t>Ecocardiografo (propio o suborugado)</t>
  </si>
  <si>
    <t>Verificar: que se cuente con ecocardiógrafo.</t>
  </si>
  <si>
    <t>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t>
  </si>
  <si>
    <t>Mastógrafo</t>
  </si>
  <si>
    <t>Verificar: Equipo completo analógico o digital con detector integrado con aditamentos para el diagnóstico: rejilla fenestrada, magnificador, paletas de compresión, estereotaxia digital o analógica calibrada. Reveladores para imágenes de mastografía  o digitalizadores de imagen CR específicos para mastografía con licencia o configuración para imagen mastográfica (no se admiten reveladores o digitalizadores para uso general). En el caso de equipos analógicos con revelador, chasÍs para mastografía con pantalla intensificadora. En el caso de equipos analógicos con digitalizador de imagen CR, chasÍs CR específico para mastografía. Detector de imagen digital de 24 cm x 30 cm o equivalente, o chasís para mastografía con pantalla intensificadora de 18 cm x 24  cm y 24 cm x 30 cm, o chasís CR para mastografía de 18 cm x 24  cm y 24 cm x 30 cm. Negatoscopios. Agujas de corte 14 gauge. Agujas de marcaje. Rejilla de transporte</t>
  </si>
  <si>
    <t xml:space="preserve">NOM-229-SSA1-2002, Salud ambiental. Requisitos técnicos para las instalaciones, responsabilidades sanitarias, especificaciones técnicas para los equipos y protección radiológica en establecimientos de diagnóstico médico con rayos X.Protocolos del Consejo de Salubridad General en diagnóstico y tratamiento de cáncer de la mama. NOM 041-SSA2-2011, Para la prevención, diagnóstico, tratamiento, control y vigilancia epidemiológica del cáncer de mama. Numeral 9.6.1.4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</si>
  <si>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Resonancia magnética (propio o subrogado)</t>
  </si>
  <si>
    <t>Verificar: que se cuente con el mobiliario y equipo requerido para resonancia magnética.</t>
  </si>
  <si>
    <t>Densitómetro (propio o suibrogado)</t>
  </si>
  <si>
    <t>Verificar: que se cuente con densitómetro de rayos X o de ultrasonido.</t>
  </si>
  <si>
    <t>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GPC IMSS 232 09 Diagnóstico y tratamiento del cáncer de mama en segundo y tercer nivel de atención.</t>
  </si>
  <si>
    <t xml:space="preserve">Electrocardiografo </t>
  </si>
  <si>
    <t>Verificar: que se cuente con electrocardiógrafo multicanal.</t>
  </si>
  <si>
    <t>Gamagrama (propio o suborgado)</t>
  </si>
  <si>
    <t>Verificar: que se cuente con el equipo.</t>
  </si>
  <si>
    <t>NOM-229-SSA1-2002, Salud ambiental. Requisitos técnicos para las instalaciones, responsabilidades sanitarias, especificaciones técnicas para los equipos y protección radiológica en establecimientos de diagnóstico médico con rayos X. Protocolos del Consejo de Salubridad General en diagnóstico y tratamiento de cáncer de la mama. NOM 041-SSA2-2011, Para la prevención, diagnóstico, tratamiento, control y vigilancia epidemiológica del cáncer de mama. Numeral 8.1.1.1. GPC IMSS 232 09 Diagnóstico y tratamiento del cáncer de mama en segundo y tercer nivel de atención. Protocolo Técnico. Categoría I. Diagnóstico y Tratamiento de Cáncer en Adultos. Enfermedad CIE 10: C56 Tumor maligno de Ovario (Neoplasias de células germinales).</t>
  </si>
  <si>
    <t>Tomografia por emisión de positrones (PET-CT) propio o subrogado</t>
  </si>
  <si>
    <t>ACUERDO por el que se declara la obligatoriedad de la implementación, para todos los integrantes del Sistema Nacional de Salud, del documento denominado Acciones Esenciales para la Seguridad del Paciente. DOF 08/09/17. AESP .</t>
  </si>
  <si>
    <t>Acciones Esenciales para la Seguridad del Paciente</t>
  </si>
  <si>
    <t xml:space="preserve">Verificar que el área cuente con un procedimiento documentado para la identificación de estudios de imagenología Acción Esencial 1 definido y aplicado al Establecimiento.  </t>
  </si>
  <si>
    <t xml:space="preserve">Verificar que el área cuente con un procedimiento documentado para la comunicación efectiva Acción Esencial 2 (A,B, E) definido y aplicado al Establecimiento.  </t>
  </si>
  <si>
    <t xml:space="preserve">Verificar que el área cuente con un procedimiento documentado para la seguridad en los procedimientos: Acción Esencial 4B definido y aplicado al Establecimiento.  </t>
  </si>
  <si>
    <t xml:space="preserve">NOM-229-SSA1-2002, Salud ambiental. Requisitos técnicos para las instalaciones, responsabilidades sanitarias, especificaciones técnicas para los equipos y protección radiológica en establecimientos de diagnóstico médico con rayos X, en su numeral 3.58, 3.59, 3.70, 6.2.1.6, 6.2.1.10, 6.2.1.11, 6.2.1.12, 6.2.2.3.4 </t>
  </si>
  <si>
    <t>Requisitos administrativos</t>
  </si>
  <si>
    <t>Verificar: que cuenten con los documentos correspondientes al servicio.</t>
  </si>
  <si>
    <t>NOM-229-SSA1-2002, Salud ambiental. Requisitos técnicos para las instalaciones, responsabilidades sanitarias, especificaciones técnicas para los equipos y protección radiológica en establecimientos de diagnóstico médico con rayos X, en su numeral 8, 8.5, 8.6, 8.9</t>
  </si>
  <si>
    <t xml:space="preserve">Verificar: que existan los elementos del programa de garantía de calidad. </t>
  </si>
  <si>
    <t>NOM-229-SSA1-2002, Salud ambiental. Requisitos técnicos para las instalaciones, responsabilidades sanitarias, especificaciones técnicas para los equipos y protección radiológica en establecimientos de diagnóstico médico con rayos X, en su numeral 10, 10.1, 10.2, 10.3, 10.4, 10.5, 12.1, 13.1, 13.2, 13.3,</t>
  </si>
  <si>
    <t>Requisitos de funcionamiento</t>
  </si>
  <si>
    <t>Verificar: que se cuente con los equipos de radiografía convencional, equipos de tomografía computarizada, equipos de mamografía, equipos de proceso de revelado, luz de seguridad, negatoscopios y monitores para observación de imagen.</t>
  </si>
  <si>
    <t xml:space="preserve">
NOM-229-SSA1-2002, Salud ambiental. Requisitos técnicos para las instalaciones, responsabilidades sanitarias, especificaciones técnicas para los equipos y protección radiológica en establecimientos de diagnóstico médico con rayos X, en su numeral 6.2.1.7.1, 7.2.6, 7.7.4, 16.1.1, 17.2, 17.4, 17.7, 17.8, 17.10, 17.11.  NOM-026-NUCL-2011, Vigilancia médica del personal ocupacionalmente expuesto a radiaciones ionizantes, en su numeral 4. NOM-031-NUCL-2011, Requisitos para el entrenamiento del personal ocupacionalmente expuesto a radiaciones ionizantes, en su numeral 5, 6. NOM-024-NUCL-1995, requerimientos y calibración de dosímetros de lectura directa para radiación electromagnética, en su numeral 8.10. 8.11
</t>
  </si>
  <si>
    <t>Responsabilidades generales</t>
  </si>
  <si>
    <t>Verificar: 1. que exista el personal ocupacionalmente expuesto, 2. que se cuente con un servicio de dosimetría.</t>
  </si>
  <si>
    <t xml:space="preserve">Verificar: 1. que el servicio cuenten con equipo de protección: cortinillas plomadas, marco plomado alrededor de la pantalla, placas de plástico plomado, mamparas, filtros compensadores. 2. que el POE cuente con equipo de protección: mandil con espesor equivalente de al menos 0.5 mm de plomo cuando cubra solamente el frente del cuerpo, o mandil de al menos 0.25 mm cuando cubra completamente el frente, los costados del tórax y pelvis, guantes de compresión con espesor equivalente a al menos 0.5 mm de plomo, guantes para intervención con espesor equivalente de al menos 0.25 mm de plomo, collarín para protección de tiroides con espesor equivalente de al menos 0.5 mm de plomo, anteojos para protección del cristalino, con cristales de espesor equivalente de al menos 0.2 mm de plomo. </t>
  </si>
  <si>
    <t>NOM-229-SSA1-2002, Salud ambiental. Requisitos técnicos para las instalaciones, responsabilidades sanitarias, especificaciones técnicas para los equipos y protección radiológica en establecimientos de diagnóstico médico con rayos X, en su numeral 18.22</t>
  </si>
  <si>
    <t xml:space="preserve">Verificar: que exista equipo de protección para el paciente: mandiles plomados, blindajes para gónadas, collarín para protección de tiroides.
</t>
  </si>
  <si>
    <t>NOM-229-SSA1-2002, Salud ambiental. Requisitos técnicos para las instalaciones, responsabilidades sanitarias, especificaciones técnicas para los equipos y protección radiológica en establecimientos de diagnóstico médico con rayos X, en su numeral 7.4.1</t>
  </si>
  <si>
    <t>Verificar: existencia de resultados de estudios de gabinete.</t>
  </si>
  <si>
    <t xml:space="preserve">Verificar: que la licencia sanitaria se encuentre colocada en lugar visible al público. </t>
  </si>
  <si>
    <t>Verificar: 1. que el permiso se encuentre en lugar visible al público. 2. que el responsable sanitario se encuentre con uniforme y gafete de la institución y   realizando las actividades que le corresponden, como vigilar la organización y funcionamiento de su área.  3. tener permanencia mínima en el establecimiento del 50% del horario de atención al público (en caso de unidades médicas con turnos continuos deberá cubrir el turno con mayor carga de trabajo o bien se puede designar varios responsables de la operación y funcionamiento).</t>
  </si>
  <si>
    <t>Verificar: 1. la delimitación de la zona controlada que debe efectuarse mediante elementos estructurales o de construcción tales como pisos, paredes y techo. 2. la sala de rayos X y el área de ubicación de la consola de control del equipo deben quedar dentro de la zona controlada. 3. las áreas donde se concentren más de una sala de rayos X, los pasillos colindantes con cada sala de rayos X deben formar parte de la zona supervisada.  4.  la sala de rayos X debe estar diseñada de tal forma que exista comunicación directa o electrónica, desde la consola de control con el paciente. 5. se requiere que en el exterior de las puertas principales de acceso a las salas de rayos X exista un indicador de luz roja que indique que el generador está encendido y por consiguiente puede haber exposición (paso restringido en ese momento). 6. debe existir un control variable de luz ambiental incandescente en las salas de fluoroscopia para evitar perjuicio en la agudeza visual de los operadores y para que estos obtengan una mejor información de los monitores del circuito cerrado de televisión y del intensificador de imagen. 7. que las condiciones del mobiliario sean adecuadas para el funcionamiento.</t>
  </si>
  <si>
    <t xml:space="preserve">
Verificar: 1. que para POE y para pacientes la instalación debe contar con dispositivos de protección y equipo en buenas condiciones físicas. 2. durante los estudios de fluoroscopía, deben extremarse las medidas de protección radiológica, tanto por la necesidad de permanecer cerca del paciente como por el mayor tiempo de exposición, especialmente aquellas asociadas con la protección de gónadas.  3. en la sala de rayos X deben estar solamente los equipos y accesorios indispensables para los estudios programados. 4. debe existir un control variable de luz ambiental incandescente en las salas de fluoroscopía.  5. que se cuente con un programa de mantenimiento preventivo y correctivo del equipo (semestral). 6. que se lleve a cabo control de calidad del sistema de rayos X (semestral). 7. queda prohibido el uso de sistemas de fluoroscopía directa. 8. que cuenten con los insumos para la aplicación del medio de contraste. 9. que lo insumos para la ministración del medio de contraste estén vigentes.
</t>
  </si>
  <si>
    <t>Verificar: que el área física esté cerrada, sin ventanas, las condiciones de visualización deben ser optimizadas para minimizar la fatiga ocular, controlando la iluminación ambiental para eliminar las reflexiones y fuentes de luz directas como negatoscopios, las paredes deben tener un acabado mate y color oscuro (azul), se debe contar con un control variable para ajustar la iluminación ambiental desde cero hasta los siguientes valores máximos: interpretación con negatoscopio hasta 50 lux, interpretación con monitores de grado médico: RX convencionales hasta 25 lux, tomografía computarizada, resonancia magnética y medicina nuclear hasta 60 lux, mastografía hasta 15 lux.</t>
  </si>
  <si>
    <t>Verificar: que el mobiliario se encuentre en buenas condiciones físicas.</t>
  </si>
  <si>
    <t>Verificar: 1. que los negatoscopios y/o monitores estén colocados de tal manera que ninguna fuente de luz pueda afectar la percepción de la imagen. 2. que la interpretación de las imágenes se realice en monitores de grado médico o negatoscopios. 3. que las luces del techo estén indirectas y contar con control variable de luz y las paredes de color mate y tono oscuro. 4. que los monitores para mastografía tengan una profundidad de al menos 12 bits, y de al menos 10 bits para el resto de las modalidades. 5. que todos los monitores de grado  médico estén calibrados conforme al estándar DICOM 3.14</t>
  </si>
  <si>
    <t xml:space="preserve">Verificar. 1. la conformación y funcionamiento del área. 2. que el mobiliario se encuentre en buenas condiciones físicas.  </t>
  </si>
  <si>
    <t xml:space="preserve">
Verificar: 1. que se lleven a cabo las pruebas de control de calidad (semestral). 2. que se lleve a cabo la calibración del número CT. 3. que los ángulos de inclinación del túnel o de la mesa deben coincidir con la posición del corte dentro de ± 3°. (cada tres meses). 4. que el sistema de tomografía computarizada cuente con un maniquí capaz de proporcionar información al operador sobre el estado funcional del equipo. 5. que se establezca un programa de vigilancia del funcionamiento y mantenimiento preventivo del equipo de acuerdo a un calendario preestablecido (semestral). 6. que se realiza tomografía de tórax para evaluación diagnóstica de cáncer de mama.
</t>
  </si>
  <si>
    <t>Verificar: que exista acceso a un vestidor con sanitario con dimensiones necesarias para la colocación del mobiliario.</t>
  </si>
  <si>
    <t>Verificar: 1. que el equipo funcione. 2. que se realice el mantenimiento preventivo y correctivo al equipo (semestral). 3. que se lleve a cabo el control de calidad (semestral).  3. que se realice el ultrasonido.</t>
  </si>
  <si>
    <t>Verificar: 1. que el equipo funcione. 2. que se realice el mantenimiento preventivo y correctivo al equipo (semestral). 3. que se lleve a cabo el control de calidad (semestral). 4. que en el expediente clínico se registre la fracción de eyección ventricular izquierda (FEVI) para evaluar la función sistólica cardiaca en la situación basal y durante la quimioterapia (la determinación de la FEVI o con la técnica de ventriculografía isotópica con adquisición sincronizada múltiple (MUGA) por indicación médica o por uso de Trastuzumab).</t>
  </si>
  <si>
    <t>Verificar: 1. que el mobiliario y equipo se encuentren funcionando y en buenas condiciones. 2. que se realice mantenimiento preventivo y correctivo del equipo (semestral). 3. que se lleve a cabo el control de calidad (semestral). 4. que se realice el estudio de mastografía.</t>
  </si>
  <si>
    <t>Verificar: 1. que el mobiliario y equipo se encuentren funcionando y en buenas condiciones. 2. que se realice mantenimiento preventivo y correctivo del equipo (semestral). 3. que se lleve a cabo el control de calidad (semestral). 4. que se realice resonancia magnética de cráneo con gadolinio-DTPA.</t>
  </si>
  <si>
    <t>Verificar: 1. que el mobiliario y equipo se encuentren funcionando y en buenas condiciones. 2. que se realice mantenimiento preventivo y correctivo del equipo (semestral). 3. que se lleve a cabo el control de calidad (semestral). 4. que se realiza a pacientes de manera anual densitometría de columna y cadera.</t>
  </si>
  <si>
    <t>Verificar: 1. que el mobiliario y equipo se encuentren funcionando y en buenas condiciones. 2. que se realice mantenimiento preventivo y correctivo del equipo (semestral). 3. que se lleve a cabo el control de calidad (semestral). 4. que se realiza valoración cardiovascular a pacientes con presunción de alteraciones mamarias.</t>
  </si>
  <si>
    <t>Verificar: 1. que el mobiliario y equipo se encuentren funcionando y en buenas condiciones. 2. que se realice mantenimiento preventivo y correctivo del equipo (semestral). 3. que se lleve a cabo el control de calidad (semestral). 4. que se realiza gamagrama óseo.</t>
  </si>
  <si>
    <t>Verificar: 1. que el mobiliario y equipo se encuentren funcionando y en buenas condiciones. 2. que se realice mantenimiento preventivo y correctivo del equipo (semestral). 3. que se lleve a cabo el control de calidad (semestral). 4. que se realiza tomografia en paciente con cáncer de mama.</t>
  </si>
  <si>
    <t xml:space="preserve">Verificar que se conoce y aplica el procedimiento para la identificación de estudios de imagenología. </t>
  </si>
  <si>
    <t xml:space="preserve">Verificar que: 
1. se cuente con una bitácora específica para el registro de los resultados críticos, 
2. se conoce y sigue el procedimiento establecido para al emisión - recepción de resultados críticos. 
</t>
  </si>
  <si>
    <t xml:space="preserve">Verificar que: 
1. se conozca y aplique el procedimiento que incluye: a. Aplicación del Tiempo Fuera para procedimientos fuera de quirófano. 
2. que personal cuente con la capacitación para su aplicación. 
</t>
  </si>
  <si>
    <t xml:space="preserve">Verificar: 1. que cuenten con la memoria analítica de cálculo de los blindajes o en su caso la verificación de blindajes avaladas por un asesor especializado en seguridad radiológica. 2. que cuenten con el manual de seguridad y protección radiológica, manual de procedimientos técnicos, manual de garantía de calidad. 3. que sean de conocimiento y aplicación por parte del personal.  4. que los manuales tengan los elementos requeridos. 5. que estén actualizados. 6. que estén autorizados por las autoridades correspondientes. 7. que la fecha de elaboración este vigente. </t>
  </si>
  <si>
    <t xml:space="preserve">Verificar: 1. que exista el programa de calidad o un acuerdo escrito con asesores especializados en seguridad radiológica externos. 2. que cuenten con un responsable de la operación y funcionamiento. 3. que cuenten con un programa de vigilancia del funcionamiento y mantenimiento preventivo del sistema de rayos X. 4. que exista un programa de pruebas de control de calidad para verificar el buen funcionamiento del equipo y garantizar la calidad de la imagen. </t>
  </si>
  <si>
    <t>Verificar: que cuenten con los requisitos de funcionamiento de los equipos y que estos estén funcionando.</t>
  </si>
  <si>
    <t xml:space="preserve">Verificar: 1. que el límite de dosis en el POE y mujeres embarazadas sea la permitida. 2. que el servicio de dosimetría este autorizado por la Comisión Nacional de Seguridad Nuclear y Salvaguardias. 3. que el POE porte los dosímetros personales durante la jornada. 4. que se realice vigilancia médica del POE. 5. que los dosímetros se encuentren calibrados.
</t>
  </si>
  <si>
    <t xml:space="preserve">Verificar: 1. que el equipo de protección se encuentre en buenas condiciones. 2. que el equipo cumpla con las especificaciones requeridas.
</t>
  </si>
  <si>
    <t>Verificar: 1. que el equipo de protección se encuentre en buenas condiciones. 2. que el equipo cumpla con las especificaciones requeridas.</t>
  </si>
  <si>
    <t>Verificar: rótulos con las leyendas correspondientes en las áreas correspondientes.</t>
  </si>
  <si>
    <t>Verificar: manual de procedimientos técnicos autorizado conjuntamente por el titular y el responsable de la operación y funcionamiento.</t>
  </si>
  <si>
    <t xml:space="preserve">
Verificar: 1. póliza de mantenimiento preventivo y correctivo. 2. bitácora de mantenimiento preventivo y correctivo. 3. registros del control de calidad. 3. registros de abasto de insumos.
</t>
  </si>
  <si>
    <t>Verificar: bitácora de mantenimiento preventivo-correctivo de la infraestructura.</t>
  </si>
  <si>
    <t xml:space="preserve">Verificar: 1. bitácora de limpieza firmada por supervisor o jefe de servicio. 2. inventario del mobiliario. </t>
  </si>
  <si>
    <t xml:space="preserve">
Verificar: 1. programa de mantenimiento preventivo y correctivo del equipo (semestral). 2 registro del control de calidad del sistema (semestral). 3. póliza de mantenimiento preventivo y correctivo. 4. constancia de capacitación del ingeniero que aplica el mantenimiento, en la misma marca y modelo del equipo, otorgada por el fabricante del equipo. 
</t>
  </si>
  <si>
    <t>Verificar: 1. bitácora de limpieza firmada por supervisor o jefe de servicio. 2. inventario de mobiliario.</t>
  </si>
  <si>
    <t>Verificar: 1. resgistro del control de calidad. 2. registro de la calibración del número CT. 3. programa de vigilancia del funcionamiento y mantenimiento preventivo. 4. registro de las tomografía realizadas. 5. póliza de mantenimiento preventivo y correctivo.</t>
  </si>
  <si>
    <t>Verificar: inventario del mobiliario.</t>
  </si>
  <si>
    <t>Verificar: 1. bitácora de mantenimiento preventivo y correctivo 2. registros de pruebas de control de calidad. 3. expediente clínico. 4. póliza de mantenimiento preventivo y correctivo.</t>
  </si>
  <si>
    <t>Verificar: 1. bitácora de mantenimiento preventivo y correctivo 2. registros de pruebas de control de calidad. 3. expediente clínico. 4. póliza de mantenimiento preventivo y correctivo.5. convencio de prestación de servicios.</t>
  </si>
  <si>
    <t>Verificar: 1. bitácora de mantenimiento preventivo y correctivo 2. registros de pruebas de control de calidad. 3. expediente clínico. 4. póliza de mantenimiento preventivo y correctivo. 5. convenido de prestación de servicios.</t>
  </si>
  <si>
    <t xml:space="preserve">Verificar: 1. bitácora de mantenimiento preventivo y correctivo 2. registros de pruebas de control de calidad. 3. expediente clínico. 4. póliza de mantenimiento preventivo y correctivo. </t>
  </si>
  <si>
    <t xml:space="preserve">Verificar que: 
1. las solicitudes cuentan con los datos de identificación del paciente (nombre completo y fecha de nacimiento). 
2. las placas radiográficas cuentan con la identificación del paciente del lado derecho. 
3. reporte de incidentes y accidentes durante el procedimiento. </t>
  </si>
  <si>
    <t xml:space="preserve">Verificar: 
1. registros de supervisión de seguimiento, llenado de la bitácora específica de registro de resultados críticos.  
2. constancias de capacitación o listas de asistencia.
</t>
  </si>
  <si>
    <t xml:space="preserve">Verificar: 
1. Registros de supervisión de seguimiento. 
2. Constancias de capacitación o listas de asistencia. </t>
  </si>
  <si>
    <t xml:space="preserve">Verificar: 1. memoria analítica de cálculo de los blindajes con la verificación de blindajes y dictamen de blindajes avalados por un asesor especializado en seguridad radiológica. 2. manual de seguridad y protección radiológica, manual de procedimientos técnicos, manual de garantía de calidad.
</t>
  </si>
  <si>
    <t xml:space="preserve">Verificar: 1. registro de la calendarización, fechas y resultados de las prácticas de vigilancia, del control de calidad, las dificultades encontradas, las medidas correctivas aplicadas, la fecha de su aplicación y su efectividad así como la evaluación del programa. 2. registro de la identifican los problemas de funcionamiento del equipo y de calidad de la imagen. 3. bitácora de mantenimiento correctivo cuando se detecte una falla en el sistema. 4. registro de la revisión del programa (cuando menos una vez al año), por el comité o el responsable de la operación y funcionamiento.
</t>
  </si>
  <si>
    <t xml:space="preserve">Verificar: bitácora de parámetros requeridos para el funcionamiento de los equipos. </t>
  </si>
  <si>
    <t>Verificar: 1. relación del POE. 2. registro del límite del equivalente de dosis efectiva anual (HE, L) y su análisis. 3. expediente de cada trabajador ocupacionalmente expuesto. 4. programa de vigilancia radiológica ocupacional (evaluaciones anuales de la exposición ocupacional de cada trabajador). 5. bitácora de entrega de los informes periódicos y los certificados anuales del equivalente de dosis individual acumulado a cada trabajador. 6. constancia de cursos de actualización capacitación y entrenamiento en materia de seguridad radiológica (por la Comisión Nacional de Seguridad Nuclear y Salvaguardias). 7. registro de los resultados de la calibración. 8. certificado de calibración.</t>
  </si>
  <si>
    <t>Verificar: inventario del equipo de protección.</t>
  </si>
  <si>
    <t xml:space="preserve">Verificar: 1. bitácora de control de estudios solicitados y entregados. 2. informe fechado de la evaluación radiológica. 3. que se encuentren integrados e interpretacion de los resultados en el  expediente clinico. 
</t>
  </si>
  <si>
    <t>4. Planeación. 
4.2  Cumplimiento de la Regulación.
5. Responsabilidad Social .
5.1 Responsabilidad pública.
5.3 Hospital Seguro.</t>
  </si>
  <si>
    <t xml:space="preserve">4. Planeación.
4.2  Cumplimiento de la Regulación.
4.3 Planeación Operativa.
5. Responsabilidad Social .
5.1 Responsabilidad pública.
5.3 Hospital seguro
7. Mejora de Procesos. 
7.4 Gestión del riesgo en la atención. </t>
  </si>
  <si>
    <t xml:space="preserve">4. Planeación. 
4.2 Cumplimiento de la Regulación.
4.3 Planeación Operativa.
5. Responsabilidad Social .
5.2 Promoción de la cultura de calidad
5.2.1 Al interior de la unidad
5.3  Hospital Seguro.
7.- Mejora de procesos
7.3 Administración de procesos de suministro
7.4 Gestión del riesgo en la atención
</t>
  </si>
  <si>
    <t xml:space="preserve">4. Planeación. 
4.2 Cumplimiento de la Regulación.
4.3 Planeación Operativa.
5. Responsabilidad Social .
5.3 Hospital Seguro.
7.- Mejora de procesos
7.3 Administración de procesos de suministro
7.4 Gestión del riesgo en la atención
</t>
  </si>
  <si>
    <t xml:space="preserve">4. Planeación.
4.2 Cumplimiento de la Regulación. 
4.3 Planeación Operativa.
5. Responsabilidad Social .
5.3 Hospital Seguro.
7.- Mejora de procesos
7.3 Administración de procesos de suministro
7.4 Gestión del riesgo en la atención
</t>
  </si>
  <si>
    <t xml:space="preserve">4. Planeación. 
4.1 Planeación Estratégica. 
4.3 Planeación Operativa.
7. Mejora de Procesos.
7.4 Gestión del riesgo en la atención. </t>
  </si>
  <si>
    <t xml:space="preserve">
4. Planeación. 
4.2 Cumplimiento de la regulación
4.3 Planeación Operativa.
7.- Mejora de procesos
7.3 Administración de procesos de suministro
7.4 Gestión del riesgo en la atención
</t>
  </si>
  <si>
    <t xml:space="preserve">
4. Planeación. 
4.2 Cumplimiento de la regulación
4.3 Planeación Operativa.
6.- Desarrollo y satisfacción del personal
6.1 Evaluación del desempeño
6.3 Satisfacción del personal
7.- Mejora de procesos
7.3 Administración de procesos de suministro
7.4 Gestión del riesgo en la atención
</t>
  </si>
  <si>
    <t>Medicina nuclear</t>
  </si>
  <si>
    <t xml:space="preserve">Artículos 47 y 200 BIS de la LGS y el numeral 5 Generalidades,  Protocolos del Consejo de Salubridad General en diagnóstico y tratamiento de cáncer de la mama.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</si>
  <si>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 xml:space="preserve">Artículos 145, 146 y 258 del Reglamento General de Seguridad Radiológica.  Protocolos del Consejo de Salubridad General en diagnóstico y tratamiento de cáncer de la mama. Protocolo Técnico. Categoría I. Diagnóstico y Tratamiento de Cáncer en Adultos. Enfermedad CIE 10: C56 Tumor maligno de Ovario (Neoplasias de células germinales). Diagnóstico y Tratamiento del Cáncer en Adultos.
Enfermedad: CIE-10: C53.0-C53.9, C54.0-C54.9, C55, D06.0-D06.9 Cáncer Cérvico Uterino. 
</t>
  </si>
  <si>
    <t xml:space="preserve">NOM-229-SSA1-2002, Salud ambiental. Requisitos técnicos para las instalaciones, responsabilidades sanitarias, especificaciones técnicas para los equipos y protección radiológica en establecimientos de diagnóstico médico con rayos X. </t>
  </si>
  <si>
    <t xml:space="preserve">Verificar: que se cuente con médico radioterapeuta responsable de la seguridad radiológica operación y funcionamiento del servicio. </t>
  </si>
  <si>
    <t xml:space="preserve">Verificar existencia: 1. sala de gammagrafía con una gammacámara, con doble cabezal, ángulo variable. 2. cuarto caliente con campana de flujo laminar para manipulación de muestras y campana de extracción para manejo de I131. 
3. sala de espera de pacientes con aplicación de material radiactivo, 4. cuarto azul para interpretación de los estudios, Oficina y sala de juntas. </t>
  </si>
  <si>
    <t xml:space="preserve">
Verificar: que cuenten con el CARRO ROJO para el manejo del paro cardiorespiratorio.</t>
  </si>
  <si>
    <t>Verificar: 1. que el permiso se encuentre en lugar visible al público. 2. que el responsable establece el tratamiento, tipo, intensidad y las técnicas de radioterapia. Supervisa la operación del servicio. Aplica los programas de seguridad e higiene; de adiestramiento y capacitación al personal técnico en métodos y técnicas de radioterapia..</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</si>
  <si>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año). 3. 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</si>
  <si>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</si>
  <si>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 xml:space="preserve"> Verificar la vigencia y que corresponda al establecimiento.</t>
  </si>
  <si>
    <t>Verificar  1. permiso de encargado de seguridad radiológica clase A, 2. vigencia 3. que corresponda al encargado de seguridad radiológica.</t>
  </si>
  <si>
    <t xml:space="preserve">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monitor-desfibrilador.  5. protocolo de manejo de los medicamentos de alto riesgo y electrolíticos. </t>
  </si>
  <si>
    <t xml:space="preserve">
4 Planeación
4.2 Cumplimiento de la Regulación.
4.3 Planeación Operativa.
7.  Mejora de Procesos.
7.2 Administración de Procesos de apoyo integral.
7.3 Administración de procesos de suministro.</t>
  </si>
  <si>
    <t>GAMMAGRAMA PROPIO O SUBROGADO</t>
  </si>
  <si>
    <t>Equimo Médico y elementos complementarios</t>
  </si>
  <si>
    <t xml:space="preserve">Verificar: 1. que se realicen los estudios solicitados. 2. que se encuentre el registro de los estudios realizados y  el registro de los resultados con el diagnóstico. </t>
  </si>
  <si>
    <t xml:space="preserve">Verificar: 1. que se realicen los estudios solicitados de  Pulmón, Gammagrama renal con MAG 3,  Gammagrama óseo con Tc 99l. 2. que se encuentre el registro de los estudios realizados y  el registro de los resultados con el diagnóstico.  
</t>
  </si>
  <si>
    <t xml:space="preserve">Verificar: 1. manual de seguridad radiológica. 2. manual de control de calidad. 3. bitácora de control de estudios solicitados y entregados. 4. informe fechado de la evaluación radiológica. 5. que se encuentren integrados e interpretacion de los resultados en el  expediente clinico. 6. revisar convenio actualizado de servicios o estudios subrrogados.  
</t>
  </si>
  <si>
    <t xml:space="preserve">Verificar: 1. la existencia de carteles en las salas de espera para alertar a los pacientes.  2. en el interior de las puertas de los sanitarios y vestidores de la zona supervisada que dan ingreso a la sala de rayos X. 3. se requiere que en el exterior de las puertas principales de acceso a las salas de rayos X exista una luz roja que indique que el generador está encendido y su exposición. (dicho dispositivo debe colocarse en lugar y tamaño visible. 4. se requiere que en el exterior de las puertas de las salas de rayos X exista un letrero con el símbolo internacional de radiación ionizante de acuerdo con la leyenda descrita en la columna de estructura. 5. en el interior de la sala de rayos X, debe colocarse en lugar y tamaño visible para el paciente, un cartel con la leyenda correspondiente. </t>
  </si>
  <si>
    <t>Verificar equipo: cámara multiformato, lámparas de haz dirigible, portavenoclisis rodable, tomógrafo computarizado.</t>
  </si>
  <si>
    <t>Verificar: que cuenten con el CARRO ROJO para el manejo del paro cardiorespiratorio.</t>
  </si>
  <si>
    <t>Guía de equipamiento para carros rojos de CENETEC 2016, NOM-006-SSA3-2011, en su apéndice A.</t>
  </si>
  <si>
    <t>Carro rojo</t>
  </si>
  <si>
    <t>Monitor-Desfibrilador con paletas para adulto.</t>
  </si>
  <si>
    <t>Tanque de oxígeno con regulador y manómetro</t>
  </si>
  <si>
    <t>Tabla de reanimación (Por lo menos 50 x 60 x 1.0 cm).</t>
  </si>
  <si>
    <t>Verificar existencia, que se encuentre lleno y con fecha de última recarga de oxígeno y fecha de vencimiento o caducidad</t>
  </si>
  <si>
    <t>Verificar existencia y que se encuentre en buenas condiciones</t>
  </si>
  <si>
    <t>Verificar: 1. identificación del inventario del equipo médico 2. bitácora de mantenimiento preventivo y correctivo del equipo médico</t>
  </si>
  <si>
    <t xml:space="preserve">Insumos de Carro Rojo </t>
  </si>
  <si>
    <t xml:space="preserve">Primer Cajón </t>
  </si>
  <si>
    <t>Agua inyectable.</t>
  </si>
  <si>
    <t>Adenosina solución inyectable 6 mg/2 ml.</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</si>
  <si>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</si>
  <si>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</si>
  <si>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</si>
  <si>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</si>
  <si>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 O Midazolam solución inyectable 5 mg / ml</t>
  </si>
  <si>
    <t xml:space="preserve">Dobutamina solución inyectable 250 mg.  * </t>
  </si>
  <si>
    <t>Dopamina solución inyectable 200 mg / 5 ml. *</t>
  </si>
  <si>
    <t>Esmolol solución inyectable 2.5 g / 10 ml *</t>
  </si>
  <si>
    <t>Vecuronio, Rocuronio o Pancuronio solución inyectable 4 mg/ml.</t>
  </si>
  <si>
    <t>Gluconato de Calcio solución inyectable al 10%.</t>
  </si>
  <si>
    <t xml:space="preserve">Glucosa solución inyectable al 50% (adultos) </t>
  </si>
  <si>
    <t>Hidrocortisona solución inyectable 100 mg.*</t>
  </si>
  <si>
    <t>Metilprednisolona solución inyectable 40 mg. *</t>
  </si>
  <si>
    <t>Nitroglicerina solución intravenosa 50 mg /10 ml *</t>
  </si>
  <si>
    <t>Nitroprusiato de sodio solución inyectable 50 mg*</t>
  </si>
  <si>
    <t>Sulfato de Magnesio solución inyectable 1g / 10 ml.</t>
  </si>
  <si>
    <t>Lidocaína solución inyectable al 1% y 2%.</t>
  </si>
  <si>
    <t>Verificar existencia o disponibilidad inmediata, vigencia, suficiencia y estado de conservación.</t>
  </si>
  <si>
    <t xml:space="preserve">Verificar sistema de abasto. </t>
  </si>
  <si>
    <t>Parches para electrodo (adulto).</t>
  </si>
  <si>
    <t>Catéter venoso periférico corto.</t>
  </si>
  <si>
    <t>Llave de tres vías con y/o sin extensión.</t>
  </si>
  <si>
    <t>Sonda de aspiración.</t>
  </si>
  <si>
    <t>Jeringas de 1, 3, 5, 10 y 20  ml.</t>
  </si>
  <si>
    <t>Agujas hipodérmicas.</t>
  </si>
  <si>
    <t>Equipo de venoclisis con microgotero.</t>
  </si>
  <si>
    <t>Equipo de venoclisis con normogotero.</t>
  </si>
  <si>
    <t xml:space="preserve">Accesos vasculares: a) Cateteres percutáneos. b) Cateter venoso central. </t>
  </si>
  <si>
    <t>Cánulas endotraqueales</t>
  </si>
  <si>
    <t>Aguja intraósea.</t>
  </si>
  <si>
    <t>Guía metálica para cánulas endotraqueales (adulto).</t>
  </si>
  <si>
    <t>Lidocaína con atomizador manual al 10%.</t>
  </si>
  <si>
    <t>Cánulas de Guedel</t>
  </si>
  <si>
    <t>Mango de laringoscopio con baterias de repuesto</t>
  </si>
  <si>
    <t>Hojas rectas</t>
  </si>
  <si>
    <t>Hojas curvas</t>
  </si>
  <si>
    <t>Guantes.</t>
  </si>
  <si>
    <t>Bolsa autoinflable para reanimación pediátrica y adulto.</t>
  </si>
  <si>
    <t xml:space="preserve">Mascarilla laríngea  </t>
  </si>
  <si>
    <t>Extensión para oxígeno.</t>
  </si>
  <si>
    <t>Puntas nasales.</t>
  </si>
  <si>
    <t>Solución Hartmann inyectable 500 ml.</t>
  </si>
  <si>
    <t>Solución de cloruro de sodio inyectable al 0.9% 500 ml.</t>
  </si>
  <si>
    <t>Solución glucosada inyectable al 5% 250 ml.</t>
  </si>
  <si>
    <t>Coloide solución inyectable 500 ml.</t>
  </si>
  <si>
    <t>Verificar: 1. existencia. 2. control de caducidad. 3. ubicación.</t>
  </si>
  <si>
    <t>Verificar: 1. existencia. 2. ubicación. 3. material no conductivo.</t>
  </si>
  <si>
    <t xml:space="preserve">Verificar: 1. sistema de abasto.  2. registro histórico del abastecimiento oportuno y completo del contenido del carro para para el manejo del paro cardio-respiratorio. </t>
  </si>
  <si>
    <t>Verificar: registro de desinfección.</t>
  </si>
  <si>
    <t>NORMA Oficial Mexicana NOM-007-SSA3-2011, para la organización y funcionamiento de los laboratorios clínicos. numerales 4; 4.1; y 4.3; 4.3.1; 4.3.2; 5.1.6; 5.1.7; 5.1.8; 5.1.9</t>
  </si>
  <si>
    <t xml:space="preserve">Verificar: que se cuente con licencia sanitaria. </t>
  </si>
  <si>
    <t>Verificar: que se cuente con  aviso de  responsable sanitario.</t>
  </si>
  <si>
    <t>Área de hematología, coagulación, serología inmunologia y química sanguínea</t>
  </si>
  <si>
    <t>NOM 007-SSA3-2011, para la organización y funcionamiento de los laboratorios clínicos, numeral  6.5 , 6.5.1 , 6.5.1.1.2  de la NOM 016-SSA3-2012, que establece las características mínimas de infraestructura y equipamiento de hospitales y consultorios de atención médica especializada, numeral 5., 5.5., 5.5.4</t>
  </si>
  <si>
    <t>Verificar: equipos automatizados.</t>
  </si>
  <si>
    <t>BANCO DE SANGRE</t>
  </si>
  <si>
    <t>Artículos 315 y 316 Titulo Decimocuarto Capitulo. Ley  General de Salud.</t>
  </si>
  <si>
    <t xml:space="preserve">Verificar que se cuente con Licencia Sanitaria vigente. </t>
  </si>
  <si>
    <t>Verificar que se cuente con  aviso de  Responsable Sanitario vigente.</t>
  </si>
  <si>
    <t>NOM-253-SSA1-2012, Para la disposición de sangre humana y sus componentes con fines terapéuticos. Apartados  4.11.; 19.3.1.10.</t>
  </si>
  <si>
    <t>Convenios</t>
  </si>
  <si>
    <t xml:space="preserve">Verificar existencia de convenios. </t>
  </si>
  <si>
    <t>NOM-002-STPS-2010. Numeral 5. Obligaciones del patrón, 5.8 y Capítulo 11, 11.1 al 11.5 y NOM 016-SSA3-2012. Numeral 5. Disposiciones generales aplicables a los establecimientos para la atención médica hospitalaria, 5.1.10 Contar con la señalización y la NOM-003-SEGOB-2011.</t>
  </si>
  <si>
    <t xml:space="preserve">Verificar que exista señalización informativa y de emergencia para protección civil y delimitación del punto de reunión. </t>
  </si>
  <si>
    <t>NOM-002-STPS-2000. Numeral 7. Condiciones de prevención y protección contra incendios, 7.2, 7.3, 7.15. y 7.17.</t>
  </si>
  <si>
    <t>Condiciones de Prevención y Protección contra Incendios</t>
  </si>
  <si>
    <t>Verificar existencia y funcionalidad de los extintores en el área de trabajo.</t>
  </si>
  <si>
    <t>NOM-002-STPS-2010. Numeral 7. Condiciones de prevención y protección contra incendios, 7.1 y 7.14</t>
  </si>
  <si>
    <t>Verificar existencia de condiciones de seguridad.</t>
  </si>
  <si>
    <t>NOM-253-SSA1-2012, Para la disposición de sangre humana y sus componentes con fines terapéuticos.  Numerales 4.3. y 4.4.</t>
  </si>
  <si>
    <t>Sistema de Gestión de la Calidad</t>
  </si>
  <si>
    <t>Verificar que el establecimiento cuente con sistema de gestión de la calidad y que se cuente con un manual de calidad.</t>
  </si>
  <si>
    <t xml:space="preserve">NOM-253-SSA1-2012, Para la disposición de sangre humana y sus componentes con fines terapéuticos.  Numerales 19.3.1.; 19.3.1.1.; 19.3.1.2.; 19.3.1.3.; 19.3.1.4.; 19.3.1.5.; 19.3.1.8. ; 19.3.1.9. ; 19.3.1.10. 19.3.2.1 </t>
  </si>
  <si>
    <t xml:space="preserve">Manuales </t>
  </si>
  <si>
    <t>Verificar existencia de manuales de procedimientos normalizados de operación (PNO).</t>
  </si>
  <si>
    <t>NOM-253-SSA1-2012, Para la disposición de sangre humana y sus componentes con fines terapéuticos.  Numerales 19.1.3.7. y 19. 3.1. 11; 19.3.1.12.</t>
  </si>
  <si>
    <t>Instructivos y Guías</t>
  </si>
  <si>
    <t>Verificar existencia de instructivos para el uso y cuidados del equipamiento e instrumental, guías para el buen uso clínico de la sangre, procedimientos normalizados para gammaglobulina anti-D.</t>
  </si>
  <si>
    <t xml:space="preserve">NOM-087-SEMARNAT-SSA1-2002. Numeral 6. Manejo de Residuos Peligrosos Biológico Infecciosos, 6.7 Programa de Contingencias, Artículo 8 del Reglamento en materia de R.P.B.I. de la Ley General del Equilibrio Ecológico y la Protección al Ambiente. </t>
  </si>
  <si>
    <t xml:space="preserve">Verificar: 1. existencia de contenedores para el manejo del R.P.B.I. 2. que el área cuente con señalización y circulación de contenedores. </t>
  </si>
  <si>
    <t>NOM-253-SSA1-2012, Para la disposición de sangre humana y sus componentes con fines terapéuticos. Apartados  3.1.86.; 3..1.87.; 3.1.94.; 3.1.97.; 3.1.98.; 3.1.99.; 3.1.101.;3.1.110.;3.1.112.;3.1.116.</t>
  </si>
  <si>
    <t>Productos obtenidos en los servicios de sangre</t>
  </si>
  <si>
    <t>Verificar capacidad para obtener sangre y sus componentes en el área de fraccionamiento.</t>
  </si>
  <si>
    <t>REGLAMENTO de la Ley General de Salud en materia de control sanitario de la disposición de órganos, tejidos y cadáveres de seres humanos, Artículo 40. NOM-016-SSA3-2012. Numeral 6. Infraestructura y equipamiento de hospitales. NOM-253-SSA1-2012, para la disposición de sangre humana y sus componentes con fines terapéuticos.  Acuerdo por el que el Consejo de Salubridad General, declara la obligatoriedad de la implementación de las “Acciones Esenciales para la Seguridad del Paciente”, en todos los establecimientos de atención médica del Sistema Nacional de Salud. AESP 6C. CENETEC. Guía de equipamiento para los servicios de sangre.</t>
  </si>
  <si>
    <t>Infraestructura  Servicio de Transfusión sin Recolección de Unidades</t>
  </si>
  <si>
    <t>Verificar existencia de laboratorio de inmunohematología, área de refrigeración, área de congelación, recepción y suministro de productos.</t>
  </si>
  <si>
    <t>Puesto de Sangrado</t>
  </si>
  <si>
    <t>Verificar que existan las siguientes servicios: I) Sala de espera; II) Exámenes médicos; III) Laboratorio clínico; IV) Sangrado o aplicación de la sangre y sus fracciones; V) Conservación (Área para fraccionamiento y conservación de sangre y componentes sanguíneos.); VI) Control administrativo y suministro de derivados, y VII) Instalaciones sanitarias adecuadas. Áreas de apoyo: 1. documentación y captura de datos de donadores. 2.oficina de responsable. 3. baños para pacientes por género. 4.consultorios médicos. 5. comedor donadores. 6. cuarto de conservación de sangre y componentes sanguíneos. 7. baños y vestidores para personal por género.</t>
  </si>
  <si>
    <t>Servicio de Transfusión con Recolección de Unidades</t>
  </si>
  <si>
    <t xml:space="preserve">Verificar que existan las siguientes servicios: 
I) Sala de espera; II) Exámenes médicos; III) Laboratorio clínico;
IV) Sangrado o aplicación de la sangre y sus fracciones; V) Conservación (Área para fraccionamiento y conservación de sangre y componentes sanguíneos.); VI) Control administrativo y suministro de derivados, y
VII) Instalaciones sanitarias adecuadas. 
Áreas de apoyo: 1. área para registro y control de donadores. 2. oficina de responsable. 3. baños para público por género. 4. consultorios médicos. 5. comedor donadores. 6. baños y vestidores para personal. </t>
  </si>
  <si>
    <t>Banco de Sangre  para más de 5,000 Unidades Procesadas Anualmente</t>
  </si>
  <si>
    <t xml:space="preserve">Verificar que existan las siguientes servicios: I) Sala de espera; II) Exámenes médicos; III) Laboratorio clínico; IV) Sangrado o aplicación de la sangre y sus fracciones; V) Conservación (Área para fraccionamiento y conservación de sangre y componentes sanguíneos.); VI) Control administrativo y suministro de derivados, y VII) Instalaciones sanitarias adecuadas. Áreas de apoyo: 1. documentación y captura de datos de donadores.  2. oficina de responsable.  3. baños para público por género. 6. consultorios médicos. 4. extracción de sangre y aféresis. 5. comedor donadores.  6. baños y vestidores para personal por género. 7. cámara de congelación -30°C para cuarentena. 8. cámara de congelación -30°C para liberación. 9. cámara de conservación. -4°C cuarentena. 10. cámara de conservación -4°C liberación. 11. cámara de conservación -4°C.  12. biología molecular.  13. laboratorio de serología. 14. laboratorio de inmunohematología. 15. laboratorio de control de calidad. 16. cámara de conservación -4°C para reactivos e insumos almacén. </t>
  </si>
  <si>
    <t>Apartado 9.4.2 y 9.4.3. de la NOM-253-SSA1-2012, Para la disposición de sangre humana y sus componentes con fines terapéuticos.  Reporte al SUIVE.</t>
  </si>
  <si>
    <t xml:space="preserve">Laboratorio Propio o Anexo al Banco de Sangre. </t>
  </si>
  <si>
    <t xml:space="preserve">Verificar que cuenta con los recursos materiales y tecnología de acuerdo con el tipo de estudios de áreas específicas para las distintas secciones donde se realizarán los estudios de laboratorio. En caso de realizar actividades incompatibles, es necesaria la separación con una barrera física. </t>
  </si>
  <si>
    <t xml:space="preserve">Apartado 15.7.1. y 15.7.2. 15.7.4. 15.7.5. de la NOM-253-SSA1-2012, Para la disposición de sangre humana y sus componentes con fines terapéuticos.  </t>
  </si>
  <si>
    <t>Red fría</t>
  </si>
  <si>
    <t>Verificar que se cuenta con refrigeradores, congeladores, cámaras frías, agitadores de plaquetas destinados al almacenamiento de las unidades de sangre y componentes sanguíneos, o bien, los refrigeradores o congeladores de laboratorio para la conservación de reactivos o muestras.</t>
  </si>
  <si>
    <t>EQUIPO MÉDICO E INSTRUMENTAL</t>
  </si>
  <si>
    <t xml:space="preserve">NOM-253-SSA1-2012, Para la disposición de sangre humana y sus componentes con fines terapéuticos. Apartado 4.4. </t>
  </si>
  <si>
    <t>Área de Selección de donante y de  Extracción de Sangre</t>
  </si>
  <si>
    <t>Verificar existencia de: esfigmomanómetro con brazalete de acuerdo a su principal actividad, báscula con estadímetro, estetoscopio biauricular con campana, estuche de diagnóstico completo, lámpara de pie rodable, sellador eléctrico para líneas de bolsas de sangre, sillón para donador, balanzas mezcladoras para bolsas de sangre, máquina de aféresis. Tanque de oxígeno portátil con manómetro regulador y flujómetro, termómetros digitales.</t>
  </si>
  <si>
    <t>Área de Fraccionamiento</t>
  </si>
  <si>
    <t>Verificar existencia automatizada o manual de: agitador de plaquetas con incubadora, balanza granataria capacidad 0 a 2,200 gr., baño maría, campana de flujo laminar, centrífuga refrigerada -15°C a -30°C, conector estéril de manguera, extractor automatizado de plasma para fraccionar la sangre en sus componentes, sellador eléctrico para tubos de bolsa de sangre.</t>
  </si>
  <si>
    <t>NOM-253-SSA1-2012, Para la disposición de sangre humana y sus componentes con fines terapéuticos. Apartado 4.4.</t>
  </si>
  <si>
    <t>Laboratorio de serología e inmunohematología</t>
  </si>
  <si>
    <t>Verificar existencia de: agitador de microplacas, baño maría, centrífuga de mesa, centrífuga de lavadora de glóbulos, centrífuga para microhematocríto, centrífuga universal, congelador muestras, estufa bacteriológica, horno para secado de material, agitador Vortex, microscopio de inmunofluorescencia, pipeta multicanal 50 - 300 ul y 50 - 500 ul, pd31:n33 pipetas automáticas 100, 50, 500 y 10 ul, pipetas automáticas volumen variable 2 a 10 ul, 200 a 1000 ul, 40 a 200 ul y 5 a 40 ul, refrigerador para muestras, refrigerador para reactivos, rotor (agitador), analizador automático inmunohematológico (para pruebas cruzadas), analizador hematológico (para biometría hemática), equipo automatizado para serología, incubador, lavador, lector para ELISA, incubadora, centrífuga para técnicas en gel.</t>
  </si>
  <si>
    <t>Control de Calidad</t>
  </si>
  <si>
    <t>Verificar existencia de: analizador de pH (potenciómetro), balanza analítica, cronómetro,  foto tacómetro, marco de pesas, sistema de filtración purificación de agua, termómetro de mercurio líquido en vidrio para laboratorio, termómetro de alcohol líquido en vidrio para laboratorio, termómetro digital con Termopar, coagulómetro, agregó metro, sistema automático para la detección de microorganismos aeróbicos y anaeróbicos.</t>
  </si>
  <si>
    <t>NOM-253-SSA1-2012, Para la disposición de sangre humana y sus componentes con fines terapéuticos. Apartados 19.3.3.1.</t>
  </si>
  <si>
    <t>Cartas de Consentimiento Bajo Información</t>
  </si>
  <si>
    <t>Verificar existencia de formatos de carta de consentimiento informado.</t>
  </si>
  <si>
    <t>Verificar:  1. que el laboratorio cuenta con los recursos materiales y tecnología, de acuerdo con el tipo de estudios de áreas específicas para las distintas secciones donde se realizarán los estudios de laboratorio, en el caso de realizar actividades incompatibles, es necesaria la separación con una barrera física, 2. realización de, biometría hemática completa: velocidad de sedimentación globular, ferritina, hierro sérico y transferrina, pruebas de funcionamiento renal, incluye depuración de creatinina, pruebas de funcionamiento hepático, Transaminasa Glutámico Oxalacética-Transaminasa Glutámico Pirúvica, prueba para detección de Virus inmunodeficiencia humana, o estudios virales: HIV en primario cerebral, hepatitis C, EBV y CMV citomegalovirus, perfil viral para hepatitis y  citomegalovirus estudios de coagulación TP, TTP, fibrinógeno, osmolaridad urinaria después de privación de agua durante la noche Citología hemática completa, grupo sanguíneo ABO y RH, glucosa, urea, creatinina, electrolitos séricos con Ca, P y Mg (parámetros de lísis tumoral)*, ácido úrico, deshidrogenasa láctica, amilasa pancreática (opcional), tiempo de protrombina tiempo de tromboplastina parcial,  fosfatasa alcalina, B y B2  microglobulina, amilasa pancreática,  Citoquímico de líquido cefalorraquídeo.Tinciones de Wright, PAS, Mieloperoxidasa, Sudán Negro y estearasas para citoquímica. Calcio sérico mensual</t>
  </si>
  <si>
    <t>Verificar: 1. que en caso de utilizar equipos automatizados para realizar estudios de laboratorio, se deberán adaptar los espacios y áreas de trabajo, de acuerdo con los requerimientos de luz, humedad, ventilación y temperatura que indique el fabricante. 2. que se realice mantenimiento preventivo programado y correctivo en su caso.</t>
  </si>
  <si>
    <t>Verificar: 
1. Que se cuenta con el convenio de intercambio o suministro de unidades de sangre con el nombre del o de los establecimientos de otros bancos de sangre proveedores de las unidades de sangre solicitada o entregada, o con copia de la carta compromiso para concretar el intercambio de unidades. 2. Que existan los establecimientos de atención médica o servicios clínicos que solicitan productos sanguíneos. 3. Que cuente con copia del formato de solicitud de sangre.</t>
  </si>
  <si>
    <t xml:space="preserve">Verificar: 
1. que cuente con señalización que identifique las áreas de uso público del servicio principalmente las correspondientes a sangrado, sin perjuicio de otras señalizaciones. 
2. que existan señales y avisos de protección civil, que permitan a los usuarios y personal identificar y advertir áreas o condiciones que representen riesgo para su salud e integridad física, así como ubicar equipos para la respuesta a emergencias, e instalaciones o servicios de atención a la población en caso de desastre 
3. que exista la ubicación del punto de reunión. 
</t>
  </si>
  <si>
    <t>Verificar: 
1. que los extintores estén colocados de acuerdo a la normatividad vigente. 
2. contar con rutas de evacuación. 3. revisar la vigencia de recarga. 4. que el personal tenga conocimiento del uso de los extintores de acuerdo con la normativa e identifique las situaciones para su uso. 5. instrucciones de seguridad aplicables en cada área y al alcance de los trabajadores  6. que no se almacenen materiales o coloquen objetos que obstruyan e interfieran el acceso al equipo contra incendio.</t>
  </si>
  <si>
    <t>Verificar: 1. que se cuente con instrucciones de seguridad aplicables en cada área del centro trabajo al alcance de los trabajadores 2. que se evite que se almacenen materiales o coloquen objetos que obstruyan e interfieran el acceso al equipo contra incendio, a los dispositivos de alarma de incendio o activación manual de los sistemas fijos contra incendio.</t>
  </si>
  <si>
    <t>Verificar que se estén realizando los procesos solicitados.</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</si>
  <si>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biológicas infecciosas. 3. constatar que el personal adscrito al área que tenga contacto con los residuos peligrosos, cuenten con el conocimiento adecuado  para la clasificación, separación y manejo  de los R.P.B.I.</t>
  </si>
  <si>
    <t xml:space="preserve">Verificar que se obtenga: 
1. sangre fresca total. 2. concentrado de eritrocitos: leucodepletado en su caso, lavados, congelados y adicionado. 3. concentrado de plaquetas. 4. plasma fresco. 5. crioprecipitado. 6. plasma desprovisto de factores lábiles. </t>
  </si>
  <si>
    <t xml:space="preserve">Verificar: 
1. la completa existencia de las áreas con base a su complejidad y que estructuralmente se encuentren en buenas condiciones de limpieza, iluminación, ventilación.  
2. que las condiciones generales de Infraestructura cuente con facilidades arquitectónicas, ruta acceso y salida, ausencia o presencia de fugas de agua, aire, y drenaje. 
3. los factores del entorno arquitectónico asociados a riesgo de caídas de pacientes.
</t>
  </si>
  <si>
    <t xml:space="preserve">Verificar: 
1. que en el área de inmunohematología se realice: identificación de grupos sanguíneos, antígeno RH,  isometría hemática, compatibilidad sanguínea, anticuerpos irregulares, fenotipos, pruebas para la detección de los agentes infecciosos transmisibles por transfusión (Treponema pallidum, Virus B de la hepatitis, Virus C de la hepatitis, Virus de la inmunodeficiencia humana tipos 1 y 2, Trepanosoma cruzzi. 2. que se realicen de acuerdo a la situación epidemiológica de la región podrán incluirse pruebas adicionales: brucela, plasmodium, citomegalovirus, toxoplasma, retrovirus HTLV tipos I y II.
</t>
  </si>
  <si>
    <t>Verificar: 
1. que contengan las características siguientes: funcionales, con espacio suficiente para el contenido que se pretenda almacenar, de manera que sea fácil de inspeccionar y mantenerlo ordenado, sistemas para la medición continúa de la temperatura, (dispositivos de registro de la temperatura de forma gráfica o electrónica), de usar dispositivos electrónicos la información podrá ser transferible a equipos de cómputo con o sin interface de monitoreo remoto, sistemas de alarma audible y visual indicando temperaturas inseguras, batería de respaldo para alarmas y para el dispositivo de registro de la temperatura, instalaciones para contactos de alarma remota, si los equipos  carecen de los sistemas de medición continua de la temperatura  se colocará un termómetro de cristal líquido o digital.  2. que los servicios de transfusión que transfundan menos de 100 unidades por año, podrán tener refrigeradores o congeladores carentes de registros gráficos de temperatura y de sistemas de alarma, pero no omitirán el uso de los termómetros, los cuales se  registrarán, cuando menos cada dos horas, mientras se tengan unidades en conservación.</t>
  </si>
  <si>
    <t>Verificar que se encuentren funcionando y en buenas condiciones.</t>
  </si>
  <si>
    <t>Verificar que se encuentren funcionando, calibrados y en buenas condiciones.</t>
  </si>
  <si>
    <t>Verificar:  1. que el documento cuente con la siguiente información del banco de sangre o puesto de sangrado: nombre, ubicación, institución a la que pertenece. 2.que el documento cuente con la siguiente información del donante: nombre, sexo, edad, domicilio, ocupación, estado civil. 3. que el documento cuente con la siguiente información del tipo de donación voluntaria y altruista, familiar o de reposición, designada, dirigida, o bien, regular o de repetición. 4. que el documento cuente con objetivos del acto de disposición, beneficios, posibles riesgos para el receptor. 5. que el documento cuente con información sobre los procedimientos que vayan a efectuarse: método de colecta, los volúmenes de sangre o componentes sanguíneos que pretendan obtenerse, las posibles reacciones o efectos adversos que pudieran presentarse, en su caso, las soluciones o fármacos que fuesen a usarse y su propósito, incluyendo la identificación de aquellos que estén en el proceso de evaluación experimental, información sobre toxicidad, efectos secundarios, dosis, tiempo, costo del tratamiento, procedimientos alternativos si los hubiese. 6. firma o huella dactilar del donante. 7.lugar y Fecha en que se emite.</t>
  </si>
  <si>
    <t>Verificar: licencia sanitaria en el formato oficial vigente y que corresponda al establecimiento.</t>
  </si>
  <si>
    <t>Verificar: documento oficial.</t>
  </si>
  <si>
    <t>Verificar: 1. bitácora, programa de mantenimiento preventivo y correctivo. 2. programa de calibración. 3. revisar sistema de referencia o convenio de atención para este servicio, e integrar en el expediente clinico la solicitud y resultados.</t>
  </si>
  <si>
    <t xml:space="preserve">Verificar: 1. bitácora de mantenimiento   mantenimiento preventivo y correctivo y calibración de equipo. </t>
  </si>
  <si>
    <t>Verificar documento oficial con vigencia por cinco años.</t>
  </si>
  <si>
    <t>Verificar: convenios y formatos correspondientes.</t>
  </si>
  <si>
    <t>Verificar: copia de la guía emitida por protección civil dentro del servicio.</t>
  </si>
  <si>
    <t>Verificar:
1. programa anual y registro mensual de la caducidad y revisión del equipo. 
2. registro de los resultados de la revisión mensual: fecha de revisión, nombre del personal que realizó la revisión, resultados, anomalías identificadas y seguimiento de las mismas. 
3. registro de la capacitación del uso del manejo de extintores. 
4. manual de manejo de extintores.</t>
  </si>
  <si>
    <t>Verificar:
1. manual de bioseguridad.
2. registro de la supervisión de cumplimiento.</t>
  </si>
  <si>
    <t xml:space="preserve">Verificar: manual de calidad: estructura de la organización y descripción de todas las actividades individuales y colectivas, que incluya planificación, control, aseguramiento, mejora continúa de la calidad de las actividades que realiza los servicios y los recursos necesarios para su desarrollo. 
</t>
  </si>
  <si>
    <t>Verificar: 1. PNO (fomento de la donación voluntaria y altruista de sangre, atención y manejo de los donantes, extracción de unidades de sangre, componentes sanguíneos, muestras, procesamiento, almacenaje, etiquetado, embalaje, traslado de unidades de sangre, componentes sanguíneos o mezclas de éstos, reactivos, planos  que incluyan las direcciones a seguir en caso de falla eléctrica o cualquier otra alteración en las condiciones de almacenamiento y de la seguridad. 2. manual de bioseguridad para el personal expuesto a riesgos biológicos, físicos, mecánicos y químicos, que especifique normas para manipulación, guarda, desecho de los materiales peligrosos. 3. manual para el manejo de los RPBI. 4. soporte documental de coordinación entre establecimientos que hacen disposición de sangre, los puestos de sangrado y el banco de sangre. 5.bitácora del proceso para el embalaje y envío de muestras para pruebas especiales en conjunto con el área de epidemiología. 6.manual de los procesos para la referencia de pacientes reactivos al área de epidemiología.  7. evidencia  por parte del área de epidemiología a los casos reactivos referidos del banco de sangre.   8. procedimiento y registros documentales que permitan garantizar la trazabilidad de las unidades de sangre, desde su extracción hasta su destino final.</t>
  </si>
  <si>
    <t>Verificar: bitácora de registro de la recolección del R.P.B.I. con los datos específicos como fecha, peso, tipo de residuo, firma del responsable del área y firma del responsable de la recolección.</t>
  </si>
  <si>
    <t xml:space="preserve">Verificar: 1. listado de productos obtenidos en el sangrado.2. que las unidades  se encuentren señalizadas y separadas  como: a) Unidades no procesadas o aún no estudiadas; b) Unidades o mezclas procesadas y estudiadas; c) Unidades o mezclas seleccionadas para determinados pacientes; d) Unidades o mezclas destinadas para uso autólogo; e) Unidades o mezclas para destino final; f) Muestras sanguíneas, y g) En su caso, reactivos. </t>
  </si>
  <si>
    <t>Verificar: bitácoras de limpieza y de mantenimiento.</t>
  </si>
  <si>
    <t xml:space="preserve">Verificar: bitácoras de limpieza y de mantenimiento. </t>
  </si>
  <si>
    <t xml:space="preserve">Verificar:  bitácoras de limpieza y de mantenimiento. </t>
  </si>
  <si>
    <t xml:space="preserve">Verificar el sistema de información y resultados de las pruebas de inmunohematología y serología viral. reporte de resultados. </t>
  </si>
  <si>
    <t>Verificar: 1. bitácoras de revisión diaria  del funcionamiento y mantenimiento de la alarma. 2. registro  diario de la temperatura cada dos horas, control del registro de la temperatura y con termómetro de precisión cada 6 meses. 3. registro del rango de agitación de los gabinetes incubadores de plaquetas (no más de 70 revoluciones por minuto). 4. bitácora diaria de la limpieza de refrigeradores y congeladores. 5. mantenimientos preventivos y correctivos de los equipos de conservación.</t>
  </si>
  <si>
    <t>Verificar:  1. certificados de validación de los equipos. 2. registro de la calibración y verificación. 3. registro del monitoreo. 4. mantenimiento preventivo y correctivo. 5. lista del entrenamiento del personal para el uso adecuado de los mismos.</t>
  </si>
  <si>
    <t>Verificar: 1. certificados de validación de los equipos. 2. registro de la calibración y verificación. 3. registro del monitoreo. 4. mantenimiento preventivo y correctivo. 5. lista del entrenamiento del personal para el uso adecuado de los mismos.</t>
  </si>
  <si>
    <t>Verificar: 1. certificados de validación de los equipos. 2.registro de la calibración y verificación. 3. registro del monitoreo. 4. mantenimiento preventivo y correctivo. 5. lista del entrenamiento del personal para el uso adecuado de los mismos.</t>
  </si>
  <si>
    <t>Verificar: 1. certificados de validación de los equipos. 2. registro de la calibración y verificación. 3. registro del monitoreo. 4. mantenimiento preventivo y correctivo. 5.lista del entrenamiento del personal para el uso adecuado de los mismos.</t>
  </si>
  <si>
    <t>Verificar: formato oficial y que cumpla con las especificaciones normativas.</t>
  </si>
  <si>
    <t xml:space="preserve">4. Planeación. 
4.3 Planeación Operativa.
6.- Desarrollo y satisfacción del personal
6.5 Experiencia del personal en la institución 
7. Mejora de Procesos.
7.4 Gestión del riesgo en la atención. </t>
  </si>
  <si>
    <t xml:space="preserve">4. Planeación. 
4.3 Planeación Operativa.
5. Responsabilidad Social .
5.1 Responsabilidad pública.
7. Mejora de Procesos.
7.4 Gestión del riesgo en la atención. </t>
  </si>
  <si>
    <t xml:space="preserve">4. Planeación. 
4.3 Planeación Operativa.
5. Responsabilidad Social .
5.1 Responsabilidad pública.
5.3 Hospital Seguro.
7. Mejora de Procesos.
7.4 Gestión del riesgo en la atención. </t>
  </si>
  <si>
    <t xml:space="preserve">4. Planeación. 
4.1 Planeación Estratégica. 
4.3 Planeación Operativa
4.4 Plan anual de calidad y seguridad del paciente
5. Responsabilidad Social .
5.2 Promoción de la cultura de calidad
5.2.1 Al interior de la unidad
7. Mejora de Procesos.
7.1 Administración de procesos estratégicos
7.4 Gestión del riesgo en la atención. </t>
  </si>
  <si>
    <t xml:space="preserve">3.- Información, conocimiento, innovación y tecnología
3.4 Información en salud de referencia
4. Planeación. 
4.3 Planeación Operativa.
5. Responsabilidad Social .
5.1 Responsabilidad pública.
5.3 Hospital Seguro.
7. Mejora de Procesos.
7.4 Gestión del riesgo en la atención. </t>
  </si>
  <si>
    <t xml:space="preserve">4. Planeación. 
4.3 Planeación Operativa.
5. Responsabilidad Social .
5.1 Responsabilidad pública.
5.3 Hospital Seguro.
6. Desarrollo y Satisfacción del Personal.
6.1 Evaluación del desempeño.
7. Mejora de Procesos.
7.4 Gestión del riesgo en la atención. </t>
  </si>
  <si>
    <t xml:space="preserve">4. Planeación. 
4.3 Planeación Operativa.
4.4 Plan anual de Calidad y Seguridad del Paciente.
7. Mejora de Procesos.
7.4 Gestión del riesgo en la atención. </t>
  </si>
  <si>
    <t>Verificar: 1. instructivos para el uso y cuidado del equipamiento e instrumental crítico (información sobre el mantenimiento preventivo, parámetros y frecuencias de revisión, mantenimiento correctivo. 2. protocolos de seguimiento de reacciones adversas a travez del comité de medicina transfusional. 3. procedimientos normalizados de operación para el uso de gammaglobulina anti-D, para la prevención de aloinmunización al antígeno D (dosis, vías de administración).</t>
  </si>
  <si>
    <t xml:space="preserve">1.- Atención centrada en la persona: Personas, comunidad, población
1.3 Experiencia de la persona en la organización
4. Planeación. 
4.3 Planeación Operativa.
7. Mejora de Procesos.
7.2 Administración de procesos de apoyo integral
7.3 Administración de procesos de suministro
7.4 Gestión del riesgo en la atención. </t>
  </si>
  <si>
    <t>LABORATORIO Y BANCO DE SANGRE</t>
  </si>
  <si>
    <t>LGS, en su artículo 200 bis. RLGSMPSAM, en su artículo 220, 221, 222, 143, 145. NOM-037-SSA3-2016, en su numeral 5</t>
  </si>
  <si>
    <t>Verificar: licencia sanitaria.</t>
  </si>
  <si>
    <t>Verificar: aviso de responsable sanitario.</t>
  </si>
  <si>
    <t xml:space="preserve">NOM-016-SSA3-2012, en su numeral 5.1.10 </t>
  </si>
  <si>
    <t>NOM-087-ECOL-SSA1-2002, en su numeral 4 y 6. NOM-037-SSA3-2016, en su numeral 6.2.1.10</t>
  </si>
  <si>
    <t>Requisitos Generales</t>
  </si>
  <si>
    <t xml:space="preserve">Verificar: 1. existencia de contenedores para el manejo del R.P.B.I. 2. que cuente con área de depósito y estación temporal de RPBI, material y reactivos. </t>
  </si>
  <si>
    <t>NOM-001-SEDE-2012, artículo 517, en su numeral 517-30</t>
  </si>
  <si>
    <t>Verificar: 1. que el circuito eléctrico esté conectado a la planta de emergencia. 2. que se cuente con contactos grado hospital con un color distintivo o una marca.</t>
  </si>
  <si>
    <t>RLGSMPSAM, en su artículo 168</t>
  </si>
  <si>
    <t xml:space="preserve">Verificar: que los sanitarios sean independientes para hombres y mujeres. </t>
  </si>
  <si>
    <t xml:space="preserve">RLGSMPSAM, en su artículo 168. NOM-037-SSA3-2016, en su numeral 5.5, 6.2.1.1 </t>
  </si>
  <si>
    <t>Administración, Recepción, Registro de Especímenes y Entrega de Resultados</t>
  </si>
  <si>
    <t>Verificar: que cuente con mobiliario.</t>
  </si>
  <si>
    <t>RLGSMPSAM, en su artículo 168. NOM-037-SSA3-2016, en su numeral 6.2.1.2. Protocolo Técnico Cáncer de mama, Cérvico Uterino- Cáncer de endometrio</t>
  </si>
  <si>
    <t>Toma de Muestras, Disección y Toma de cortes</t>
  </si>
  <si>
    <t>Verificar: 1. que cuente con mobiliario, equipo, instrumental y material para toma de muestras: agujas de corte grueso de 14 a 18 gauges y agujas de corte 8 a 14 gauges y aspiración por vacío, clips metálicos que aseguren un marcaje del sitio de biopsia. 2. que cuente con instrumental para la interpretación de citología.</t>
  </si>
  <si>
    <t>RLGSMPSAM, en su artículo 168. NOM-037-SSA3-2016, en su numeral 5.6, 6.2.1.3. Consejo de Salubridad General. Protocolo Técnico para cáncer mama, cáncer cérvico uterino-endometrio, tumor de ovario.</t>
  </si>
  <si>
    <t xml:space="preserve">Estudio y descripción anatomopatológica </t>
  </si>
  <si>
    <t>Verificar: que se cuente con el espacio físico y equipo para la disección y toma de cortes.</t>
  </si>
  <si>
    <t>NOM-037-SSA3-2016, en su numeral 6.2.2. Consejo de Salubridad General. Protocolo Técnico para cáncer mama, cáncer cérvico uterino-endometrio, tumor de ovario.</t>
  </si>
  <si>
    <t>Inmunohistoquímica (propio o subrogado)</t>
  </si>
  <si>
    <t>Verificar: 1. que se cuente con el equipo e insumos.  2. Receptores hormonales y HER-2-neu y Ki67. Marcadores tumorales CA 15-3, ACE y CA 27-29. 3.</t>
  </si>
  <si>
    <t>RLGSMPSAM, en su artículo 168. NOM-037-SSA3-2016, en su numeral 6.2.1.4. NOM-016-SSA3-2012, en su apéndice B</t>
  </si>
  <si>
    <t>Laboratorio para el Desarrollo de los Procesos Técnicos</t>
  </si>
  <si>
    <t xml:space="preserve">Verificar: que exista el siguiente mobiliario: asiento, bote para basura tipo municipal (bolsa de cualquier color, excepto rojo o amarillo), bote para RPBI (bolsa roja), dispensador de jabón líquido, mesa alta de trabajo con tarja, cartel de la técnica de higiene de manos, mesa baja para microscopio con control de iluminación ambiental, sistema de archivo para documentos, sistema de archivo para laminillas. </t>
  </si>
  <si>
    <t>Verificar: que exista el siguiente equipo: microscopio binocular, ocular 10x de campo amplio con cuatro objetivos: 3.2, 10, 40x e inmersión, microtomo para muestras incluidas en parafina, microtomo para corte de muestras por congelación, cajas de tinción con las gradillas correspondientes.</t>
  </si>
  <si>
    <t xml:space="preserve">RLGSMPSAM, en su artículo 168. NOM-037-SSA3-2016, en su numeral 6.2.1.5 </t>
  </si>
  <si>
    <t>Sala de necropsias, conservación y almacenamiento de órganos, tejidos y cadáveres (Unidades Hospitalarias).</t>
  </si>
  <si>
    <t>Verificar: que exista lo siguiente: almacén de especímenes, mesa de necropsias, tarja para lavado de material, sistema de refrigeración para cadáveres, equipo e instrumental de corte y disección para necropsia, charolas y recipientes herméticos, mueble para guarda de instrumental, contenedores para la disposición de residuos peligrosos, balanza, equipo fotográfico, equipo de protección personal, extractor de aire, y área de conservación y almacenamiento de órganos, tejidos y cadáveres.</t>
  </si>
  <si>
    <t xml:space="preserve">RLGSMPSAM, en su artículo 168. NOM-037-SSA3-2016, en su numeral 6.2.1.6 </t>
  </si>
  <si>
    <t>Fotografía y Microfotografía</t>
  </si>
  <si>
    <t>Verificar: que se cuente con el mobiliario correspondiente.</t>
  </si>
  <si>
    <t xml:space="preserve">NOM-037-SSA3-2016, en su numeral 5.6, 5.7, 6.2.1.7 </t>
  </si>
  <si>
    <t>Archivo de protocolos, guarda de laminillas, informes de resultados y bloques de parafina;</t>
  </si>
  <si>
    <t>NOM-037-SSA3-2016, en su numeral 6.5</t>
  </si>
  <si>
    <t>Organización y Funcionamiento</t>
  </si>
  <si>
    <t>Verificar: existencia de documentos técnico-normativos.</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</si>
  <si>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 infecciosas.</t>
  </si>
  <si>
    <t>Verificar: funcionamiento a través del equipo conectado a los contactos grado hospital.</t>
  </si>
  <si>
    <t>Verificar: 1. que el mobiliario se encuentre en buenas condiciones. 2. que se realice el registro de recepción de muestras y entrega de resultados (que conste al menos la fecha, nombre del paciente, tipo de examen realizado y los resultados obtenidos, nombre, número de cédula profesional y firma del médico especialista que interpretó el estudio).</t>
  </si>
  <si>
    <t xml:space="preserve">Verificar: 1. que el mobiliario, equipo, instrumental y material se encuentre en buenas condiciones. 2. que se realice marcaje guiado por estudio de imagen.                                                                                                                 </t>
  </si>
  <si>
    <t>Verificar: 1. que se realice el sistema de disección, muestreo, descripción macroscópica y en su caso estudios transoperatorios. 2. que se realice el estudio histopatológico de la pieza quirúrgica. 3. Estudio histopatológico de conización de cérvix. 4. que se realice reporte histopatológico de acuerdo a tipo de espécimen:      
1. BIOPSIAS POR AGUJA DE CORTE: Con Carcinoma Intraductal: Reportar: Variedad histológica, grado nuclear, patrón arquitectural y la presencia de comedonecrosis. Con Carcinoma Invasor: Reportar el tamaño basado en la evaluación histológica del fragmento con mayor dimensión y un grado histológico provisional. 
2. BIOPSIA ESCISIONAL: Con Carcinoma Intraductal: El reporte histopatológico debe incluir además del diagnóstico, información de utilidad terapéutica: • Grado nuclear (bajo, intermedio, alto). Presencia de necrosis (comedo o focal). • Patrón arquitectural. Tamaño y/o extensión de la lesión. Localización de las microcalcificaciones. • Estatus de los márgenes quirúrgicos. Estatus de los marcadores hormonales y del HER2/neu. Con Carcinoma Invasor: El reporte histopatológico debe incluir no sólo el diagnóstico sino también la información necesaria para una adecuada etapificación y manejo del paciente. Tamaño del espécimen. Tamaño del tumor. Tipo histológico.  Grado histológico. Presencia y extensión del carcinoma intraductal coexistente. Presencia o ausencia de invasión linfovascular. Estatus de los márgenes quirúrgicos. Estatus de los ganglios linfáticos. Estatus de marcadores hormonales y del HER2/neu. 3. que se realice la interpretación de la citología.</t>
  </si>
  <si>
    <t>Verificar: 1. que el equipo se encuentre en buenas condiciones. 2. que el equipo funcione y que se realicen pruebas de inmunohistoquímica: receptores de estrógeno, progesterona y HER2/neu y análisis por FISH. Realización de marcadores tumorales cada 6 meses por tres años. Que realice: Evaluación para la amplificación del HER2/neu por el método de FISH: FISH negativo. Más de  4 copias del gen/núcleo o la razón HER2/neu/CEP17. Más de 1.8 FISH equívoco. 4-6 copias del gen/núcleo o la razón HER2/neu/CEP17=1.8-2.2. FISH positivo más de 6 copias del gen/núcleo o la razón HER2/neu/CEP17 &gt;2.2. Marcadores tumorales.</t>
  </si>
  <si>
    <t>Verificar: 1. que el mobiliario y equipo se encuentre en buenas condiciones. 2. que el equipo funcione.</t>
  </si>
  <si>
    <t xml:space="preserve">Verificar: que el mobiliario se encuentre en buenas condiciones. </t>
  </si>
  <si>
    <t>Verificar: 1. que el equipo se encuentre en buenas condiciones. 2. que el equipo funcione.</t>
  </si>
  <si>
    <t>Verificar: 1. que el mobiliario se encuentre en buenas condiciones. 2. que las laminillas estén identificadas y con registro cronológico de acuerdo al número correspondiente en la recepción de la muestra. 3. que los resultados de los estudios estén en hoja membretada y contenga al menos: el nombre o razón social de la institución o establecimiento y el domicilio correspondiente, fecha de emisión del informe, datos del paciente; en su caso, número de registro, expediente, folio del estudio; así como nombre, número de cédula profesional y firma del médico especialista que interpretó el estudio, misma que será autógrafa.</t>
  </si>
  <si>
    <t xml:space="preserve">Verificar: 1. que los manuales sean de conocimiento y aplicación por parte del personal. 2. que estén actualizados (vigencia de dos años). 3. que estén autorizados por las autoridades correspondientes. </t>
  </si>
  <si>
    <t>Verificar:  documento oficial.</t>
  </si>
  <si>
    <t xml:space="preserve">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 </t>
  </si>
  <si>
    <t xml:space="preserve">Verificar: 1. registro y control del sistema de abasto de los insumos para la higiene de manos. 2. bitácora de limpieza firmada por turno y por supervisor o jefe del servicio. 3. bitácora del mantenimiento preventivo y correctivo de la estructura. </t>
  </si>
  <si>
    <t>Verificar: 1. inventario de mobiliario. 2. bitácora de mantenimiento preventivo y correctivo del mobiliario. 3. registro cronológico de las muestras.</t>
  </si>
  <si>
    <t>Verificar: 1. inventario de mobiliario y equipo. 2. bitácora de mantenimiento preventivo y correctivo del mobiliario y equipo. 3. resguardo del instrumental. 4. sistema de abasto del material para la toma de muestras.</t>
  </si>
  <si>
    <t>Verificar: 1. inventario de equipo. 2. bitácora de mantenimiento preventivo y correctivo del equipo. 3. sistema de abasto de insumos. 4. hoja de resultados de los estudios. 5. convenio de prestación de servicios.</t>
  </si>
  <si>
    <t>Verificar: 1. inventario de mobiliario y equipo. 2. bitácora de mantenimiento preventivo y correctivo del mobiliario. 3. bitácora de mantenimiento y calibración del equipo. 4. sistema de abasto del material para la inclusión de tejidos.</t>
  </si>
  <si>
    <t>Verificar: 1. inventario de mobiliario. 2. bitácora de mantenimiento preventivo y correctivo del mobiliario. 3. sistema de abasto de los insumos para la higiene de manos.</t>
  </si>
  <si>
    <t>Verificar: 1. inventario de equipo. 2. bitácora de mantenimiento y calibración del equipo. 3. sistema de abasto del material para la tinción.</t>
  </si>
  <si>
    <t>Verificar: 1. inventario de mobiliario y equipo. 2. bitácora de mantenimiento preventivo y correctivo del mobiliario. 3. bitácora de mantenimiento y calibración del equipo. 4. registro de temperatura del sistema de refrigeración. 5. manual de desinfección y desinfestación. 6. manual de manejo de las piezas quirúrgicas.</t>
  </si>
  <si>
    <t xml:space="preserve">Verificar: 1. inventario de mobiliario. 2. bitácora de mantenimiento preventivo y correctivo del mobiliario. </t>
  </si>
  <si>
    <t>Verificar: 1. manual de organización. 2. manual de procedimientos administrativos y técnicos. 3. bitácora de mantenimiento y calibración de cada equipo. 4. manual de manejo de cada equipo en idioma español. 5. manual de seguridad e higiene ocupacional. 6. manual de procedimientos para el manejo de residuos peligrosos. 7. programa de mantenimiento preventivo y correctivo. 8. programa de desinfección y desinfestación del establecimiento</t>
  </si>
  <si>
    <t>4. Planeación.
4.2 Cumplimiento de la Regulación.
4.3 Planeación Operativa.
5.- Responsabilidad social. 
5.3 Hospital Seguro.
7.- Mejora de Procesos.
7.2 Administración de Procesos de apoyo integral.</t>
  </si>
  <si>
    <t xml:space="preserve">Verificar: 1. inventario de mobiliario. 2. bitácora de mantenimiento preventivo y correctivo del mobiliario. 2. registro cronológico de las muestras. 3. hoja de resultados del estudio histopatológico de la pieza quirúrgica.
</t>
  </si>
  <si>
    <t>Verificar: 1. hoja de descripción macroscópica y microscópica. 2. reporte histopatológico que contenga: datos generales de la paciente, fecha de la toma de la biopsia, nombre del médico que toma la biopsia, tipo de biopsia. 3. En caso de mama localización, lateralidad e identificación de la mama, fecha de interpretación, descripción macroscópica, tipo histológico del tumor, grado nuclear, índice mitótico, formación de túbulos, invasión vascular o linfática, registro de casos de cáncer de mama: Nombre. Sexo. Fecha de nacimiento. Dirección de residencia habitual. Fecha de diagnóstico. Sitio  anatómico del tumor primario (Acode a la ICD-O). Tipo histológico (Acorde a la ICD-O). Medida del tumor primario. Método de detección primaria. Etapa clínica. Clasificación TNM . En caso de ovario lateralidad e identificación. 4. resultado de la conización de cérvix. 5. resultado de citología.</t>
  </si>
  <si>
    <t>ANATOMÍA PATOLÓGICA</t>
  </si>
  <si>
    <t xml:space="preserve">Verificar: 1. que cuente con sistema para inclusión de tejidos en parafina u otros materiales, manual o automatizado. 2. que exista equipo de corte histológico, tinción, montaje y etiquetado, manual o automatizado. 3. que cuente con  equipo de protección para el personal. 
</t>
  </si>
  <si>
    <t>Consejo de Salubridad General. Identificación de tratamientos y medicamentos asociados a gastos catastróficos. Protocolo Técnico.  Diagnóstico y Tratamiento de Cáncer. C50 Tumor maligno de la mama.  NOM 041-SSA2-2011, Para la prevención, diagnóstico, tratamiento, control y vigilancia epidemiológica del cáncer de mama.</t>
  </si>
  <si>
    <t xml:space="preserve">  Inmunofenotipo y Citogenética. </t>
  </si>
  <si>
    <t xml:space="preserve">Verificar existencia de servicio propio o subrogado que deberá contener reactivos necesarios para la realización de estudios de inmunofenotipo con panel mínimo de anticuerpos </t>
  </si>
  <si>
    <t>Consejo de Salubridad General. Identificación de tratamientos y medicamentos asociados a gastos catastróficos. Protocolo Técnico.  Diagnóstico y Tratamiento de Cáncer. C50 Tumor maligno de la mama.  NOM 041-SSA2-2011, Para la prevención, diagnóstico, tratamiento, control y vigilancia epidemiológica del cáncer de mama. Numeral 7.5.3.</t>
  </si>
  <si>
    <t>Asesoramiento genético</t>
  </si>
  <si>
    <t xml:space="preserve">Verificar existencia de servicio propio o subrogado que deberá contar con personal que ofrezca asesoramiento genético. </t>
  </si>
  <si>
    <t>TUMOR MALIGNO DE OVARIO</t>
  </si>
  <si>
    <t>Consejo de Salubridad General. Identificación de tratamientos y medicamentos asociados a gastos catastróficos. Protocolo Técnico</t>
  </si>
  <si>
    <t>Acciones Preventivas o terapéuticas,  Genotipificación de BCRA 1 y  BCRA2</t>
  </si>
  <si>
    <t>Verificar existencia de reactivos necesarios para la realización de Secuenciación Masiva en Paralelo de BCRA1 y BCRA 2, 2. Insumos necesarios para reacción en cadena de la polimerasa (PCR) para extensión a familiares en riesgo</t>
  </si>
  <si>
    <t>Laboratorio de biología molecular</t>
  </si>
  <si>
    <t>Verificar existencia de Equipamiento mínimo requerido. 1. Termociclador. 2. Equipo de cuantificación de ácidos nucleicos. 3. Cámara(as) de electroforesis. 4. Transiluminador. 5. Vortex y agitadores magnéticos, 6. Campana de flujo laminar; 7. Secuenciador capilar o Sangre; 8. Equipo de refrigeración para muestras biológicas y reactivos (4° C y 20°C); 9. Micropipetas; 10. Secuenciador.</t>
  </si>
  <si>
    <t>Verificar en el expediente clínico el registro y resultado de los estudios de genotipificación solicitada para: Genes BRCA1 o BRCA2 y que estén interpretados en la nota médica .</t>
  </si>
  <si>
    <t>Verificar en el expediente clínico búsqueda de pacientes con los siguientes criterios: Con historial personal de cáncer de mama diagnósticado a edad temprana (menores de 40 años). Cáncer de ambas mamas o afección de mama y ovario. Historia familiar de cáncer de mama con dos o más familiares de primer grado afectados. Historia familiar de cáncer en más de una generación. Un varón afectado con cáncer de mama en la familia. Familiar con cáncer de mama y ovario. Familiar con cáncer de mama bilateral a cualquier edad. Familiar con prueba molecular positiva para mutación de genes de predisposición a cáncer de mama. Ancestros judíos de Ashkenazi.</t>
  </si>
  <si>
    <t xml:space="preserve">Verificar en el expediente clínico si alguien en la familia de la paciente puede tener la mutación en BRCA1 o BRCA2 bajo los siguientes criterios: 1. Dos o más familiares cercanos (padre, madre, hermana, hermano, hijos, hijas) con antecedente de cáncer de mama antes de los 50 años. 2.  Un familiar masculino con antecedente de cáncer de mama. 3. Un familiar femenino con antecedente de cáncer de mama y de ovario. 4. Dos familiares con antecedente de cáncer de ovario. 5. La paciente es de ascendencia judía asquenazí y un familiar cercano tiene cáncer de mama o de ovario.        </t>
  </si>
  <si>
    <t>Verificar: 1. Que las muestras se almacenan en el refrigerador a una temperatura de 4°C. 2. Extracción de ADN . 3. Cuantificación de ADN por espectrofotometría, 3.Etiquetado de las muestras y almacenamiento a una temperatura de -70°C, 4. diluciones de trabajo almacenadas a una temperatura de 20°C, 5. Amplificación por PCR punto final de la región correspondiente a los puntos de corte de la delección buscada, 6. Búsqueda de mutaciones puntuales. 7. capacitación para las técnicas utilizadas.</t>
  </si>
  <si>
    <t xml:space="preserve">Verificar: Expediente clínico. En su caso convenio con prestador de servicio. </t>
  </si>
  <si>
    <t>Verificar abasto de reactivos e insumos necesarios para los estudios referidos.</t>
  </si>
  <si>
    <t>Verificar: 1. Registro de muestras en bitácora física y electrónica, asignación de código de identificación, 2. Verificar los registros de temperatura del refrigerador, 3. Bitácoras de mantenimiento del equipo utilizado en el laboratorio. 4. Abasto de reactivos.</t>
  </si>
  <si>
    <t>4. Planeación.
4.2 Cumplimiento de la Regulación.
4.3 Planeación Operativa.
7.- Mejora de Procesos.
7.2 Administración de Procesos de apoyo integral.</t>
  </si>
  <si>
    <t>3.- Información Conocimiento Innovación y Tecnología.
3.4 Información en salud de referencia. 
4. Planeación.
4.2 Cumplimiento de la Regulación.
4.3 Planeación Operativa.
7.- Mejora de Procesos.
7.2 Administración de Procesos de apoyo integral.
7.3 Administración de procesos de suministro</t>
  </si>
  <si>
    <t>GENÉTICA</t>
  </si>
  <si>
    <t>Protocolos del Consejo de Salubridad General en diagnóstico y tratamiento de cáncer de la mama. NOM 041-SSA2-2011, Para la prevención, diagnóstico, tratamiento, control y vigilancia epidemiológica del cáncer de mama. Numeral 8.1.1.2., 9.5. y 9.6.1.2. GPC IMSS 232 09 Diagnóstico y tratamiento del cáncer de mama en segundo y tercer nivel de atención.</t>
  </si>
  <si>
    <t>Verificar: 1. Existencia de un área física para la rehabilitación. 2. Que cuente con infraestructura e instalaciones hidrosanitarias y eléctricas 3. Que cuente con iluminación y ventilación.</t>
  </si>
  <si>
    <t xml:space="preserve">Verificar: que cuente con el siguiente mobiliario: asiento, asiento giratorio, banqueta de altura, barras paralelas, colchón para ejercicios terapéuticos, colchoneta para gimnasio, despachador de toallas desechables, elemento divisorio de material antibacteriano, espejo para postura, gancho, mesa de exploración, mesa de tratamiento. </t>
  </si>
  <si>
    <t>ÁREA DE ELECTROTERAPIA</t>
  </si>
  <si>
    <t>Verificar: que cuente con: mesa de tratamiento, baño de parafina, compresas frías, compresas químicas, diatermia, neuroestimulador o su equivalente tecnológico, rayos infrarrojos, ultrasonido terapéutico, con electroestimulador (propio o subrogado), electromiógrafo, ortésis.</t>
  </si>
  <si>
    <t xml:space="preserve">Verificar: 1. Que el equipo y mobiliario funcionen. 2. Que se encuentren en buenas condiciones. </t>
  </si>
  <si>
    <t xml:space="preserve">Verificar: que el mobiliario y equipo funcionen. </t>
  </si>
  <si>
    <t xml:space="preserve">Verificar: 1. Que se conoce y sigue el procedimiento establecido de Escuchar-Escribir-Leer-Confirmar-Transcribir, al emitir-recibir órdenes verbales y/o telefónicas. 2. Que se conoce y aplica la técnica SAER durante la transferencia, referencia, contra referencia y egreso. </t>
  </si>
  <si>
    <t>Verificar: 1. Que se conozca y aplique el procedimiento que incluye la aplicación del tiempo fuera para procedimientos fuera de quirófano. 2. Que personal cuente con la capacitación para su aplicación.</t>
  </si>
  <si>
    <t xml:space="preserve">Verificar: 1. Bitácora de control de aseo y limpieza del área firmada por el jefe de turno o supervisor. 2. Manual de procedimientos. 3.  Registro de interconsultas. 4. Programa para tratamiento de rehabilitación y notas médicas. 5. Sistema de abasto del material. 6. Bitácora de mantenimiento preventivo-correctivo de la infraestructura. </t>
  </si>
  <si>
    <t xml:space="preserve">Verificar: 1. Inventario. 2. Bitácora de mantenimiento preventivo-correctivo del mobiliario. </t>
  </si>
  <si>
    <t>Verificar: 1. Inventario. 2. Bitácora de mantenimiento preventivo-correctivo del mobiliario y equipo 3. Registro de resultados del estudio de electromiografía.</t>
  </si>
  <si>
    <t>Verificar: 1. Identificación (tarjeta de cabecera o pie de cama o brazalete o pulsera). 2. Identificación del paciente en soluciones intravenosas y dispositivos. 3. Registros del área (nota de primera vez y notas de atención subsecuente, consentimientos informados, hojas diarias).</t>
  </si>
  <si>
    <t>Verificar: 1.Registros de supervisión de seguimiento. 2. Bitácora específica de registro de órdenes verbales y/o telefónicas. 3. Expediente clínico.</t>
  </si>
  <si>
    <t>Verificar: 1.Registros de supervisión de seguimiento. 2. Constancias de capacitación o listas de asistencia.</t>
  </si>
  <si>
    <t xml:space="preserve">3.- Información Conocimiento Innovación y Tecnología.
3.4 Información en salud de referencia. 
4. Planeación. 
4.3 Planeación Operativa.
5. Responsabilidad Social .
5.3 Hospital Seguro.
7. Mejora de Procesos.
7.2 Administración de procesos de apoyo integral
7.3 Administración de procesos de suministro
</t>
  </si>
  <si>
    <t>4. Planeación. 
4.3 Planeación Operativa.
5. Responsabilidad Social .
5.3 Hospital Seguro.</t>
  </si>
  <si>
    <t xml:space="preserve">4. Planeación. 
4.2 Cumplimiento de la regulación
4.3 Planeación Operativa.
7.- Mejora de procesos
7.3 Administración de procesos de suministro
7.4 Gestión del riesgo en la atención
</t>
  </si>
  <si>
    <t>HOSPITALIZACIÓN</t>
  </si>
  <si>
    <t>Los numerales 5.1.10, 5.1.13.1, 6.6, 6.6.1 ; 6.6.1.1; 6.6.7.4 ; 6.6.1.1.1; 6.6.1.1.2; 6.6.1.1.3; 6.6.1.1.4;  y Apéndice G de la NOM-016-SSA3-2012. Establece las características mínimas de infraestructura y equipamiento de hospitales y consultorios de atención médica especializada. NOM-016-SSA3-2012, en su numeral 4.13
ACUERDO por el que se declara la obligatoriedad de la implementación, para todos los integrantes del Sistema Nacional de Salud, del documento denominado Acciones Esenciales para la Seguridad del Paciente. DOF 08/09/17. AESP 2A</t>
  </si>
  <si>
    <t>Central de Enfermería</t>
  </si>
  <si>
    <t>Verificar: 1. Existencia de señalización. 2. Que cuente con señalamiento de emergencia para protección civil. 3. Que el punto de reunión esté delimitado e identificado.</t>
  </si>
  <si>
    <t>Verificar EQUIPO MÉDICO: 1. Carro para curación. 2. Mesa mayo con charola. 3.  Mesa Pasteur. 4. Portavenoclisis rodable. 5. Caja para desinfección de instrumentos. 6. Lebrillos. 7. Electrocardiógrafo multicanal con interpretación 8. Esfigmomanómetro aneroide con brazalete del tamaño que requiera para su actividad principal. 9. Sistema de intercomunicación bidireccional. 10. Estetoscopio de cápsula doble  (en su caso con cápsula tamaño pediátrico). 11. Estuche de diagnóstico que incluya oftalmoscopio, otoscopio y faringoscopio, con pilas y focos de repuesto. 12. Lámpara de haz dirigible. 13. Pinza de traslado. 14. Termómetros clínicos digitales (baterías de repuesto). 15. Torundero con tapa. 16. Lámpara de examinación con fuente de  luz de fibra óptica o LED. 18. Negatoscopio o sustituto tecnológico.</t>
  </si>
  <si>
    <t xml:space="preserve">Verificar: que se cuente con contactos conectados a la planta de emergencia, diferenciados en color naranja o un color distintivo o una marca que los haga facilmente identificables.
</t>
  </si>
  <si>
    <t>ACUERDO por el que se declara la obligatoriedad de la implementación, para todos los integrantes del Sistema Nacional de Salud, del documento denominado Acciones Esenciales para la Seguridad del Paciente. DOF 08/09/17. AESP 5B</t>
  </si>
  <si>
    <t>Sala de curaciones</t>
  </si>
  <si>
    <t xml:space="preserve">Verificar: 1. Existencia. 2. Ubicación. 3. Señalización. </t>
  </si>
  <si>
    <t xml:space="preserve"> Verificar EQUIPO 1. Caja de Doayan. 2. Equipo de curaciones. 3. Caja para desinfección de instrumentos. 4. Termómetro clínico . 5. Torundero con tapa. </t>
  </si>
  <si>
    <t xml:space="preserve">Verificar MEDICAMENTOS Y MATERIAL DE CURACIÓN:  1. Antisépticos. 2. Gasas y apósitos. 3. Analgésicos. 4. Suturas. 5. Soluciones intravenosas. 6. Anestésicos locales. 7. Jeringas con agujas. </t>
  </si>
  <si>
    <t>NOM-087-SEMARNAT-SSA1-2002, en su numeral 4 y 6</t>
  </si>
  <si>
    <t>Manejo de Residuos Peligrosos Biológico Infecciosos</t>
  </si>
  <si>
    <t>Verificar existencia de contenedores para el manejo del R.P.B.I.</t>
  </si>
  <si>
    <t xml:space="preserve">El Apéndice N y numerales 6.6.7 y 6.6.7.1 al 6.6.8.1.3  Los numerales, 6.6.7.2, 6.6.7.3, 6.6.7.4, 6.6.7.5, 6.6.7.6, 6.6.7.7, 6.6.7.8;  de la NOM-016-SSA3-2012. Establece las características mínimas de infraestructura y equipamiento de hospitales y consultorios de atención médica especializada.   ACUERDO por el que se declara la obligatoriedad de la implementación, para todos los integrantes del Sistema Nacional de Salud, del documento denominado Acciones Esenciales para la Seguridad del Paciente. DOF 08/09/17. AESP 5B             
</t>
  </si>
  <si>
    <t xml:space="preserve">Área de hospitalización adultos </t>
  </si>
  <si>
    <t>Verificar: INFRAESTRUCTURA: Que las áreas de hospitalización cuenten con:  1. Una toma fija por cama para el suministro de oxígeno. 2. Una toma fija de aire comprimido por cada dos camas. 3. Una toma fija de aspiración controlada, pudiendo ser esta última por medio de equipos portátiles. 4. Sanitario y regaderas.</t>
  </si>
  <si>
    <t xml:space="preserve">Verificar EQUIPO:1. Báscula con estadímetro 2. Sistema de comunicación bidireccional, así como de llamado de emergencia conectado a la central de enfermeras. 3. Bomba de infusión volumétrica. 4. Flujómetro de pared estándar. 5. Aspirador neumático de pared portátil. </t>
  </si>
  <si>
    <t xml:space="preserve">Cuarto de aislados (área de adultos) </t>
  </si>
  <si>
    <t>ACUERDO por el que se declara la obligatoriedad de la implementación, para todos los integrantes del Sistema Nacional de Salud, del documento denominado Acciones Esenciales para la Seguridad del Paciente. DOF 08/09/17. AESP 1</t>
  </si>
  <si>
    <t xml:space="preserve">Atención de pacientes  </t>
  </si>
  <si>
    <t xml:space="preserve">Verificar: 1. Brazaletes. 2. Rótulos en cabecera. 3. Membretes en soluciones, sondas y catéteres. </t>
  </si>
  <si>
    <t xml:space="preserve">numeral 6.6.7.1  de la NOM-016-SSA3-2012. Establece las características mínimas de infraestructura y equipamiento de hospitales y consultorios de atención médica especializada.       </t>
  </si>
  <si>
    <t>Oficina de trabajo médico</t>
  </si>
  <si>
    <t>Verificar: 1. Existencia. 2. Ubicación. 3. Señalización. 4. Mobiliario y equipo de cómputo.</t>
  </si>
  <si>
    <t>Sanitario para el personal</t>
  </si>
  <si>
    <t xml:space="preserve">Los numerales 4.12.  de la NOM-016-SSA3-2012. Establece las características mínimas de infraestructura y equipamiento de hospitales y consultorios de atención médica especializada.  </t>
  </si>
  <si>
    <t>Cuarto séptico</t>
  </si>
  <si>
    <t>Verificar: 1. Cuarto séptico cercano al área, con tarja, mesa de trabajo y repisas de acero inoxidable para el almacenamiento de utensilios varios. 2. Área de lavado de instrumental, con agua corriente, tarja y área de secado.</t>
  </si>
  <si>
    <t xml:space="preserve">Los numerales 4.11.  de la NOM-016-SSA3-2012. Establece las características mínimas de infraestructura y equipamiento de hospitales y consultorios de atención médica especializada.  </t>
  </si>
  <si>
    <t>Cuarto de aseo</t>
  </si>
  <si>
    <t>Verificar: 1. Existencia. 2. Ubicación. 3. Señalización. 4. Tarja para lavado de instrumentos de aseo (evitando la contaminación de áreas que requieran condiciones especiales de asepsia).</t>
  </si>
  <si>
    <t>NOM-004-SSA3-2012 Del expediente clínico. Consejo de Salubridad General. Protocolo Técnico tumor maligno de Ovario, Cérvico Uterino- Cáncer de endometrio, Cáncer de mama.</t>
  </si>
  <si>
    <t>Atención del cácner de la mujer.</t>
  </si>
  <si>
    <t>Verificar: existencia de casos.</t>
  </si>
  <si>
    <t>Verificar que el área cuente con un procedimiento documentado para la reducción de riesgo de infecciones asociadas a la atención de la salud: Acción Esencial 5 (definido y aplicado al establecimiento).</t>
  </si>
  <si>
    <t>Verificar que el área cuente con un procedimiento documentado para la reducción de riesgo del daño al paciente por causa de caídas: Acción Esencial 6 (definido y aplicado al establecimiento).</t>
  </si>
  <si>
    <t xml:space="preserve">Verificar el área su funcionamiento a través del equipo conectado a los contactos diferenciados en color naranja. </t>
  </si>
  <si>
    <t>Verificar: 1.Condiciones adecuadas. 2. Que   la desinfección de instrumentos sea en base a las técnicas establecidas. 3.  Los recipientes que contengan desinfectante deben permanecer tapados y rotulados con el nombre del producto, la fecha de preparación y caducidad, se debe contar con una bitácora de uso.</t>
  </si>
  <si>
    <t>Verificar:  1.Suficiencia. 2. Sistema de Abasto. 3. Fecha de esterilización y de caducidad. 4. Existencia de mínimo cinco paquetes de cada sutura. 5. Empaques íntegros. 6. Rótulo de fecha de la apertura del medicamento (no mayor de siete días).  7.  Rótulo de fecha de llenado de los antisépticos (cada 24 horas).</t>
  </si>
  <si>
    <t>Verificar: 1. Que   exista la señalización de la circulación de los contenedores hacia el almacén temporal. 2. Que los R.P.B.I. Estén identificados y separados en los contenedores correspondientes de acuerdo a sus características físicas y biológicas infecciosas.</t>
  </si>
  <si>
    <t>Verificar: 1. Limpieza, sanitización y revisiones de seguridad de las áreas de hospitalización. 2. Existencia y funcionamiento de todas las instalaciones hidrosanitarias, de gases medicinales y eléctricas.</t>
  </si>
  <si>
    <t>Verificar: 1. Funcionalidad y buen estado del  equipo, 2. Calibración  de báscula. 3.  Funcionalidad del Sistema de comunicación, y del llamado de emergencia.</t>
  </si>
  <si>
    <t>Verificar: 1. Que exista identificación en brazaletes y cabecera por lo menos con nombre y fecha de nacimiento del paciente, fecha y hora de ingreso. 2. Membrete en soluciones con nombre, fecha y hora de inicio y término. 3. Sondas y catéteres con membrete que contenga nombre, fecha y hora. 4. Revisar hojas de enfermería  y soluciones que se estén administrando al  paciente.</t>
  </si>
  <si>
    <t>Verificar: 1. Limpieza. 2. Infraestructura en buen estado. 3. Mobiliario en buenas condiciones.</t>
  </si>
  <si>
    <t xml:space="preserve">Verificar: 1. Que se utilice el cuarto séptico para el almacenamiento, limpieza y sanitización de los recipientes utilizados para recolectar las excretas de pacientes, así como para el acopio de ropa de cama y pacientes. 2. Que su ubicación sea accesible. </t>
  </si>
  <si>
    <t>Verificar: 1. Que el cuarto de aseo este ubicado estratégicamente para evitar la contaminación de áreas que requieran condiciones especiales de asepsia.</t>
  </si>
  <si>
    <t>Verificar: 1. Proceso de atención de la patología. 2. Registros en historia clínica, nota de ingreso, nota de evolución, nota de interconsulta, nota de referencia/traslado, nota de egreso (en su caso), hoja de enfermería, hoja de los servicios auxiliares de diagnóstico y tratamiento, cartas de consentimiento informado para los distintos procedimientos, nota de defunción y certificado de defunción (en su caso). 3. Apego a los manuales de procedimiento técnico-médicos o protocolos de atención médica.</t>
  </si>
  <si>
    <t>Verificar: 1. Que se tenga acceso al procedimiento para la seguridad en el proceso de medicación.  2. Que el  personal conozca lo relativo al procedimiento de seguridad en el proceso de medicación sabiendo: a. Prescripción, b. Transcripción, c. Dispensación d. Recepción, e. Almacenamiento y f. Administración de medicamentos. 3. Que sepan la doble verificación en la preparación y administración de medicamentos de alto riesgo. 4. Notificación de eventos adversos relacionados con la medicación.</t>
  </si>
  <si>
    <t>Verificar: 1. Que el personal este capacitado y conozco la técnica de higiene de manos. 2. Verificar la calidad del agua.</t>
  </si>
  <si>
    <t>Verificar: 1. Que se realice la evaluación y re-evaluación del riesgo de caídas. 2. Que se realice las acciones para prevención de caídas.</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</si>
  <si>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</si>
  <si>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 xml:space="preserve">
4 Planeación 
4.2 Cumplimiento de la Regulación.
4.3 Planeación Operativa.
7.  Mejora de Procesos.
7.2 Administración de Procesos de apoyo integral.
7.3 Administración de procesos de suministro.</t>
  </si>
  <si>
    <t xml:space="preserve"> Guía de equipamiento para carros rojos de CENETEC 2016</t>
  </si>
  <si>
    <t>CARRO ROJO</t>
  </si>
  <si>
    <t>Verificar:  1. Manuales de organización  y procedimientos del  servicio. 2. Bitácora de limpieza firmada por turno y por supervisor o jefe del servicio. 3. Bitácora de mantenimiento preventivo y correctivo.  4. Bitácora para el registro de indicaciones verbales y telefónicas.</t>
  </si>
  <si>
    <t xml:space="preserve">Verificar:  1. Identificación del inventario del equipo médico 2. Bitácora de mantenimiento preventivo y correctivo del equipo médico 3. Informe de calibración del equipo médico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  </t>
  </si>
  <si>
    <t>Verificar: 1. Bitácora de mantenimiento preventivo y correctivo del mobiliario. 2. Bitácora de recolección de RPBI.</t>
  </si>
  <si>
    <t>No aplica</t>
  </si>
  <si>
    <t>Verificar: 1. Bitácora de limpieza firmada por turno y por supervisor o jefe del servicio. 2. Bitácora de mantenimiento preventivo y correctivo.</t>
  </si>
  <si>
    <t>Verificar: 1. Bitácora de mantenimiento preventivo y correctivo. 2. Bitácora de recolección de RPBI.</t>
  </si>
  <si>
    <t>Verificar  manual de procedimientos.</t>
  </si>
  <si>
    <t>Verificar registros de sistema de abasto.</t>
  </si>
  <si>
    <t>Verificar bitácora de registro de la recolección del R.P.B.I. con los datos específicos como fecha, peso, tipo de residuo, firma del responsable del área y firma del responsable de la recolección.</t>
  </si>
  <si>
    <t xml:space="preserve">Verificar: 1. Bitácora de limpieza firmada por turno y por supervisor o jefe del servicio. 2. Bitácora de mantenimiento preventivo y correctivo. 3. Bitácora de mantenimiento a las tomas de oxígeno y aire. </t>
  </si>
  <si>
    <t>Verificar:  1. Bitácora de mantenimiento preventivo y correctivo del equipo y mobiliario.  2. Abasto de insumos.</t>
  </si>
  <si>
    <t xml:space="preserve">Verificar:  1. Bitácora de mantenimiento preventivo y correctivo del equipo y mobiliario. 2. Registro de calibración de las básculas por jornada laboral. </t>
  </si>
  <si>
    <t>Verificar:  1. Bitácora de limpieza firmada por turno y por supervisor o jefe del servicio. 2. Bitácora de mantenimiento preventivo y correctivo del equipo. 3. Bitácora de mantenimiento a las tomas de oxígeno y aire.  4. Bitácora de mantenimiento y recambio del Sistema de aire.</t>
  </si>
  <si>
    <t>Verificar registros de ingreso y membretes.</t>
  </si>
  <si>
    <t>Verificar bitácora de limpieza firmada por turno y por supervisor o jefe del servicio.</t>
  </si>
  <si>
    <t>Verificar  bitácora de control de limpieza y exhaustivos del área firmada por el jefe de turno o supervisor.</t>
  </si>
  <si>
    <t>Verificar: 1. Expediente clínico. 2. Censo de ingreso y egreso de pacientes. 3. Diagnóstico de morbi-mortalidad. 4. Sistemas de información. 5. Protocolos de atención médica. 6.Manuales de procedimientos técnico-médicos. 7. Manuales de procedimientos de enfermería.</t>
  </si>
  <si>
    <t>Verificar: 1. Registros de supervisión de seguimiento. 2. Bitácora específica de registro de órdenes verbales y/o telefónicas. 3. Expediente clínico.</t>
  </si>
  <si>
    <t>Verificar: 1. Alertas visuales en medicamentos con aspecto o nombre parecido. 2. Lista de medicamentes con aspecto y nombre parecido.</t>
  </si>
  <si>
    <t>Verificar: 1. Registros de supervisión de seguimiento. 2. Constancias de capacitación o listas de asistencia.</t>
  </si>
  <si>
    <t>Verificar: 1. Registro de la capacitación. 2. Registro del control de la calidad del agua.</t>
  </si>
  <si>
    <t>Verificar registro de las evaluaciones y re-evaluaciones.</t>
  </si>
  <si>
    <t xml:space="preserve">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monitor-desfibrilador.  5. Protocolo de manejo de los medicamentos de alto riesgo y electrolíticos. </t>
  </si>
  <si>
    <t xml:space="preserve">Verificar: 1. Existencia de un Programa para la Gestión del Equipo y Tecnología Biomédica 2. Que el equipo médico se encuentre funcionando y en buenas condiciones. </t>
  </si>
  <si>
    <t>Verificar: 1. Identificación del inventario del equipo médico 2. Bitácora de mantenimiento preventivo y correctivo del equipo médico</t>
  </si>
  <si>
    <t>Lidocaína solución inyectable al 1% y  2%.</t>
  </si>
  <si>
    <t>Verificar Existencia, vigencia, suficiencia y estado de conservación.</t>
  </si>
  <si>
    <t xml:space="preserve">Catéter venoso periférico corto </t>
  </si>
  <si>
    <t xml:space="preserve">Sonda de aspiración </t>
  </si>
  <si>
    <t xml:space="preserve"> Accesos vasculares: a) Cateteres percutáneos. b) Cateter Venoso central</t>
  </si>
  <si>
    <t xml:space="preserve">Aguja intraósea </t>
  </si>
  <si>
    <t>Bolsa autoinflable para reanimación (adulto).</t>
  </si>
  <si>
    <t>Equipo médico y elementos complementarios</t>
  </si>
  <si>
    <t>Primer cajón</t>
  </si>
  <si>
    <t>Segundo cajón</t>
  </si>
  <si>
    <t>Tercer cajón</t>
  </si>
  <si>
    <t>Cuarto Cajón</t>
  </si>
  <si>
    <t xml:space="preserve">UNIDAD DE CUIDADOS INTENSIVOS ADULTOS </t>
  </si>
  <si>
    <t xml:space="preserve">NOM-016-SSA3-2012, en su numeral 4.12, 5.1.10, 6.6.2.2.9. NOM-045-SSA2-2005, en su numeral 10.6.7.1, 10.6.7.2. NOM-025-SSA3-2013, en su numeral 5.2.12, 5.2.12.1 ACUERDO por el que se declara la obligatoriedad de la implementación, para todos los integrantes del Sistema Nacional de Salud, del documento denominado Acciones Esenciales para la Seguridad del Paciente. DOF 08/09/17. AESP 6C </t>
  </si>
  <si>
    <t>NOM-025-SSA3-2013, en su numeral 5.2.1.1</t>
  </si>
  <si>
    <t>Requisitos generales</t>
  </si>
  <si>
    <t>Verificar: ubicación del servicio.</t>
  </si>
  <si>
    <t>NOM-025-SSA3-2013, en su numeral 5.2.21. NOM-002-STPS-2010, en su numeral 7.17. NOM-030-SSA3-2013, en su numeral 6.4.1.1, 6.4.6, 6.8 ACUERDO por el que se declara la obligatoriedad de la implementación, para todos los integrantes del Sistema Nacional de Salud, del documento denominado Acciones Esenciales para la Seguridad del Paciente. DOF 08/09/17. AESP  5B</t>
  </si>
  <si>
    <t xml:space="preserve">NOM-016-SSA3-2012, en su numeral 4.12. NOM-025-SSA3-2013, en su numeral 5.2.20 </t>
  </si>
  <si>
    <t>Verificar: 1. Existencia de cuarto séptico. 2. Que cuente con tarja, mesa de trabajo y repisas de acero inoxidable para el aseo y almacenamiento de utensilios varios.</t>
  </si>
  <si>
    <t>NOM-087-ECOL-SSA1-2002, en su numeral 4 y 6</t>
  </si>
  <si>
    <t>Verificar: existencia de contenedores para el manejo del R.P.B.I.</t>
  </si>
  <si>
    <t xml:space="preserve">NOM-016-SSA3-2012, en su numeral 6.6.6.8 </t>
  </si>
  <si>
    <t>NOM-001-SEDE-2012, artículo 517, en su numeral  517-2, 517-30</t>
  </si>
  <si>
    <t xml:space="preserve">NOM-025-SSA3-2013, en su numeral 5.2.1.2, 5.2.1.2.1, 5.2.2. NOM-016-SSA3-2012, en su numeral 4.14. NOM-045-SSA2-2005, en su numeral 10.6.1.2 </t>
  </si>
  <si>
    <t>NOM-025-SSA3-2013, en su numeral 5.3.1.6</t>
  </si>
  <si>
    <t>Verificar: existencia de auxiliares de diagnóstico y tratamiento.</t>
  </si>
  <si>
    <t xml:space="preserve">NOM-025-SSA3-2013, en su numeral 5.2.3, 5.2.4, 5.2.5, 5.2.6, 5.2.7, 5.2.8 y apéndice A. NOM-045-SSA2-2005, en su numeral 10.6.1.2, 10.6.3.1, 10.6.4.2, 10.6.4.4, 10.6.7.4, 10.6.7.6. NOM-016-SSA3-2012, en su numeral 6.6.6.8. </t>
  </si>
  <si>
    <t>Cubículos o módulos para la atención</t>
  </si>
  <si>
    <t xml:space="preserve">Verificar: 1. Que los cubículos o módulos para la atención de los pacientes, cuenten con el espacio suficiente para la ubicación de la cama y el equipo de monitoreo o soporte. 2. Que las paredes, pisos y techos de los cubículos o módulos, sean de material liso, resistente y lavable. 3. Que en cada cubículo existan al menos 16 contactos eléctricos grado médico. 4. Que en cada cubículo existan dos tomas fijas para el suministro de oxígeno medicinal, una toma fija de aire comprimido, así como al menos dos tomas fijas de aspiración controlada y canastilla con frasco empotrado en la pared. </t>
  </si>
  <si>
    <t>Verificar: 1. Que en cada cubículo o módulo exista el siguiente mobiliario: bote para basura municipal (bolsa de cualquier color, excepto rojo o amarillo), bote con bolsa roja para RPBI, contenedor para punzocortantes y depósito para vidrio, cama de hospitalización tipo hidráulica, de múltiples posiciones, con cabecera desmontable o abatible, con barandales integrados y con ruedas (preferentemente con capacidad para pesar a los pacientes).</t>
  </si>
  <si>
    <t xml:space="preserve">Verificar: 1. Que exista el siguiente equipo por cubículo o módulo: bombas de infusión continúa, dispositivos para suministrar oxígeno con sistemas de humidificación, estetoscopio, lámpara de haz dirigible, monitor con capacidad para registro de: trazo electrocardiográfico de dos canales, presión arterial invasiva y no invasiva, temperatura y oximetría de pulso, termómetro con porta termómetro, ventilador mecánico de presión y de volumen. </t>
  </si>
  <si>
    <t>Verificar: 1. Que exista el siguiente equipo y mobiliario por servicio: electrocardiógrafo móvil de 12 derivaciones, estuche de diagnóstico completo, lámpara de mano, monitor de transporte, negatoscopio u otros tipos de aparatos para valoración de estudios radiológicos y de imagenología, ventilador de transporte, dispositivo para movilizar al paciente que puede ser una grúa, camilla para traslado con barandales abatibles y dispositivos para la colocación del equipo necesario para soporte vital, esfigmomanómetro.</t>
  </si>
  <si>
    <t xml:space="preserve">NOM-025-SSA3-2013, en su numeral 3.2, 5.2.9, 5.2.10. NOM-016-SSA3-2012, en su numeral 6.6.1, 6.6.1.1, 6.6.1.1.1, 6.6.1.1.2, 6.6.1.1.4 , apéndice G. NOM-045-SSA2-2005, en su numeral  10.6.6, 10.6.7 ACUERDO por el que se declara la obligatoriedad de la implementación, para todos los integrantes del Sistema Nacional de Salud, del documento denominado Acciones Esenciales para la Seguridad del Paciente. DOF 08/09/17. AESP  2A </t>
  </si>
  <si>
    <t>Central de Enfermeras</t>
  </si>
  <si>
    <t>Verificar: 1. Que su ubicación tenga libre y rápido acceso a las áreas en donde se encuentren internados los pacientes. 2. Que cuente con un sistema de comunicación bidireccional y de alarma, conectada a cada cubículo o módulo. 3. Que el espacio físico esté libre de fuentes de contaminación. 4. Que se disponga de un espacio físico o mobiliario para guarda de medicamentos, soluciones y material de curación. 5. Que cuenten con el material y los medicamentos requeridos en el área.</t>
  </si>
  <si>
    <t>NOM-025-SSA3-2013, en su apéndice C. NOM-045-SSA2-2005, en su numeral  10.6.6, 10.6.6.4</t>
  </si>
  <si>
    <t>Verificar: 1. Existencia del siguiente instrumental: equipo para aspiración de secreciones, con y sin circuitos cerrados, equipo para punción torácica, equipo para abordaje de acceso vascular central y periférico: catéter percutáneo y venoclisis, recipiente para desinfección de instrumentos.</t>
  </si>
  <si>
    <t xml:space="preserve">NOM-045-SSA2-2005, en su numeral 10.6.3.4, 10.6.3.6, 10.6.3.7, 10.6.3.11, 10.6.3.12 
ACUERDO por el que se declara la obligatoriedad de la implementación, para todos los integrantes del Sistema Nacional de Salud, del documento denominado Acciones Esenciales para la Seguridad del Paciente. DOF 08/09/17. AESP  3E </t>
  </si>
  <si>
    <t xml:space="preserve">Área de preparación de mezclas de soluciones y medicamentos </t>
  </si>
  <si>
    <t>Verificar: 1. Existencia de un espacio físico y cerrado. 2. Que cuente con acceso limitado. 3. Que cuenten con mesa de acero inoxidable, cubrebocas, jeringa, gasas y dispositivos seguros y adecuados para extraer e inyectar el medicamento.</t>
  </si>
  <si>
    <t>NOM-045-SSA2-2005, en su numeral 10.6.3.13 ,10.6.3.14, 10.6.3.15 
ACUERDO por el que se declara la obligatoriedad de la implementación, para todos los integrantes del Sistema Nacional de Salud, del documento denominado Acciones Esenciales para la Seguridad del Paciente. DOF 08/09/17. AESP  3F</t>
  </si>
  <si>
    <t>Nutrición parenteral  y enteral (propio o subrogado)</t>
  </si>
  <si>
    <t>Verificar: 1. Que cuente con campana de flujo laminar horizontal. 2. Que exista espacio físico específico. 3. Que se cuente con los insumos requeridos para la nutrición parenteral y enteral. 4. En su caso de que el servicio sea subrogado se deberá cumplir con lo establecido en la NOM-249-SSA1-2010.</t>
  </si>
  <si>
    <t xml:space="preserve">NOM-025-SSA3-2013, en su numeral 5.2.19 </t>
  </si>
  <si>
    <t>Almacén de equipo rodable</t>
  </si>
  <si>
    <t>Verificar: 1. Existencia del área o espacio físico. 2. Que cuente con tomas de corriente suficiente para asegurar la recarga de los equipos.</t>
  </si>
  <si>
    <t xml:space="preserve">NOM-025-SSA3-2013, en su numeral 5.2.16. NOM-016-SSA3-2012, en su numeral 6.6.6.10 </t>
  </si>
  <si>
    <t>Lavado de instrumental</t>
  </si>
  <si>
    <t>Verificar: 1. Que exista el área de lavado para material e instrumental, con agua corriente, tarja y área de secado, material para el lavado y asepsia.</t>
  </si>
  <si>
    <t xml:space="preserve">NOM-025-SSA3-2013, en su numeral 5.3.1.5 </t>
  </si>
  <si>
    <t>Organización y funcionamiento</t>
  </si>
  <si>
    <t>Verificar: 1. Existencia de los manuales correspondientes al servicio: bitácora de mantenimiento predictivo, preventivo y correctivo del equipo, código de bioética, guías diagnóstico-terapéuticas (de acuerdo con las patologías prevalentes), manuales de bioseguridad para el paciente, el personal y el servicio, manuales de funcionamiento de los equipos del servicio, manual de organización y funcionamiento, manuales de procedimientos técnico-médicos y administrativos, criterios de ingreso, selección y egreso.</t>
  </si>
  <si>
    <t>NOM-025-SSA3-2013, en su numeral 5.2.15</t>
  </si>
  <si>
    <t>Áreas de trabajo administrativo para el personal médico y de enfermería</t>
  </si>
  <si>
    <t xml:space="preserve">Verificar: 1. Que exista el espacio físico especifico. 2. Que cuente con mobiliario. </t>
  </si>
  <si>
    <t xml:space="preserve">NOM-004-SSA3-2012 Del expediente clínico. Consejo de Salubridad General. Protocolo Técnico tumor maligno de Ovario, Cérvico Uterino- Cáncer de endometrio, Cáncer de mama.
</t>
  </si>
  <si>
    <t>Tratamiento quirúrgico y médico del cáncer de la mujer.</t>
  </si>
  <si>
    <t xml:space="preserve">Verificar: existencia de casos. </t>
  </si>
  <si>
    <t xml:space="preserve">ACUERDO por el que se declara la obligatoriedad de la implementación, para todos los integrantes del Sistema Nacional de Salud, del documento denominado Acciones Esenciales para la Seguridad del Paciente. DOF 08/09/17. AESP </t>
  </si>
  <si>
    <t>Guía de equipamiento para carros rojos de CENETEC 2016</t>
  </si>
  <si>
    <t>Verificar: que la ubicación sea de fácil acceso desde las áreas de cirugía, tococirugía, urgencias y hospitalización.</t>
  </si>
  <si>
    <t>Verificar: 1. Que se utilice el cuarto séptico para el almacenamiento, limpieza y sanitización de los recipientes utilizados para recolectar las excretas de pacientes, así como para el acopio de ropa de cama y pacientes. 2. Que su ubicación este cerca al área.</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</si>
  <si>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t>
  </si>
  <si>
    <t>Verificar: 1. Que existan los insumos para la higiene de manos: jabón (líquido o gel) y toallas desechables. 2. Que las instalaciones no tengan fugas hidrosanitarias. 3. Que el mobiliario se encuentre en buenas condiciones.</t>
  </si>
  <si>
    <t>Verificar:  que la atención de los servicios sea las 24 horas del día los 365 días del año.</t>
  </si>
  <si>
    <t>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t>
  </si>
  <si>
    <t xml:space="preserve">Verificar: 1. Que el mobiliario se encuentren en buenas condiciones de pintura, sin zonas de oxidación o deterioro. 2. Que el mobiliario funcione. 
</t>
  </si>
  <si>
    <t>Verificar: 1. Que el equipo se encuentren en buenas condiciones. 2. Que el equipo funcione. 3. Que el cambio del humidificador y equipos de apoyo respiratorio se realice máximo cada semana o en su caso al menos que exista contaminación documentada. 4. Que el equipo de infusión este rotulado con la fecha, hora y nombre de la persona que lo instaló.</t>
  </si>
  <si>
    <t xml:space="preserve">Verificar: 1. Que el equipo se encuentren en buenas condiciones. 2. Que el equipo funcione.  </t>
  </si>
  <si>
    <t xml:space="preserve">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 5. Que existan los insumos para la higiene de manos: jabón (líquido o gel) y toallas desechables 6. Que las instalaciones no tengan fugas hidrosanitarias. 7. Que el mobiliario se encuentre en buenas condiciones.  </t>
  </si>
  <si>
    <t xml:space="preserve">Verificar: 1. Que las áreas, dimensiones y circulaciones permitan el desarrollo de las funciones y actividades propias del personal de enfermería. 2. Que el sistema de comunicación bidireccional y de alarma funcione. 3. Que el espacio físico o mobiliario para guarda de medicamentos, soluciones y material de curación este en buenas condiciones, limpio y ordenado. 4. Que los medicamentos y el material se encuentren en buenas condiciones y con fecha de caducidad vigente. </t>
  </si>
  <si>
    <t xml:space="preserve">Verificar: 1. Que el mobiliario y equipo se encuentren en buenas condiciones. 2. Que el mobiliario y equipo funcionen. 3. Evaluar técnica de higiene de manos. 4. Que existan los insumos para la higiene de manos: jabón (gel o líquido) y toallas desechables 5. Que el instrumental de curaciones este en buenas condiciones. 6. Que el empaque del instrumental esté rotulado con la fecha de esterilización.
</t>
  </si>
  <si>
    <t>Verificar: 1. Que el instrumental este en buenas condiciones. 2. Que el empaque del instrumental este rotulado con la fecha de esterilización. 3. Que los recipientes que contengan desinfectante permanezcan tapados y rotulados con el nombre del producto, la fecha de preparación y caducidad.</t>
  </si>
  <si>
    <t xml:space="preserve">Verificar: 1. Que el área esté señalizada. 2. Que el personal se lave las manos y use cubrebocas. 3. Que los catéteres venosos centrales y periféricos estén rotulados con fecha, hora y nombre del médico o enfermera responsables de su instalación y de la curación o antisepsia del sitio de inserción del catéter. 4. Que el sitio de inserción de las cánulas intravasculares periféricas y de los catéteres vasculares este cubierto con gasa estéril o un apósito estéril semipermeable. 5. Que las ampolletas de vidrio o plástico se utilicen exclusivamente al momento de abrirse y se deseche el remanente. 6. Que la utilización de frascos ámpula sea con técnica de asepsia y siguiendo las instrucciones de conservación y uso de los fabricantes. 7. Que el medicamento esté rotulado con el nombre completo del paciente y sus datos de identificación.  </t>
  </si>
  <si>
    <t>Verificar: 1. Que el área este señalizada. 2. Que las tomas de corriente estén en buenas condiciones y funcionen. 3. Que el equipo cuente con los membretes de limpieza y aseo.</t>
  </si>
  <si>
    <t xml:space="preserve">Verificar: 1. Que las instalaciones no tengan fugas hidrosanitarias. 2. Que el mobiliario se encuentre en buenas condiciones.                                                                                               </t>
  </si>
  <si>
    <t xml:space="preserve">Verificar: 1. Que los manuales sean de conocimiento y aplicación por parte del personal. 2. Que los manuales tengan los elementos requeridos. 3. Que estén actualizados. 4. Que estén autorizados por las autoridades correspondientes. 5. Que la fecha de elaboración este vigente.
</t>
  </si>
  <si>
    <t>Verificar: 1. Que el espacio sea suficiente. 2. Que el mobiliario este en buena condiciones.</t>
  </si>
  <si>
    <t>Verificar: 1. Inventario de mobiliario. 2. Bitácora del mantenimiento preventivo y correctivo de la estructura y del mobiliario. 3. Registro y calendario de la recarga de los extintores. 4. Registro y control del sistema de abasto de los insumos para la higiene de manos. 5. Bitácora de limpieza firmada por turno y por supervisor o jefe del servicio. 6. Registro de la evaluación al personal en la técnica para la higiene de manos.7. Instructivo. 8. Registro mensual de verificación de funcionalidad de los extintores.  9. Registro de la capacitación del uso del manejo de extintores.  10. Manual de manejo de extintores.</t>
  </si>
  <si>
    <t>Verificar: 1. Bitácora de control de aseo y limpieza del área firmada por el jefe de turno o supervisor.</t>
  </si>
  <si>
    <t>Verificar: 1. Bitácora de registro de la recolección del R.P.B.I. Con los datos específicos como fecha, peso, tipo de residuo, firma del responsable del área y firma del responsable de la recolección.</t>
  </si>
  <si>
    <t xml:space="preserve">Verificar:1. Bitácora de mantenimiento preventivo-correctivo de la estructura y mobiliario. 2. Bitácora de control de aseo y limpieza del área firmada por el jefe de turno o supervisor. 3. Registro y control del sistema de abasto de los insumos para la higiene de manos. </t>
  </si>
  <si>
    <t xml:space="preserve">Verificar: 1. Bitácora de mantenimiento preventivo-correctivo de la estructura y mobiliario. 2. Bitácora de control de aseo y limpieza del área firmada por el jefe de turno o supervisor. 3. Bitácora del procedimiento de desinfección de alto nivel del área. 4. Registro de capacitación al personal de salud y familiares en los flujos de ingreso y egreso. 5. Registro y control del sistema de abasto de los insumos para la higiene de manos. </t>
  </si>
  <si>
    <t>Verificar: expediente clínico (resultados de laboratorio y gabinete integrados e interpretados, así como solicitud de hemoderivados).</t>
  </si>
  <si>
    <t>Verificar: 1. Bitácora de mantenimiento preventivo y correctivo de la estructura. 2. Bitácora de abasto de insumos para el lavado y asepsia. 3. Bitácora del procedimiento de desinfección de alto nivel del área.</t>
  </si>
  <si>
    <t>Verificar: 1. Inventario del mobiliario. 2. Bitácora de mantenimiento preventivo y correctivo del mobiliario. 3. Registro del procedimiento del aseo, limpieza y desinfección de las camas cada vez que la ocupe un nuevo paciente, cuando se desocupe o en 48 horas si no se ha ocupado.</t>
  </si>
  <si>
    <t>Verificar: 1. Inventario del equipo. 2.  bitácora de mantenimiento preventivo y correctivo del equipo. 3. Registro del lavado y esterilización o de la desinfección de alto nivel de los circuitos para ventilación e inhaloterapia, las bolsas de reanimación respiratoria y sensores de oxígeno que no sean desechables. 4. Registro de la esterilización o desinfección de los humidificadores y equipos de apoyo respiratorio no invasivo. 5. Registro del cambio del humidificador y equipos de apoyo con la fecha y hora.</t>
  </si>
  <si>
    <t>Verificar: 1. Inventario del equipo. 2.  bitácora de mantenimiento preventivo y correctivo del equipo. 3. Registro del procedimiento del aseo, limpieza y desinfección de las camas cada vez que la ocupe un nuevo paciente, cuando se desocupe o en 48 horas si no se ha ocupado. 4. Registro del lavado y esterilización o de la desinfección de alto nivel de los circuitos para ventilación e inhaloterapia, las bolsas de reanimación respiratoria y sensores de oxígeno que no sean desechables. 5. Registro del recambio de los tanques de oxígeno. 6. Registro de la calibración del esfigmomanómetro.</t>
  </si>
  <si>
    <t xml:space="preserve">Verificar: 1. Bitácora de mantenimiento preventivo y correctivo de la estructura y mobiliario. 2. Bitácora de control de aseo y limpieza del área firmada por el jefe de turno o supervisor. 3. Registro y control del sistema de abasto de los insumos para la higiene de manos. 4. Registro del control y mantenimiento del sistema de inyección y extracción. </t>
  </si>
  <si>
    <t xml:space="preserve">Verificar: 1. Bitácora de mantenimiento de equipo. 2. Bitácora de control de aseo y limpieza del área firmada por el jefe de turno o supervisor. 3. Sistema de abasto de material y medicamentos.4. Bitácora para el registro de órdenes verbales y telefónicas. 
</t>
  </si>
  <si>
    <t>Verificar: 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</si>
  <si>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Verificar: 1. Resguardo del instrumental. 2. Bitácora de uso de los desinfectantes.</t>
  </si>
  <si>
    <t>Verificar: 1. Registro y control de la clínica de catéteres. 2. Sistema de abasto del material para la preparación de medicamentos y del material de cuidado de catéter. 3. Manual de procedimientos de enfermería.</t>
  </si>
  <si>
    <t>Verificar: 1. Inventario de equipo (en su caso). 2. Bitácora de mantenimiento preventivo-correctivo de la campana de flujo laminar. 3. Manual de la operación del equipo. 4. Registro del lavado y desinfección de alto nivel de la campana de flujo laminar. 5. Registro del lavado y esterilización o de la desinfección de alto nivel del espacio físico. 6. Nota médica del procedimiento y hoja de enfermería. 7. Registro y control de la clínica de catéteres. 8. Sistema de abasto de los insumos para la preparación de la nutrición parenteral y enteral (en su caso). 9. Manual de procedimientos de enfermería para nutrición parenteral y enteral. 10. Control de la solicitud del servicio y entrega-recepción de la nutrición parenteral y enteral por parte del proveedor. 11. Verificar que la solicitud de nutrición parenteral total cuente con: nombre completo y fecha de nacimiento del paciente; peso del paciente; número de expediente; servicio que solicita; fecha hora de solicitud, componentes de la mezcla, glucosa kilo minuto, concentración de la mezcla, calorías totales, kilocalorías, nombre y cédula profesional del médico solicitante. 12. convenio de prestación de servicios.</t>
  </si>
  <si>
    <t>Verificar: 1. Bitácora de mantenimiento preventivo y correctivo de la estructura. 2. Resguardo e inventario de equipo.</t>
  </si>
  <si>
    <t xml:space="preserve">Verificar: 1. Manual de organización. 2. Manual de procedimientos. 3. Manual de bioseguridad. 4. Bitácora de mantenimiento predictivo, preventivo y correctivo del equipo. 5. Código de bioética. 6. Guías diagnóstico-terapéuticas (de acuerdo con las patologías prevalentes). 7. Manuales de funcionamiento de los equipos del servicio. 8. Manuales de procedimientos técnico-médicos y administrativos. 9. Criterios de ingreso, egreso y exclusión.
</t>
  </si>
  <si>
    <t>Verificar: 1. Inventario del mobiliario. 2. Bitácora de mantenimiento preventivo-correctivo del mobiliario.</t>
  </si>
  <si>
    <t>Verificar: 1. Expediente clínico. 2. Censo de ingreso y egreso de pacientes. 3. Diagnóstico de morbi-mortalidad. 4. Sistemas de información. 5. Protocolos de atención médica. 6. Manuales de procedimientos técnico-médicos. 7. Manuales de procedimientos de enfermería.</t>
  </si>
  <si>
    <t>Verificar: registro de las evaluaciones y re-evaluaciones.</t>
  </si>
  <si>
    <t xml:space="preserve">
4.- Planeación
4.2 Cumplimiento de la regulación
4.3 Planeación operativa
7.  Mejora de Procesos.
7.2 Administración de Procesos de apoyo integral.
7.3 Administración de procesos de suministro.</t>
  </si>
  <si>
    <t xml:space="preserve">
4.- Planeación
4.2 Cumplimiento de la regulación
4.3 Planeación operativa
7.  Mejora de Procesos.
7.2 Administración de Procesos de apoyo integral.
7.3 Administración de procesos de suministro.
7.4 Gestión del riesgo en la atención</t>
  </si>
  <si>
    <t xml:space="preserve">
4.- Planeación
4.2 Cumplimiento de la regulación
4.3 Planeación operativa
7.  Mejora de Procesos.
7.2 Administración de Procesos de apoyo integral.
7.3 Administración de procesos de suministro.
</t>
  </si>
  <si>
    <t xml:space="preserve">
4.- Planeación
4.2 Cumplimiento de la regulación
4.3 Planeación Operativa.
7.  Mejora de Procesos.
7.2 Administración de Procesos de apoyo integral.
7.3 Administración de procesos de suministro.</t>
  </si>
  <si>
    <t>Equipo Médico y elementos complementarios</t>
  </si>
  <si>
    <t>Verifica existencia, vigencia, suficiencia y estado de conservación.</t>
  </si>
  <si>
    <t xml:space="preserve"> Accesos vasculares: a) Cateteres  percutáneos. b) Cateter Venoso central.</t>
  </si>
  <si>
    <t>Aguja intraósea</t>
  </si>
  <si>
    <t>Bolsa autoinflable para reanimación adulto.</t>
  </si>
  <si>
    <t xml:space="preserve">Mascarilla laríngea </t>
  </si>
  <si>
    <t>Marcapasos externo transitorio.</t>
  </si>
  <si>
    <t>Marcapasos transvenoso transitorio con accesorios.</t>
  </si>
  <si>
    <t>Verificar: 1. existencia. 2. suficiencia. 3. caducidad o fecha de esterilización. 4. ubicación. 5. empaques íntegros.</t>
  </si>
  <si>
    <t>UNIDAD QUIRÚRGICA</t>
  </si>
  <si>
    <t>NOM-016-SSA3-2012, en su numeral 4.12, 5.1.10, 6.6.2.2.9. NOM-045-SSA2-2005, en su numeral 10.6.7.2. NOM-001-SEDE-2012. Titulo 5, Especificaciones. Capítulo 5 Ambientes Especiales Artículo 517.</t>
  </si>
  <si>
    <t xml:space="preserve">NOM-087-SEMARNAT-SSA1-2002, en su numeral 3.9, 4 y 6, NOM-016-SSA3-2012 en su numeral 5.1.2.4, Guía para el manejo de los residuos peligrosos biológico infecciosos en unidades de salud. Primera impresión: 2003. </t>
  </si>
  <si>
    <t>Verificar:  existencia de contenedores para el manejo del R.P.B.I.</t>
  </si>
  <si>
    <t>NOM-001-SEDE-2012, artículo 517, en su numeral  517-2, 517-30, 517-31, 517-33,  517-42, 517-44.</t>
  </si>
  <si>
    <t>NOM-016-SSA3-2012, en su numeral 6.6.2.2. NOM-045-SSA2-2005, en su numeral 3.1.13.1</t>
  </si>
  <si>
    <t>Verificar: 1. Existencia de un área de circulación restringida y delimitada (acceso controlado). 2. Que  cuente con acceso controlado para el paciente y para el personal.</t>
  </si>
  <si>
    <t>NOM-016-SSA3-2012, en su numeral 4.4, 6.6.2.2.1, 6.6.2.2.2</t>
  </si>
  <si>
    <t>Verificar: 1. Existencia de un área de transferencia para pacientes y personal. 2. Que  se cuente con una barrera física, mecanismo o sistema de separación.</t>
  </si>
  <si>
    <t xml:space="preserve">NOM-016-SSA3-2012, en su numeral 4.12, 6.6.2.2.9 </t>
  </si>
  <si>
    <t>Verificar: Cuarto séptico</t>
  </si>
  <si>
    <t>NOM-016-SSA3-2012, en su numeral 6.6.2.2</t>
  </si>
  <si>
    <t>Vestidores</t>
  </si>
  <si>
    <t>Verificar: existencia de vestidores para el personal del área de la salud por género.</t>
  </si>
  <si>
    <t xml:space="preserve">NOM-016-SSA3-2012, en su numeral 6.6.2.2, 6.6.2.2.3 y en su apéndice H. NOM-045-SSA2-2005, en su numeral 3.1.13.1 </t>
  </si>
  <si>
    <t>Pasillo de circulación blanca</t>
  </si>
  <si>
    <t xml:space="preserve">Verificar: 1. Existencia de lavabo o tarja para asepsia prequirúrgica de las manos, que el lavabo de cirujanos cuente con: bote para basura tipo municipal (bolsa de cualquier color, excepto rojo o amarillo), cepillera para uso quirúrgico, jabonera de pedal o su equivalente tecnológico, lavabo para cirujanos. 2. Que  cuente con una ventanilla de comunicación de CEyE hacia el pasillo de la circulación blanca. </t>
  </si>
  <si>
    <t xml:space="preserve">NOM-016-SSA3-2012, en su numeral 6.6.2.2, 6.6.2.2.4, 6.6.2.2.4.1, 6.6.2.2.4.2, 6.6.2.2.4.3 y en su apéndice H. NOM-045-SSA2-2005, en su numeral 3.1.13.1, 10.6.4, 10.6.7, 10.6.7.1, 10.6.7.2. NOM-001-SEDE-2012. Titulo 5, Especificaciones. Capítulo 5 Ambientes Especiales Artículo 517, 517-19, 517-60, 517-61, 517-62, 517-63. NOM-006-SSA3-2011, en su numeral 7.3 y en su apéndice A. 
</t>
  </si>
  <si>
    <t>Verificar: 1. Existencia por sala de operaciones del siguiente mobiliario: asiento giratorio con respaldo, banqueta de altura, bote para basura tipo municipal (bolsa de cualquier color, excepto rojo o amarillo), bote para RPBI (bolsa roja), brazo giratorio (en su caso), cubeta de acero inoxidable, mesa carro anestesiólogo (en su caso), mesa Mayo con charola, mesa quirúrgica, mesa riñón, mesa transportadora de material, porta cubeta rodable, porta lebrillo doble, riel portavenoclisis.</t>
  </si>
  <si>
    <t>Verificar: 1. Que  cuente con el siguiente equipo médico por sala de operaciones: aspirador de succión regulable, lámpara para emergencias portátil, lámpara doble para cirugía, negatoscopio, reloj para sala de operaciones con segundero, equipo para anestesia, estetoscopio, esfigmomanómetro, monitor de signos vitales, ECG, presión arterial por método invasivo, temperatura y oxímetro. 2. que cuente con instalaciones fijas de oxígeno, óxido nitroso y aire. 3. que existan ductos de extracción de aire. 4. que se cuente con dispositivos para succión de líquidos y secreciones (equipo para succión continua (propio o subrogado).</t>
  </si>
  <si>
    <t>Protocolo técnico para tumor maligno de ovario y neoplasia de células germinales.</t>
  </si>
  <si>
    <t>Protocolo técnico para tumor maligno de mama.</t>
  </si>
  <si>
    <t>Protocolo técnico para cáncer cérvico uterino-cáncer de endometrio.</t>
  </si>
  <si>
    <t xml:space="preserve">NOM-016-SSA3-2012, en su numeral 6.6.2.2, 6.6.2.2.4, 6.6.2.2.4.1, 6.6.2.2.4.2, 6.6.2.2.4.3 y en su apéndice H. NOM-045-SSA2-2005, en su numeral 3.1.13.1, 10.6.4, 10.6.7, 10.6.7.1, 10.6.7.2. NOM-001-SEDE-2012. Titulo 5, Especificaciones. Capítulo 5 Ambientes Especiales Artículo 517, 517-19, 517-60, 517-61, 517-62, 517-63. NOM-006-SSA3-2011, en su numeral 7.3 y en su apéndice A. </t>
  </si>
  <si>
    <t>Verificar: 1. Existencia por sala de operaciones de: Unidad básica de anestesia (de acuerdo al tipo de procedimientos puede ser una unidad intermedia de anestesia o una unidad avanzada de anestesia, que cuente como mínimo con:  un vaporizador, gabinete con ruedas, dos con freno; un cajón; mesa de trabajo con iluminación; en su caso, repisa para monitores; yugos para cilindros de O2 y N2O; medidores o manómetros de presión del suministro de gases con alarma audible de baja presión; contactos eléctricos; batería de respaldo de acuerdo al equipo instalado; flujómetros independientes para cada tipo de gases suministrados; flush y sistema de guarda hipóxica o FiO2, con alarma audible y visible; ventilador transoperatorio adecuado a las necesidades del paciente; circuito de reinhalación con sistema canister; monitor de signos vitales con desplieque de al menos cuatro trazos, uno específico para presión arterial invasiva.  Verificar: 1. existencia por sala de: unidad básica de anestesia, circuito anestésico, oxímetro de pulso, aspirador de pared, aspirador portátil para secreciones, bolsa de reinhalación, monitor de presión arterial sistólica, diastólica y media no invasiva, hojas de laringoscopio (juego) 3-4 rectas, hojas de laringoscopio (juego) 3-4 curvas, mango de laringoscopio, mascarillas de anestesia transparentes, monitor para electrocardiografía continua, tanque de oxígeno o fuente central, ventilador transoperatorio mecánico para adulto, termómetro clínico oral o rectal, tubos endotraqueales con balón, guía flexible para sondas endo-traqueales adulto, cánulas orofaríngeas, equipo para bloqueo peridural y subaracnoideo, juego de agujas para espacio subaracnoideo. 2. Que se cuente con uno por área de quirófano: cardioversión: equipo portátil (desfibrilador) con monitor y electrodos adulto, capnógrafo, juego de elementos supraglóticos o su equivalente tecnológico, para pacientes adultos, hoja articulada curva, monitor de relajación neuro-muscular, resucitador manual adulto, estetoscopio para anestesiólogo, estetoscopio esofágico adulto, pinza de Magill adulto. Quirófanos de alta especialidad: monitor de presión arterial sistólica, diastólica y media invasiva. 3. Que se cuente con dos por área de quirófanos: circuito de reinhalación tipo Bain largo, soporte válvula para circuito de reinhalación tipo Bain. 4. Que cuenten con los medicamentos requeridos para el procedimiento anestésico.</t>
  </si>
  <si>
    <t xml:space="preserve">
NOM-016-SSA3-2012, en su numeral 6.6.2.2, 6.6.2.2.5, 6.6.2.2.5.1, 6.6.2.2.5.2, 6.6.2.2.6, 6.6.2.2.7 y en su apéndice H, G. NOM-045-SSA2-2005, en su numeral 10.6.4, 10.6, 10.6.6, 10.6.7,  3.1.13.1. </t>
  </si>
  <si>
    <t>Recuperación Post-Anestésica</t>
  </si>
  <si>
    <t xml:space="preserve">Verificar: 1. Existencia de área de recuperación post-anestésica. 2. Que  cuente con mesa con tarja para hacer el lavado de los materiales e instrumental reutilizables. 3. Que  se disponga de un área específica para el estacionamiento de camillas. 4. Que  cuente con ventilación artificial. 5. Que  cuente con equipo para aspiración controlada, así como tomas de oxígeno y de aire comprimido. 6. Que  se cuente en recuperación pos anestésica con: bote para basura tipo municipal (bolsa de cualquier color, excepto rojo o amarillo), bote para RPBI (bolsa roja), carro camilla para recuperación, elemento divisorio de material antibacteriano, riel portavenoclisis, monitor de signos vitales: ECG, presión arterial por método no invasivo, temperatura y oxímetro. 7. Que  se cuente con locales para guarda de ropa y equipos. 8. Que  tenga como mínimo una cama-camilla por sala de operaciones. </t>
  </si>
  <si>
    <t xml:space="preserve">Verificar: 1. Que exista la central de enfermeras con espacio para trabajo de enfermeras y preparación de medicamentos, con mesa de trabajo con tarja de acero inoxidable ubicada de tal forma que permita el libre y rápido acceso a las áreas en donde se encuentren internados los pacientes.2. Que  se disponga de un espacio físico o mobiliario para ropería, guarda de medicamentos, soluciones y material de curación. 3. Que  cuenten con el material y los medicamentos requeridos en el área. </t>
  </si>
  <si>
    <t xml:space="preserve">Verificar que se cuenta con equipamiento mínimo indispensable para el traslado intrahospitalario de pacientes en estado crítico: Mascarilla válvula balón para presión positiva, fuente portátil de oxígeno, monitor de traslado, sistema de oxígenación o ventilación, camilla con barandales de traslado de paciente </t>
  </si>
  <si>
    <t>NOM-006-SSA3-2011, en su apéndice A</t>
  </si>
  <si>
    <t>Verificar: 1. Existencia por sala de: equipo portátil para cardioversión con monitor y electrodos adulto. 2. Que se cuente por camilla: aspirador, fuente de oxígeno, monitor para electrocardiografía continua.</t>
  </si>
  <si>
    <t>Verificar: 1. Que  se identifiquen y clasifiquen el R.P.B.I. 2. Que  los R.P.B.I. Se envasen en los contenedores específicos para cada tipo de residuo (rojo o amarillo),  inmediatamente después de su generación en el mismo lugar en que se originan. 3. Que  los R.P.B.I. No sean mezclados con otro tipo de residuos. 4. Que  los recipientes o bolsas estén marcados con el símbolo universal de riesgos biológico y la leyenda “Residuos Peligrosos Biológico-Infecciosos”, que no deben llenarse más de un 80% de su capacidad y que estén bien cerrados. 5. Que  exista ruta preestablecida para trasladar el R.P.B.I. Desde las áreas generadoras hasta el área de almacenamiento. 6. Que  el periodo de almacenamiento temporal este de acuerdo al tipo de establecimiento generador de R.P.B.I. 7. El tratamiento o destino final del R.P.B.I.</t>
  </si>
  <si>
    <t>Verificar: 1. Que  el área este señalizada con rotulo de acceso restringido. 2. Que  el ingreso sea a través de puertas y/o barreras físicas que impidan el libre paso de los pacientes y personal 3. Que  se mantengan las condiciones de asepsia y ambiente estéril.</t>
  </si>
  <si>
    <t>Verificar: 1. Que  se utilice el cuarto séptico para el almacenamiento, limpieza y sanitización de los recipientes utilizados para recolectar las excretas de pacientes, así como para el acopio de ropa de cama y pacientes (que cuente con el equipamiento: Lava cómodos, tarja, mesa de trabajo, cómodos, orinales, repisas de acero inoxidable para el almacenamiento de utensilios varios.) 2. Que  su ubicación sea accesible pero fuera del área de recuperación post-anestésica.</t>
  </si>
  <si>
    <t>Verificar: 1. Señalización y existencia por género. 2. Que  las instalaciones hidrosanitarias estén en buenas condiciones generales y funcionales. 3. Que  la iluminación sea adecuada.</t>
  </si>
  <si>
    <t>Verificar: 1. Que  las instalaciones no tengan fugas hidrosanitarias. 2. Que  el mobiliario se encuentre en buenas condiciones.</t>
  </si>
  <si>
    <t>Verificar: 1. Que  el mobiliario se encuentren en buenas condiciones de pintura acabado crómado o metálico, sin zonas de oxidación o deterioro. 2. Que  el mobiliario funcione.</t>
  </si>
  <si>
    <t>Verificar: 1. Que el equipo, material e instrumental de anestesiología se encuentre en buenas condiciones y esté funcional. 2. Que los medicamentos se encuentren en buenas condiciones y con fecha de caducidad vigente.</t>
  </si>
  <si>
    <t>Verificar: 1. Que  el espacio físico para la guarda de equipo y ropa sea adecuado y este en buenas condiciones. 2. Que  se permita un espacio físico para el trabajo del personal de enfermería y anestesiología. 3. Que  el estacionamiento de las camillas, se ubique de manera contigua a la zona de transferencia. 4. Que  el equipo y mobiliario se encuentre en buenas condiciones y esté funcional.</t>
  </si>
  <si>
    <t xml:space="preserve">Verificar: que  el equipo este en buenas condiciones y funcional. </t>
  </si>
  <si>
    <t>Verificar: que el equipo este en buenas condiciones y funcional.</t>
  </si>
  <si>
    <t xml:space="preserve">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 </t>
  </si>
  <si>
    <t>Verificar: bitácora de registro de la recolección del R.P.B.I. Con los datos específicos como fecha, peso, tipo de residuo, firma del responsable del área y firma del responsable de la recolección.</t>
  </si>
  <si>
    <t>Verificar: bitácora de control de aseo y limpieza del área firmada por el jefe de turno o supervisor.</t>
  </si>
  <si>
    <t>Verificar: bitácora de mantenimiento preventivo y correctivo de la estructura.</t>
  </si>
  <si>
    <t>Verificar: 1. Bitácora de mantenimiento preventivo y correctivo de la estructura. 2. Bitácora de abasto de insumos para el lavado y asepsia prequirúrgica. 3. Bitácora del procedimiento de desinfección de alto nivel del área.</t>
  </si>
  <si>
    <t>Verificar: 1. Bitácora de mantenimiento preventivo y correctivo del mobiliario. 2. Inventario del mobiliario.</t>
  </si>
  <si>
    <t>Verificar: 1. Bitácora de mantenimiento preventivo y correctivo de las tomas de pared. 2. Bitácora de mantenimiento preventivo correctivo del equipo y mobiliario. 3. Documento en el cual se establezcan procedimientos, medidas de distribución y entradas que disminuyan el riesgo de contaminación del área gris. 4. Bitácora de mantenimiento preventivo correctivo de la ventilación artificial. 5. Registro  del procedimiento de lavado y esterilización o desinfección de los sensores de oxigeno antes de volver a ser usados en otro paciente. 6. Registro  del procedimiento de limpieza y desinfección de las camas (cada vez que se desocupe). 7. Bitácora del procedimiento de desinfección de alto nivel del área. 8.  Expediente  clínico que contenga la nota post-anestésica y la nota de alta del área de recuperación considerando la calificación de ALDRETE.</t>
  </si>
  <si>
    <t>Verificar: 1. Bitácora de control de aseo y limpieza del área firmada por el jefe de turno o supervisor. 2. Sistema de abasto de material y medicamentos.</t>
  </si>
  <si>
    <t>Verificar: 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</si>
  <si>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Verificar: 1. Inventario del mobiliario y equipo. 2.  bitácora de mantenimiento preventivo y correctivo del mobiliario y equipo.</t>
  </si>
  <si>
    <t>Verificar: 1. Inventario del equipo. 2. Bitácora de mantenimiento preventivo y correctivo de los equipos de anestesia.</t>
  </si>
  <si>
    <t xml:space="preserve">4. Planeación. 
4.2  Cumplimiento de la Regulación.
</t>
  </si>
  <si>
    <t xml:space="preserve">
4.- Planeación
4.2 Cumplimiento de la regulación
4.3 Planeación operativa
</t>
  </si>
  <si>
    <t>ATENCIÓN  MÉDICO QUIRÚRGICA PARA CÁNCER DE MAMA</t>
  </si>
  <si>
    <t>Atención médico quirúrgica</t>
  </si>
  <si>
    <t>Ganglio centinela y/o Disección axilar complementaria. Más de 3 ganglios positivos o Tumor mayor a 5 cm. Mastectomía radical modificada ó Cirugía conservadora con disección radical de axila más Radioterapia (en casos seleccionados), Cirugía al tumor recurrente en casos indicados y Cirugía de los sitios de metástasis (resección, ablación o control).</t>
  </si>
  <si>
    <t>Verificar en el expediente clínico que se realiza 1. La intervención en todos los casos de masa o ganglio sospechoso 2. Registros en las notas médicas quirúrgicas (nota preoperatoria, lista de verificación de la cirugía, nota pre anestésica, vigilancia y registro anestésico, nota postoperatoria, carta de consentimiento informado). 3. Apego a la normatividad correspondiente, protocolos de atención médica propios y árbol de toma de decisiones. 4. Que en la hoja de la lista de verificación de la cirugía este colocado el resultado del control de calidad del instrumental.</t>
  </si>
  <si>
    <t>Verificar: 1. Registro de intervenciones quirúrgicas en el servicio y en el registro de la programación quirúrgica. 2. Registro en el SIS.</t>
  </si>
  <si>
    <t>ATENCIÓN  QUIRÚRGICA PARA TUMOR MALIGNO DE OVARIO</t>
  </si>
  <si>
    <t xml:space="preserve">NOM-004-SSA3-2012 Del expediente clínico. CIE-9-MC 54.11 Laparotomía exploradora. CIE-9-MC 54.21 Laparoscopia. CIE-9-MC 54.25 Lavado peritoneal. Intervención 221.
</t>
  </si>
  <si>
    <t>Laparotomía exploradora</t>
  </si>
  <si>
    <t>Verificar existencia de casos en el registro de intervenciones quirúrgicas en el servicio y el registro de la programación quirúrgica.</t>
  </si>
  <si>
    <t>NOM-004-SSA3-2012 Del expediente clínico. Consejo de Salubridad General. Identificación de tratamientos y medicamentos asociados a gastos catastróficos. Protocolo Técnico. Categoría I. Diagnóstico y Tratamiento de Cáncer en Adultos. Enfermedad CIE 10: C56 Tumor maligno de Ovario (Neoplasias de células germinales.</t>
  </si>
  <si>
    <t>Manejo quirúrgico inicial para Cirugía Conservadora en neoplasia de células germinales de ovario.</t>
  </si>
  <si>
    <t>Verificar existencia de casos en el registro de intervenciones quirúrgicas en pacientes que desean preservar fertilidad y registro de la programación quirúrgica.</t>
  </si>
  <si>
    <t>Manejo quirúrgico inicial para Cirugía radical en paciente sin deseo de preservar fertilidad con neoplasia de células germinales de ovario.</t>
  </si>
  <si>
    <t>Cirugía de rutina de ovario y Cirugía Cito reductora tardía para neoplasia de células epiteliales y Cirugía de intervalo para neoplasia de células epiteliales</t>
  </si>
  <si>
    <t>Cirugía cito reductora secundaria para tumores demostrables y resecables que ocluyan el tubo digestivo y Protocolos de manejo de las complicaciones y procedimientos más trascendentes de tumor ovárico.</t>
  </si>
  <si>
    <t>Verificar en el expediente clínico que se realiza 1. La intervención en todos los casos de masa anexial sospechosa 2. Registros en las notas médicas quirúrgicas (nota preoperatoria, lista de verificación de la cirugía, nota pre anestésica, vigilancia y registro anestésico, nota postoperatoria, carta de consentimiento informado). 3. Apego a la normatividad correspondiente, protocolos de atención médica propios y árbol de toma de decisiones. 4. Que en la hoja de la lista de verificación de la cirugía este colocado el resultado del control de calidad del instrumental.</t>
  </si>
  <si>
    <t>Verificar en el expediente clínico que se realizó 1. Salpingooforectomía unilateral. 2. Muestreo peritoneal. 3. Lavado peritoneal. 4. Cito reducción. 5. Estudio histopatológico transoperatorio. 6. Cuña del ovario contralateral.</t>
  </si>
  <si>
    <t>Verificar en el expediente clínico que se realiza 1. Histerectomía total. 2. Salpingooforectomía bilateral. 3. Omentectomía. 4. Muestreo peritoneal. Apendicectomía. 5. Lavado peritoneal.6. Cito reducción máxima. 7. Estudio histopatológico transoperatorio.</t>
  </si>
  <si>
    <t>Verificar en el expediente clínico que se realiza 1. Histerectomía total abdominal. 2. Salpingooforectomía bilateral. 3. Omentectomía. 4. Apendicectomía. 5. Linfadenectomía pélvica. 6. Linfadenectomía paraórtica o muestreo paraaórtica. 7.Lavado peritoneal. 8.Bopsias de correderas parietocólicas, piso pélvico y cúpulas diafragmáticas. 9. Estudio histopatológico transoperatorio. 10. Resección intestinal. 11. Colocación de catéter puerto. 12. Cito reducción. 13. Peritonectomia.</t>
  </si>
  <si>
    <t>Verificar en el expediente clínico que se realiza 1. Destumorización de todo tumor visible y posible. 2. Criterios para pacientes con quimioterapia adyuvante, además de ECIa, grado I. 3. Identificar posibles inductores de irresecabilidad en enfermedad avanzada. 4. Conducta ante la NO respuesta de quimioterapia. 5. Conducta a seguir con enfermedad residual subóptima después de cirugía citoreductora de intervalo.</t>
  </si>
  <si>
    <t xml:space="preserve">Verificar: 1. Registro de intervenciones quirúrgicas en el servicio y en el registro de la programación quirúrgica. 2. Registro en el SIS. </t>
  </si>
  <si>
    <t>ATENCIÓN  MÉDICO QUIRÚRGICA PARA CÁNCER CÉRVICO UTERINO/ CÁNCER DE ENDOMETRIO</t>
  </si>
  <si>
    <t>Consejo de Salubridad General. Cáncer cérvico uterino.</t>
  </si>
  <si>
    <t>Atención Médico Quirúrgica</t>
  </si>
  <si>
    <t xml:space="preserve">Conización (en mujeres nulípara). Histerectomía simple. Cepillado endocervical. Histerectomía radical.  Histerectomía radical con linfadenectomía. Biopsia de ganglios sospechosos palpables.  Exenteración en tumor central. Cirugía de fístula vesico-vaginal o recto-vaginal. </t>
  </si>
  <si>
    <t>Verificar: 1. que se realice la evaluación y re-evaluación del riesgo de caídas. 2. que se realice las acciones para prevención de caídas.</t>
  </si>
  <si>
    <t>Verificar Existencia, que se encuentre lleno y con fecha de última recarga de oxígeno y fecha de vencimiento o caducidad</t>
  </si>
  <si>
    <t>Verificar Existencia y que se encuentre en buenas condiciones</t>
  </si>
  <si>
    <t>Verificar Existencia o disponibilidad inmediata, vigencia, suficiencia y estado de conservación.</t>
  </si>
  <si>
    <t>Cuarto cajón</t>
  </si>
  <si>
    <t xml:space="preserve">CENTRAL DE EQUIPOS Y ESTERILIZACIÓN </t>
  </si>
  <si>
    <t xml:space="preserve">NOM-016-SSA3-2012, en su numeral 4.8, 4.14. NOM-045-SSA2-2005, en su numeral 10.6.1, 10.6.1.2 </t>
  </si>
  <si>
    <t>NOM-016-SSA3-2012, en su numeral 4.8, 4.14, 5.1.10, 6.6.3 y en su apéndice J. NOM-045-SSA2-2005, en su numeral 3.1.13.1</t>
  </si>
  <si>
    <t>Verificar: 1. Existencia de las siguientes áreas: lavado de instrumental (lavadora ultrasónica de instrumental de 38 litros), preparación de ropa y materiales, ensamble para formación de paquetes y esterilización. 2. Que cuente con una ventanilla de comunicación hacia el pasillo de la circulación blanca. 3. Que cuente cuando menos, con una ventanilla de comunicación a la circulación negra. 4. Deberá contar al menos con un esterilizador de vapor autogenerado y esterilizador de baja temperatura a través de plasma de peróxido de hidrógeno o esterilizador de baja temperatura a través de ácido para acético. 5. Contar con: anaqueles para paquetes esterilizados, anaqueles para paquetes pre-esterilización, mueble para guarda de insumos, mesa alta con tarja, mesa para preparación de paquetes, esterilizador, equipos e instrumental apropiados para cirugías diversas. 6. Que cuente con ventilación artificial.</t>
  </si>
  <si>
    <t xml:space="preserve">NOM-045-SSA2-2005, en su numeral 10.6.6 </t>
  </si>
  <si>
    <t>Verificar: 1. Existencia de material para esterilización y desinfección. 2. Que cuenten con papel grado médico.</t>
  </si>
  <si>
    <t>Verificar: 1. Que el área este señalizada con rotulo de acceso restringido. 2. Que el acceso sea controlado para personal. 3. Que haya un área de circulación restringida, donde se lavan, preparan, esterilizan, almacenan y distribuyen equipos, materiales, ropa e instrumental esterilizados o sanitizados. 4. Que los controles de calidad físicos, químicos y biológicos, sean suficientes y estén vigentes.</t>
  </si>
  <si>
    <t xml:space="preserve">Verificar: 1. Que se encuentre en buenas condiciones. 2. Que sea suficiente de acuerdo a la productividad.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   </t>
  </si>
  <si>
    <t xml:space="preserve">Verificar: 1. Bitácora de mantenimiento preventivo-correctivo de la estructura y mobiliario. 2. Bitácora de control de aseo y limpieza del área firmada por el jefe de turno o supervisor. 3.Bitácora del procedimiento de desinfección de alto nivel del área. 4. Registro y control del sistema de abasto de los insumos para la higiene de manos. </t>
  </si>
  <si>
    <t>Verificar: 1. Bitácora de mantenimiento y utilización de los esterilizadores. 2. Registro de productividad de esterilización del equipo e instrumental. 3. Registro de la calidad de la función con controles físicos, químicos y biológicos apropiados a cada procedimiento. 4. Inventario de equipo y mobiliario. 5. Bitácora de mantenimiento preventivo y correctivo de la ventilación artificial. 6. Bitácora del procedimiento de desinfección de alto nivel del área.</t>
  </si>
  <si>
    <t>Verificar: 1. Bitácora de productividad y registro de esterilización. 2. Bitácora de uso de los desinfectantes.</t>
  </si>
  <si>
    <t>NOM 041-SSA2-2011, Para la prevención, diagnóstico, tratamiento, control y vigilancia epidemiológica del cáncer de mama. Numeral 8.1.1.2., 9.5. y 9.6.1.2. Protocolo técnico para tumor maligno de mama. GPC IMSS 232 09 Diagnóstico y tratamiento del cáncer de mama en segundo y tercer nivel de atención.</t>
  </si>
  <si>
    <t>Equipo, Instrumental, Material</t>
  </si>
  <si>
    <t>Verificar 1. Que cuente con el equipo e instrumental para: mastectomía con ganglio centinela, biopsia por aspiración con aguja delgada, biopsia guiada, disección axilar completa, osteosíntesis., colocación de puertos, reconstrucción con tejido autológo y/o expansores. 2. Que cuente con los siguiente insumos: aguja de corte, aguja desechable para ablación, aguja para biopsia 10 a 14 Gauge, aguja para puerto vascular, aguja y/o clips de marcaje, catéter puerto, agujas para puertos, parche para colocación de catéter puerto, grapas vascular intestinal y pulmón, válvula de derivación ventrículo peritoneal, reservorio Ommaya.</t>
  </si>
  <si>
    <t>Verificar: 1. Que el instrumental se encuentre en buenas condiciones, que no esté oxidado y funcione. 2. Que sea suficiente de acuerdo a la productividad. 3. Que esté completo. 4. que el equipo este empacado en papel grado médico y cerrado mediante selladora térmica y rotulado con fecha de esterilización, de caducidad y nombre de la persona responsable del proceso.</t>
  </si>
  <si>
    <t xml:space="preserve">Verificar: 1. Inventario del instrumental. 2. Bitácora de mantenimiento del instrumental, así como el procedimiento de baja y alta del mismo. </t>
  </si>
  <si>
    <t xml:space="preserve">
4.- Planeación
4.2 Cumplimiento de la regulación
4.3 Planeación operativa
7.  Mejora de Procesos.
7.3 Administración de procesos de suministro.</t>
  </si>
  <si>
    <t>Protocolo Técnico CSG. Tumor maligno de Ovario y Neoplasias de células germinales. NOM-045-SSA2-2005, en su numeral 10.6.6</t>
  </si>
  <si>
    <t xml:space="preserve">Verificar 1. Que cuente con equipo e instrumental para: histerectomía, salpingooforectomía, omentectomía, apendectomía, linfadenectomía, toma de biopsia, lavado peritoneal, resección intestinal, instalación de catéter puerto (catéter, aguja). 2. Que cuente con los siguientes insumos: engrapadoras lineales, curvas y circulares, engrapadora contour, cartuchos para engrapadora lineal, agente hemostático (surgicel fibrilar), agujas de radiofrecuencia (sólo casos indicados, 2%), bolsa y placa  para colostomía de aro flotante, pasta adhesiva para colostomía, drenaje tipo  bio-vac, sonda Foley, sonda Nellaton, drenaje Jackson-Prack (4), bolsas de protección de pared abdominal (4), instrumentos de electrocirugía (Ensile y/o ligasure), termómetro Ta intraperitoneal.
</t>
  </si>
  <si>
    <r>
      <t xml:space="preserve">Verificar: 1. Que cuenten con papel grado médico. 2. Que encuentre en buenas condiciones. 3. Que sea suficiente de acuerdo a la productividad. 4. Que el equipo y material este empacado en papel grado médico y cerrado mediante selladora térmica y rotulado con fecha de esterilización, de caducidad y nombre de la persona responsable del proceso. 5. Que los recipientes que contengan desinfectante estén tapados y rotulados con el nombre del producto, la fecha de preparación y caducidad.  
</t>
    </r>
    <r>
      <rPr>
        <b/>
        <sz val="10"/>
        <color indexed="14"/>
        <rFont val="Arial"/>
        <family val="2"/>
      </rPr>
      <t/>
    </r>
  </si>
  <si>
    <t>Verificar: 1. Bitácora de productividad y registro de esterilización. 2. Bitácora de uso de los desinfectantes. 3. Proceso documentado de mantenimiento y sistema de baja</t>
  </si>
  <si>
    <t>CÁNCER DE  CÉRVICO UTERINO/CÁNCER DE ENDOMETRIO</t>
  </si>
  <si>
    <t>Consejo de Salubridad General. Identificación de tratamientos y medicamentos asociados a gastos catastróficos. Protocolo Técnico. Categoría I. Diagnóstico y Tratamiento de Cáncer en Adultos. Enfermedad CIE.10: C53.0-C53.9, C54.0-C54.9, C55, D06.0-D06.9, Cáncer Cérvico Uterino- Cáncer de endometrio.</t>
  </si>
  <si>
    <t>Verificar existencia de equipo e instrumental para: laparotomía citoreductora, salpingooferectomía, excenteración pélvica, linfadenectomía, omentectomía, lavado peritoneal, histerectomía, cirugía abierta, cirugía de mínima invasión, biopsia de endometrio, biopsia peritoneal, colocación de catéter puerto. 2. Que cuente con los siguientes insumos: legras uterinas, espejos vaginales,  cánula de Pipelle, cánula de Novak, histerómetro, catéter doble j, bolsas de urostomía, bolsas de colostomía.</t>
  </si>
  <si>
    <r>
      <rPr>
        <u/>
        <sz val="14"/>
        <color indexed="8"/>
        <rFont val="Montserrat"/>
      </rPr>
      <t>Tumor maligno de ovario</t>
    </r>
    <r>
      <rPr>
        <sz val="14"/>
        <color indexed="8"/>
        <rFont val="Montserrat"/>
      </rPr>
      <t>: Verificar cuente con torre de laparoscopia y kit para trocares (trocar de 0.5cm, 2 trocares de 1.0 cm, aguja de Verres), pinza para laparoscopia (Gasper), máquina de perfusión de 60 a 50 minutos (propia o subrogada), cistoresectoscopio eléctrico o láser y cistoscopio.</t>
    </r>
  </si>
  <si>
    <r>
      <rPr>
        <u/>
        <sz val="14"/>
        <color indexed="8"/>
        <rFont val="Montserrat"/>
      </rPr>
      <t>Tumor maligno de mama</t>
    </r>
    <r>
      <rPr>
        <sz val="14"/>
        <color indexed="8"/>
        <rFont val="Montserrat"/>
      </rPr>
      <t>: Verificar cuente con equipo para laparoscopia, gamma sonda, colorante, tecnesio 99, equipo de neuronavegación (propio o subrogado).</t>
    </r>
  </si>
  <si>
    <r>
      <t>Cáncer cérvico uterino-Cáncer de endometrio:</t>
    </r>
    <r>
      <rPr>
        <sz val="14"/>
        <color indexed="8"/>
        <rFont val="Montserrat"/>
      </rPr>
      <t xml:space="preserve"> Verificar cuente con equipo para laparoscopia o de mínima invasión, equipo para histeroscopía con aditamentos para toma de biopsia y para ablación de tejido tumoral.</t>
    </r>
  </si>
  <si>
    <t>SALA DE ENDOSCOPÍA</t>
  </si>
  <si>
    <t xml:space="preserve">NOM-016-SSA3-2012, en su numeral 4.12, 5.1.10, 6.6.2.2.9. NOM-045-SSA2-2005, en su numeral 10.6.7.5 </t>
  </si>
  <si>
    <t>Verificar: 1. que exista señalización. 2. que se encuentre limpia y mantenga la asepsia correspondiente. 3. que cuente con iluminación y ventilación. 4. que cuente con infraestructura e instalaciones hidrosanitarias y eléctricas.</t>
  </si>
  <si>
    <t>Verificar existencia de cuarto séptico.</t>
  </si>
  <si>
    <t>Verificar: 1. que se utilice el cuarto séptico para el almacenamiento, limpieza y sanitización de los recipientes utilizados para recolectar las excretas de pacientes, así como para el acopio de ropa de cama y pacientes. 2. que su ubicación sea accesible pero fuera del área de recuperación post-anestésica.</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</si>
  <si>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 infecciosas. 3. constatar que el personal adscrito al área que tenga contacto con los residuos peligrosos, cuenten con el conocimiento adecuado  para la clasificación, separación y manejo  de los R.P.B.I.</t>
  </si>
  <si>
    <t>Verificar: 1. bitácora de registro de la recolección del R.P.B.I. (datos específicos como fecha, peso, tipo de residuo, firma del responsable del área y firma del responsable de la recolección).</t>
  </si>
  <si>
    <t>Verificar: 1. revisar en el área su funcionamiento a través del equipo conectado a los contactos grado hospital. 2. que el restablecimiento de la energía sea en un lapso de 10 segundos.</t>
  </si>
  <si>
    <t xml:space="preserve">NOM-016-SSA3-2012, en su numeral 6.6.2.2 </t>
  </si>
  <si>
    <t>Verificar existencia de vestidores para el personal del área de la salud masculino y femenino.</t>
  </si>
  <si>
    <t>Verificar: 1. señalización y existencia por género. 2. que las instalaciones hidrosanitarias estén en buenas condiciones generales y funcionales. 3. que la iluminación sea adecuada.</t>
  </si>
  <si>
    <t>Modelo de unidades médicas DGPLADES 2006</t>
  </si>
  <si>
    <t>Verificar existencia de vestidores para el paciente.</t>
  </si>
  <si>
    <t>Verificar: 1. señalización y existencia por género. 2.que las instalaciones hidrosanitarias estén en buenas condiciones generales y funcionales. 3. que la iluminación sea adecuada. 4. que la ropa quirúrgica para el paciente este en buenas condiciones.</t>
  </si>
  <si>
    <t>NOM-016-SSA3-2012, en su numeral 6.6.2.2, 6.6.2.2.3 y en su apéndice H. NOM-045-SSA2-2005, en su numeral 3.1.13.1. Modelo de unidades médicas DGPLADES 2006</t>
  </si>
  <si>
    <t>Lavabo de Cirujanos</t>
  </si>
  <si>
    <t>Verificar: 1. que las instalaciones no tengan fugas hidrosanitarias. 2. que el mobiliario se encuentre en buenas condiciones.</t>
  </si>
  <si>
    <t>Verificar: 1. bitácora de mantenimiento preventivo y correctivo de la estructura. 2. bitácora de abasto de insumos para el lavado y asepsia prequirúrgica. 3. bitácora del procedimiento de desinfección de alto nivel del área.</t>
  </si>
  <si>
    <t>NOM-016-SSA3-2012, en su apéndice H. NOM-045-SSA2-2005, en su numeral 3.1.13.1, 10.6.4, 10.6.7.6. Modelo de unidades médicas DGPLADES 2006. Consejo de Salubridad General. Comisión para definir tratamientos y medicamentos asociados a enfermedades que ocasionan gastos catastróficos. Protocolo técnico tumor maligno de ovario y neoplasias de células germinales.</t>
  </si>
  <si>
    <t>Sala de Procedimientos</t>
  </si>
  <si>
    <t>Verificar: 1. existencia de una sala de endoscopia alta y una sala de endoscopia baja. 2. que cuente con el siguiente equipo: equipo par endoscopia, dispositivo de signos vitales, tomas de aire, oxígeno y vacío, aspirador fijo o portátil para succión continua, equipo para anestesia, estetoscopio, esfigmomanómetro, equipo de rayos X y monitor de rayos X, negatoscopio.</t>
  </si>
  <si>
    <t>Verificar: 1. que en las salas de endoscopia los pisos sean lisos, lavables, impermeables, resistentes al uso y con zócalos sanitarios, las paredes lisas, impermeables, lavables e incombustibles, sin molduras y el cielorraso liso. 2. que la ventilación sea artificial (inyector y extractor de aire). 3. que el sistema de recambio total del aire sea aproximadamente de 15 por hora a presión - o +. 4. que se lleve  a cabo el control rutinario de la temperatura y la humedad. 5. que el equipo se encuentren en buenas condiciones. 6. que el equipo funcione.</t>
  </si>
  <si>
    <t>Verificar: 1. bitácora de mantenimiento preventivo y correctivo del equipo. 2. registros del control y mantenimiento de la ventilación. 3. inventario del equipo. 4. bitácora del procedimiento de desinfección de alto nivel del área. 5. registro del control de temperatura y humedad.</t>
  </si>
  <si>
    <t>Verificar: 1. existencia del siguiente mobiliario: asiento, asiento giratorio con respaldo, banqueta de altura, bote para basura tipo municipal (bolsa de cualquier color, excepto rojo o amarillo), bote para RPBI (bolsa roja), brazo giratorio, cubeta de acero inoxidable, mesa carro anestesiólogo, mesa Mayo con charola, mesa quirúrgica, mesa riñón, mesa transportadora de material, portacubeta rodable, portalebrillo doble, riel portavenoclisis, mesa de instrumentos especiales que se pasan a través del endoscopio, sitio de colgado para mangueras, tarja, lámpara doble para cirugía, lámpara para emergencias portátil. 2. que cuenten con instrumental y material para la toma de biopsias.</t>
  </si>
  <si>
    <t>Verificar: 1. que el mobiliario se encuentren en buenas condiciones de pintura, sin zonas de oxidación o deterioro. 2. que el mobiliario funcione. 3. que el recipiente de la muestra anatómica este rotulado con los datos correspondientes. 4. que el instrumental este en buenas condiciones. 5. que el empaque del instrumental y material cuente con rótulo de fecha de esterilización.</t>
  </si>
  <si>
    <t>Verificar: 1. bitácora de mantenimiento preventivo y correctivo del mobiliario. 2. inventario del mobiliario. 3. registro de biopsias. 4. resguardo del instrumental. 5. bitácora de uso de los desinfectantes. 6. registro de la limpieza y desinfección de las camas.</t>
  </si>
  <si>
    <t>Manual UNEME cirugía ambulatoria 2005. NOM-045-SSA2-2005, en su numeral 10.6.6. Consejo de Salubridad General. Comisión para definir tratamientos y medicamentos asociados a enfermedades que ocasionan gastos catastróficos. Protocolo técnico tumor maligno de ovario.</t>
  </si>
  <si>
    <t xml:space="preserve">Verificar: 1. que exista el siguiente equipo específico: camilla neumática básica (por área de endoscopía en la unidad), panendoscopio, colonoscopio, rectosigmoidoscopio. 2. que cuente con anaqueles que resguarden el material estéril del polvo y la humedad.  </t>
  </si>
  <si>
    <t>Verificar: 1. que el equipo se encuentren en buenas condiciones. 2. que el equipo funcione. 3. que se lleve a cabo el proceso de limpieza de acuerdo al tipo de instrumento y se realice la esterilización o desinfección de alto nivel. 4. que el material y equipo destinado a esterilización este empacado en papel grado médico y cerrado mediante selladora térmica y que este rotulado con fecha de esterilización, de caducidad y nombre de la persona responsable del proceso. 5. que los recipientes que contengan desinfectante permanezcan tapados y rotulados con el nombre del producto, la fecha de preparación y caducidad.</t>
  </si>
  <si>
    <t>Verificar: 1. bitácora de mantenimiento preventivo y correctivo del equipo. 2. inventario del equipo. 3. registro de la limpieza y desinfección del equipo. 4. bitácora de uso de los desinfectantes validados por la UVEH y por el CODECIN mediante pruebas de control microbiológico y de la calidad del producto.</t>
  </si>
  <si>
    <t xml:space="preserve">NOM-006-SSA3-2011, en su apéndice A. NOM-045-SSA2-2005, en su numeral 3.1.13.1 , 10.6.4, 10.6.7 </t>
  </si>
  <si>
    <t>Verificar: 1. existencia por sala de: unidad básica de anestesia, circuito anestésico, oxímetro de pulso, aspirador de pared, aspirador portátil para secreciones, bolsa de reinhalación, monitor de presión arterial sistólica, diastólica y media no invasiva, hojas de laringoscopio (juego) 3-4 rectas, hojas de laringoscopio (juego) 3-4 curvas, mango de laringoscopio, mascarillas de anestesia transparentes, monitor para electrocardiografía continua, tanque de oxígeno o fuente central, ventilador transoperatorio mecánico para adulto, termómetro clínico oral o rectal, tubos endotraqueales con balón,  guía flexible para sondas endo-traqueales adulto, cánulas orofaríngeas, equipo para bloqueo peridural y subaracnoideo, juego de agujas para espacio subaracnoideo. 2. que cuenten con los medicamentos requeridos para el procedimiento anestésico.</t>
  </si>
  <si>
    <t>Verificar: 1. que el equipo, material e instrumental de anestesiología se encuentre en buenas condiciones y esté funcional. 2. que los medicamentos se encuentren en buenas condiciones y con fecha de caducidad vigente.</t>
  </si>
  <si>
    <t>Verificar: 1. inventario de equipo e instrumental. 2. bitácora de mantenimiento preventivo y correctivo de los equipos de anestesia (funcionamiento de las alarmas y mantenerlas activas). 3. registro diario de la revisión y comprobación (previo al inicio del procedimiento anestésico) del buen funcionamiento de la máquina de anestesia, así como, la disponibilidad de los fármacos necesarios. 4. calibración periódica de los vaporizadores. 5. registro del procedimiento de lavado y esterilización de los circuitos para ventilación de los equipos de anestesia que no sean desechables. 6. registro del procedimiento de esterilización y desinfección de los equipos de apoyo respiratorio no invasivo (registrarse la fecha y hora de cambio).  7. registro del procedimiento de lavado, esterilización o desinfección de los circuitos para ventilación, las bolsas de reanimación respiratoria que no sean desechables antes de volver a ser usados en otro paciente. 8. sistema de abasto de medicamentos, libro de registro de medicamentos controlados y recetas médicas autorizadas.</t>
  </si>
  <si>
    <t>NOM-016-SSA3-2012, en su numeral 6.6.2.2, 6.6.2.2.5, 6.6.2.2.5.1, 6.6.2.2.5.2, 6.6.2.2.6, 6.6.2.2.7 y en su apéndice H, G. NOM-045-SSA2-2005, en su numeral 10.6.4, 10.6, 10.6.6, 10.6.7,  3.1.13.1. Manual UNEME cirugía ambulatoria 2005</t>
  </si>
  <si>
    <t>Verificar: 1. que se disponga de un área específica para el estacionamiento de camillas. 2. que cuente con ventilación artificial. 3. que cuente con equipo para aspiración controlada, así como tomas de oxígeno y de aire comprimido. 4. que se cuente en recuperación post-anestésica con: bote para basura tipo municipal (bolsa de cualquier color, excepto rojo o amarillo), bote para RPBI (bolsa roja), carro camilla para recuperación, elemento divisorio de material antibacteriano, riel portavenoclisis, monitor de signos vitales: ECG, presión arterial por método no invasivo, temperatura y oxímetro. 5. que se cuente en central de enfermeras con: módulo para la higiene de manos con el cartel de la técnica para la higiene de manos, transfer de camillas, carro camilla tipo transfer, que se cuente en prelavado de instrumental con: bote para RPBI (bolsa roja), mesa alta con doble fregadero central. 6. que tenga como mínimo una cama-camilla por sala de endoscopia. 7. que cuenten con el material y los medicamentos requeridos en el área.</t>
  </si>
  <si>
    <t>Verificar: 1. que se permita un espacio físico para el trabajo del personal de enfermería y anestesiología. 2. que el estacionamiento de las camillas, se ubique de manera contigua a la zona de transferencia. 3. que el equipo y mobiliario se encuentre en buenas condiciones y esté funcional. 4. que los suministros y consumibles estériles estén vigentes y protegidos de contaminantes. 5. que los medicamentos se encuentren en buenas condiciones y con fecha de caducidad vigente.</t>
  </si>
  <si>
    <t>Verificar: 1. bitácora de mantenimiento preventivo y correctivo de las tomas de pared. 2. bitácora de mantenimiento preventivo correctivo del equipo y mobiliario. 3. documento en el cual se establezcan procedimientos, medidas de distribución y entradas que disminuyan el riesgo de contaminación al área. 4. bitácora de mantenimiento preventivo correctivo de la ventilación artificial. 5. registro del procedimiento de lavado y esterilización o desinfección de los sensores de oxígeno antes de volver a ser usados en otro paciente. 6. registro del procedimiento de limpieza y desinfección de las camas (cada vez que se desocupe). 7. bitácora del procedimiento de desinfección de alto nivel del área. 8. sistema de abasto de material y medicamentos. 8. expediente  clínico que contenga la nota post-anestésica y la nota de alta del área de recuperación considerando la calificación de ALDRETE.</t>
  </si>
  <si>
    <t>Verificar: 1. que exista la central de enfermeras, que permita el libre y rápido acceso a las áreas en donde se encuentren internados los pacientes. 2. que el espacio físico esté libre de fuentes de contaminación. 3. que se disponga de un espacio físico o mobiliario para guarda de medicamentos, soluciones y material de curación. 4. que cuenten con el material y los medicamentos requeridos en el área.</t>
  </si>
  <si>
    <t>Verificar: 1. que las áreas, dimensiones y circulaciones permitan el desarrollo de las funciones y actividades propias del personal de enfermería. 2. que el espacio físico o mobiliario para guarda de medicamentos, soluciones y material de curación este en buenas condiciones, limpio y ordenado. 3. que los medicamentos y el material se encuentren en buenas condiciones y con fecha de caducidad vigente.</t>
  </si>
  <si>
    <t>Verificar: 1. bitácora de control de aseo y limpieza del área firmada por el jefe de turno o supervisor. 2. sistema de abasto de material y medicamentos.</t>
  </si>
  <si>
    <t>Verificar: 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</si>
  <si>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Verificar: 1. existencia por sala de: equipo portátil para cardioversión con monitor y electrodos adulto, carro rojo para el manejo del paro cardio-respiratorio. 2. que se cuente por camilla: aspirador, fuente de oxígeno, monitor para electrocardiografía continua.</t>
  </si>
  <si>
    <t>Verificar que el equipo este en buenas condiciones y funcional.</t>
  </si>
  <si>
    <t>Verificar: 1. inventario del equipo. 2. bitácora de mantenimiento preventivo y correctivo de los equipos de anestesia.</t>
  </si>
  <si>
    <t xml:space="preserve">Modelo de unidades médicas DGPLADES 2006. NOM-016-SSA3-2012, en su numeral 6.6.6.10 </t>
  </si>
  <si>
    <t>Lavado de Instrumental</t>
  </si>
  <si>
    <t>Verificar que exista el área de lavado para material e instrumental, con agua corriente, tarja y área de secado, material para el lavado y asepsia.</t>
  </si>
  <si>
    <t xml:space="preserve">Verificar: 1. que las instalaciones no tengan fugas hidrosanitarias. 2. que el mobiliario se encuentre en buenas condiciones. </t>
  </si>
  <si>
    <t>Verificar: 1. bitácora de mantenimiento preventivo y correctivo de la estructura. 2. bitácora de abasto de insumos para el lavado y asepsia. 3. bitácora del procedimiento de desinfección de alto nivel del área.</t>
  </si>
  <si>
    <t>Guarda de Equipo</t>
  </si>
  <si>
    <t xml:space="preserve">Verificar que exista el espacio físico. </t>
  </si>
  <si>
    <t xml:space="preserve">Verificar: 1. que el espacio físico para la guarda de equipo sea adecuado y este en buenas condiciones. 2. que el equipo este almacenado de manera ordenada.
</t>
  </si>
  <si>
    <t>Documentación</t>
  </si>
  <si>
    <t>Verificar que cuenten con los protocolos de atención médica para cada patología y procedimientos.</t>
  </si>
  <si>
    <t xml:space="preserve">Verificar: 1. que los protocolos sean de conocimiento y aplicación por parte del personal. 2. que estén actualizados (vigencia de dos años). 3. que estén autorizados por las autoridades correspondientes. </t>
  </si>
  <si>
    <t>Verificar: protocolo de atención médica y de procedimientos.</t>
  </si>
  <si>
    <t>ATENCIÓN MÉDICA</t>
  </si>
  <si>
    <t>NOM-004-SSA3-2012, Del expediente clínico. Consejo de Salubridad General. Comisión para definir tratamientos y medicamentos asociados a enfermedades que ocasionan gastos catastróficos. Protocolo técnico tumor maligno del Ovario y Neoplasias de células germinales.</t>
  </si>
  <si>
    <t>Atención del tumor maligno de ovario y neoplasia de células germinales</t>
  </si>
  <si>
    <t>Verificar: 1. proceso de atención de la patología. 2. registros en las notas médicas quirúrgicas (nota pre-operatoria, lista de verificación de la cirugía, nota pre-anestésica, vigilancia y registro anestésico, nota post-operatoria, carta de consentimiento informado). 3. apego al protocolo técnico. 4. que en la hoja de la lista de verificación de la cirugía este colocado el resultado del control de calidad del instrumental.</t>
  </si>
  <si>
    <t xml:space="preserve">Verificar: 1. expediente clínico. 2 registro de la intervención en el servicio. 3. registro de la programación. </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</si>
  <si>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año). 3.que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</si>
  <si>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1. que el personal este capacitado y conozco la técnica de higiene de manos. 2. verificar la calidad del agua.</t>
  </si>
  <si>
    <t>Verificar: 1. registro de la capacitación. 2. registro del control de la calidad del agua.</t>
  </si>
  <si>
    <t>Verificar: 1. Que cuenten con el CARRO ROJO para el manejo del paro cardiorespiratorio.</t>
  </si>
  <si>
    <t>Verificar: 1. existencia de lavabo para lavado y asepsia prequirúrgica de las manos. 2. que cuente con bote para basura tipo municipal (bolsa de cualquier color, excepto rojo o amarillo), cepillera para uso quirúrgico, jabonera de pedal o su equivalente tecnológico.</t>
  </si>
  <si>
    <t>QUIMIOTERAPIA</t>
  </si>
  <si>
    <t>CENETEC. GUÍA DE EQUIPAMIENTO UNIDAD DE RADIOTERAPIA Y QUIMIOTERAPIA. 2005.  NOM-022-SSA3-2012 en su numeral 6.1.1, 6.1.2, 6.2.2, 6.3.8, 6.3.10, 6.3.11, 6.3.12, 6.4</t>
  </si>
  <si>
    <t>Verificar: 1. que los sillones se encuentren en buenas condiciones y funcionales, que cuenten con ficha de identificación que incluya: nombre, número o registro de sillón, orden de infusión y fecha de nacimiento. 2. que se cuente con tomas porta sueros funcionales y barras para contenedor de bombas de infusión en buenas condiciones. 3. que las bombas de infusión deben estar funcionales y en buenas condiciones. 4. que todos los insumos necesarios para la terapia de infusión intravenosa se encuentren sellados en su envase primario y que se verifique los siguientes datos: estéril, desechable, libre de pirógenos, la fecha de caducidad, el número de lote y los datos del fabricante. 5. que los insumos necesarios para la administración de la terapia de infusión intravenosa sean: solución a infundirse, solución para dilución de medicamentos, equipo de volumen medido, equipo de venoclisis (macro, micro o set de bomba), conectores libres de agujas y/o llave de paso, catéter y apósito semipermeable estéril. 6. que los contenedor para las soluciones intravenosas se identifique con los siguientes datos: nombre del paciente, número de sillón, fecha, nombre de la solución intravenosa, hora de inicio, hora de término, frecuencia y nombre completo de quién la instaló. 7. que los equipos de infusión y los equipos de administración de la terapia de infusión sean cambiados cada 24 horas y 72 horas en su caso. 8. que no se reutilicen el set básico y los insumos de la terapia de infusión intravenosa. 9. que el set básico de la terapia de infusión y los insumos, estén rotulados con fecha, hora y nombre de la persona que lo instala. 9. que el manejo e instalación de catéter se lleve a cabo de acuerdo a la normatividad vigente.</t>
  </si>
  <si>
    <t>Verificar: 1. bitácoras de limpieza. 2. bitácora de mantenimiento preventivo y correctivo. 3. sistema de abasto. 4. expediente clínico.</t>
  </si>
  <si>
    <t xml:space="preserve">
4. Planeación.
4.1  Planeación estratégica.
4.3 Planeación Operativa.
7.  Mejora de Procesos.
7.2 Administración de Procesos de apoyo integral.
7.4 Gestión del Riesgo
</t>
  </si>
  <si>
    <t xml:space="preserve">CENETEC. GUÍA DE EQUIPAMIENTO UNIDAD DE RADIOTERAPIA Y QUIMIOTERAPIA. 2005. Los numerales 5.1.10, 5.1.13.1, 6.6, 6.6.1 ; 6.6.1.1; 6.6.7.4  6.6.1.1.1; 6.6.1.1.2; 6.6.1.1.3;  6.6.1.1.4;  y El Apéndice G de la NOM-016-SSA3-2012. Establece las características mínimas de infraestructura y equipamiento de hospitales y consultorios de atención médica especializada. NOM-022-SSA3-2012 en su numeral 6.7.1.2, 6.7.1.3, 6.10.2               </t>
  </si>
  <si>
    <t xml:space="preserve">Central de Enfermeras Requisitos generales  </t>
  </si>
  <si>
    <t xml:space="preserve">Verificar:  MOBILIARIO:  1. asiento; 2. bote para basura tipo municipal (bolsa cualquier color, excepto rojo o amarillo);3. bote para RPBI (bolsa roja); 4. carro de curación; 5. lavabo, jabón y despachador de toallas desechables; 6. mesa alta con tarja; 7.  mesa Mayo con charola; 8.   mesa Pasteur; 9.  mostrador escritorio; 10.  sistema porta expedientes;  11. tarja para lavado de instrumental, insumos para el lavado de este. 12. anaquel o vitrina para Guarda de medicamentos.  
</t>
  </si>
  <si>
    <t>Verificar: 1. bitácoras de mantenimiento preventivo-correctivo del equipo. 2. sistema de abasto. 3. registro de la preparación y administración de las soluciones y medicamentos. 4. expediente clínico.</t>
  </si>
  <si>
    <t xml:space="preserve">4. Planeación 
4.1 Planeación Estratégica 
4.3 Planeación Operativa 
</t>
  </si>
  <si>
    <t>CENETEC. GUÍA DE EQUIPAMIENTO UNIDAD DE RADIOTERAPIA Y QUIMIOTERAPIA. 2005.NORMA Oficial Mexicana NOM-249-SSA1-2010, Mezclas estériles: nutricionales y medicamentosas, e instalaciones para su preparación.</t>
  </si>
  <si>
    <t xml:space="preserve">Área aislada para preparación de Quimioterapia </t>
  </si>
  <si>
    <t>Verificar: instalaciones para Gabinete de Seguridad Biológica de preferencia Clase II A2 y control de citotóxicos, con motor de extracción.</t>
  </si>
  <si>
    <t>Verificar: el control de mesclas puede ser subrogado o propio</t>
  </si>
  <si>
    <t xml:space="preserve">Verificar: bitácoras de mantenimiento preventivo-correctivo del gabinete  </t>
  </si>
  <si>
    <t xml:space="preserve">CENETEC. GUÍA DE EQUIPAMIENTO UNIDAD DE RADIOTERAPIA Y QUIMIOTERAPIA. 2005. Los numerales 5.1.10, 5.1.13.1, 6.6, 6.6.1 ; 6.6.1.1; 6.6.7.4  6.6.1.1.1; 6.6.1.1.2; 6.6.1.1.3;6.6.1.1.4;  y El Apéndice G de la NOM-016-SSA3-2012. Establece las características mínimas de infraestructura y equipamiento de hospitales y consultorios de atención médica especializada.       </t>
  </si>
  <si>
    <t xml:space="preserve">Verificar: EQUIPO: 1. carro para curación. 2. mesa mayo con charola. 3.  mesa Pasteur.4. portavenoclisis rodable,5. caja para desinfección de instrumentos, 6. carro porta lebrillos.  7. electrocardiógrafo móvil de 12 derivaciones. 8. esfigmomanómetro.  9. estetoscopio. 10. estuche de diagnóstico completo  con pilas y focos de repuesto. 12. lebrillos. 13. lámpara de haz dirigible. 14. pinza de traslado. 14.termómetros digitales (baterías de repuesto); 15.torundero. </t>
  </si>
  <si>
    <t xml:space="preserve">Verificar: 1. existencia, funcionalidad y buen estado. 2. registro de calibración del esfigmomanómetro. 3. equipo de curaciones en buenas condiciones con rótulo de fecha de esterilización del paquete (no mayor de 7 días).  4. el mantenimiento preventivo y correctivo del equipo médico, electro médico y de alta precisión, dichas acciones, deberán ser registradas en las bitácoras correspondientes. </t>
  </si>
  <si>
    <t xml:space="preserve">Verificar: bitácoras de mantenimiento preventivo-correctivo del equipo,  </t>
  </si>
  <si>
    <t>CENETEC. GUÍA DE EQUIPAMIENTO UNIDAD DE RADIOTERAPIA Y QUIMIOTERAPIA. 2005</t>
  </si>
  <si>
    <t>Estación de camillas y sillas de ruedas</t>
  </si>
  <si>
    <t>Verificar existencia de por lo menos dos camillas y dos sillas de ruedas</t>
  </si>
  <si>
    <t>Verificar existencia, buenas condiciones y funcionalidad.</t>
  </si>
  <si>
    <t>Verificar: bitácora de mantenimiento preventivo y correctivo.</t>
  </si>
  <si>
    <t>Bodega de material y soluciones</t>
  </si>
  <si>
    <t>Verificar existencia de mamparas o closet.</t>
  </si>
  <si>
    <t>Verificar existencia, acomodo y orden de material de consumo y soluciones.</t>
  </si>
  <si>
    <t>Verificar: bitácoras de limpieza y de mantenimiento preventivo y correctivo.</t>
  </si>
  <si>
    <t>Almacén de medicamentos</t>
  </si>
  <si>
    <t>Verificar existencia, acomodo y orden de medicamentos. Refrigerador de seis pies con controles de temperatura y avisos de no abrir y para casos de falla eléctrica.</t>
  </si>
  <si>
    <t>Verificar en el interior del refrigerador deberá existir solamente el medicamento de uso, sin elementos orgánicos ajenos al mismo.</t>
  </si>
  <si>
    <t>Verificar: bitácora de mantenimiento y preventivo y limpieza.</t>
  </si>
  <si>
    <t>Roperia</t>
  </si>
  <si>
    <t>Verificar existencia de ropería en buenas condiciones.</t>
  </si>
  <si>
    <t>Verificar acomodo y orden de ropería.</t>
  </si>
  <si>
    <t>Verificar: lista de control de ropería.</t>
  </si>
  <si>
    <t>Área para RPBI</t>
  </si>
  <si>
    <t>Verificar: 1. existencia de contenedores para el manejo del R.P.B.I.</t>
  </si>
  <si>
    <t>Verificar: 1. que exista la señalización de la circulación de los contenedores hacia el almacén temporal. 2. que los R.P.B.I. estén identificados y separados en los contenedores correspondientes de acuerdo a sus características físicas y biológica infecciosas.</t>
  </si>
  <si>
    <t>Verificar: 1. bitácora de registro de la recolección del R.P.B.I. con los datos específicos como fecha, peso, tipo de residuo, firma del responsable del área y firma del responsable de la recolección.</t>
  </si>
  <si>
    <t>Cubículo médico</t>
  </si>
  <si>
    <t>Verificar: escritorio y sillas, mesa de trabajo y computadora.</t>
  </si>
  <si>
    <t>Verificar buenas condiciones de y funcionalidad de los muebles y ordenador.</t>
  </si>
  <si>
    <t>Verificar: 1. protocolos y Guías terapéuticas de atención. 2. bitácora de limpieza</t>
  </si>
  <si>
    <t>Verificar: 1. que se tenga acceso al procedimiento para la seguridad en el proceso de medicación.  2. Que el  personal conozca lo relativo al procedimiento de seguridad en el proceso de medicación sabiendo: a. Prescripción, b. Transcripción, c. Dispensación d. Recepción, e. Almacenamiento y f. Administración de medicamentos. 3. que sepan la doble verificación en la preparación y administración de medicamentos de alto riesgo. 4. notificación de eventos adversos relacionados con la medicación.</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</si>
  <si>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5.que estén identificados los medicamos de alto riesgo y electrolitos.</t>
  </si>
  <si>
    <t>Artículos 47 y 200 BIS de la LGS y el numeral 5 Generalidades, NOM-016-SSA3-2012, numerales 5.1.1.  Artículo 375 LGS</t>
  </si>
  <si>
    <t>Artículos 145, 146 y 258 del Regalmento General de Seguridad Radiológica.</t>
  </si>
  <si>
    <t xml:space="preserve">Verificar: que se cuente con responsable de la seguridad radiológica operación y funcionamiento del servicio. </t>
  </si>
  <si>
    <t xml:space="preserve">Verificar: que el permiso se encuentre colocado en lugar visible al público. </t>
  </si>
  <si>
    <t>4.- Planeación.
4.2 Cumplimiento de la Regulación.
7.- Mejora de procesos.
7.2 Administración de procesos de apoyo integral.</t>
  </si>
  <si>
    <t xml:space="preserve"> NOM-002-SSA3-2017 en su numeral 6.4.3, 6.4.4</t>
  </si>
  <si>
    <t xml:space="preserve">
Verificar: 1. que la señalización este colocada en lugares visibles del inmueble, preferentemente en las puertas de acceso y lugares en los que no debe permanecer ninguna persona por un tiempo prolongado. 2. que la infraestructura permitan a las personas con discapacidad el acceso, tránsito, permanencia y uso de los servicios. 3. que el área se encuentre limpia.</t>
  </si>
  <si>
    <t>Verificar: 1. bitácora de limpieza y aseo del área (firmada por turno y por supervisor o jefe del servicio). 2. bitácora de mantenimiento preventivo-correctivo de la infraestructura.</t>
  </si>
  <si>
    <t>NOM-002-SSA3-2017 en su numeral 6.4.5</t>
  </si>
  <si>
    <t>Verificar: bitácora de aseo firmada por el jefe de servicio o supervisor.</t>
  </si>
  <si>
    <t>SANITARIOS</t>
  </si>
  <si>
    <t>Verificar existencia de sanitarios para usuarios y personal de salud, por género.</t>
  </si>
  <si>
    <t xml:space="preserve">Verificar: 1. que los sanitarios sean independientes para hombres y mujeres (deberá disponer de un inodoro para uso de personas con discapacidad), papel sanitario 2. bote para basura (preferentemente de pedal o campana) 3. lavabo, jabón (líquido o gel), toallas desechables. </t>
  </si>
  <si>
    <t>Verificar: 1.  bitácora de aseo firmada por el jefe de servicio o supervisor. 2. sistema de suministro de abasto de material de higiene.</t>
  </si>
  <si>
    <r>
      <t>VESTIDORES</t>
    </r>
    <r>
      <rPr>
        <b/>
        <sz val="9"/>
        <color indexed="14"/>
        <rFont val="Arial"/>
        <family val="2"/>
      </rPr>
      <t/>
    </r>
  </si>
  <si>
    <t>Verificar existencia de vestidor para pacientes.</t>
  </si>
  <si>
    <t>Verificar: 1. que sean independientes, con adecuadas condiciones de pintura, sin humedad., 2. suficiencia de batas limpias para cada paciente, 3. perchero para ropa de pacientes, 4. banca o asiento.</t>
  </si>
  <si>
    <t>Verificar: 1. sistema de abasto de ropa limpia para paciente, 2. inventario del mobiliario. 3. bitácora de aseo firmada por el jefe de servicio o supervisor.</t>
  </si>
  <si>
    <t xml:space="preserve">NOM-002-SSA3-2017, numeral 7.1.3 </t>
  </si>
  <si>
    <t>RADIOTERAPIA EXTERNA O TELETERAPIA</t>
  </si>
  <si>
    <t>Verificar: 1. que su ubicación sea accesible a la sala de espera. 2. que cuente con un espacio independiente para el control de mando. 3. que cuente con  puertas de acceso con un claro mínimo de 0.90 m y en los pasillos un ancho mínimo de 1.20 m.</t>
  </si>
  <si>
    <t>Verificar: que las puertas permitan el fácil tránsito de camillas y sillas de ruedas, el mantenimiento y en su caso sustitución del equipo.</t>
  </si>
  <si>
    <t>Verificar: bitácora de mantenimiento del equipo e infraestructura.</t>
  </si>
  <si>
    <t>4.- Planeación.
4.2 Cumplimiento de la Regulación.
5. Responsabilidad Social.
5.3 Hospital Seguro
7.- Mejora de procesos.
7.2 Administración de procesos de apoyo integral.</t>
  </si>
  <si>
    <t xml:space="preserve">NOM-002-SSA3-2017 en su numeral 7.1.4, 7.1.4.1 , 7.1.4.2, 7.1.4.3, 7.1.5, 7.1.6 </t>
  </si>
  <si>
    <t>Verificar: 1. Que el cuarto de tratamiento cuente con las siguientes áreas: un sistema audiovisual, un detector de área permanente, un dispositivo que interrumpa automáticamente la emisión de radiación.</t>
  </si>
  <si>
    <t>Verificar: 1. que el sistema audiovisual permita la vigilancia del paciente durante el tratamiento. 2. Que el detector de área permanente, este calibrado para que al estar la fuente en posición de exposición, se active una señal visual y acústica. 3. que el dispositivo interrumpa automáticamente la emisión de radiación cuando por cualquier motivo se abran las puertas de acceso.</t>
  </si>
  <si>
    <t>Verificar: 1. memoria analítica (de acuerdo con la guía mecánica del equipo). 2. registro de niveles de radiación de fuga del equipo generador de radiación ionizante.</t>
  </si>
  <si>
    <t>NOM-002-SSA3-2017 en su numeral 7.1.7, 7.1.8, 7.1.9, 7.1.11, 7.1.12, 7.1.13, 7.1.15, 7.1.17, 7.1.18. Consejo de Salubridad General. Comisión para definir tratamientos y medicamentos asociados a enfermedades que ocasionan gastos catastróficos. Protocolo técnico cáncer cérvico uterino-cáncer de endometrio. Protocolo técnico tumor malgino de mama.</t>
  </si>
  <si>
    <t>Verificar: 1. que cuente con: consola de control, área de control, área de tratamiento. 2. que cuente con equipo computarizado (propio o subrogado) para la planeación de los tratamientos. 3. que cuente con simulador (propio o subrogado). 4. que cuente con dispositivos de posicionamiento e inmovilización, así como con sistemas de bloqueo del haz de radiación para protección de tejido sano u órganos de riesgo. 5. que cuente con acelerador lineal y/o unidad de cobalto 60 (cáncer cérvico uterino-cáncer de endometrio).</t>
  </si>
  <si>
    <t>Verificar: 1. que la consola de control cuente con un dispositivo que permita la interrupción inmediata del tratamiento cuando el operador advierta una condición insegura de funcionamiento. 2. que el área control cuente con una señal visual y audible que se active al inicio de la emisión de la radiación y se suspenda en el momento en que la emisión se detenga o cuando la fuente se encuentre en su posición de seguridad. 3. que el acceso al área de tratamiento cuente con una señal luminosa que indique la presencia de radiaciones ionizantes en el interior de la misma. 4. que el simulador este accesible a los servicios de radioterapia externa o teleterapia y braquiterapia, y que se respete el espacio, blindaje y ventilación que determine la guía mecánica del aparato de localización. 5. que se cuente con el equipo de dosimetría adecuado a la técnica o técnicas de tratamiento que utilice cuando se disponga de acelerador lineal.</t>
  </si>
  <si>
    <t>Verificar: 1. convenio de prestación de servicios. 2. registro de la seguridad de los pacientes (informe de planeación y registro de tratamiento).</t>
  </si>
  <si>
    <t>NOM-002-SSA3-2017 en su numeral 7.2.3.1, 7.2.3.2, 7.2.3.3, 7.2.3.4, 7.2.3.5, 7.2.3.7, 7.2.3.8. Consejo de Salubridad General. Comisión para definir tratamientos y medicamentos asociados a enfermedades que ocasionan gastos catastróficos. Protocolo técnico cáncer cérvico uterino-cáncer de endometrio.</t>
  </si>
  <si>
    <t>BRAQUITERAPIA (de alta o baja tasa)</t>
  </si>
  <si>
    <t>Verificar: 1. Que el área cuente con lo siguiente: zona controlada, camas de hospitalización, aplicadores apropiados para los sitios a tratar, blindaje específico, equipo detector de radiación ionizante tipo monitor de área con alarma sonora, ajustado a una escala tal, que detecte la salida del material radiactivo de la zona controlada del cuarto de aplicación con que cuente el establecimiento, equipo detector de radiaciones portátil.</t>
  </si>
  <si>
    <t>Verificar: 1. que el material radiactivo se guarde en el cuarto de la zona de control. 2. que se asignen las camas de hospitalización cuando así proceda. 3. que los blindajes estén de acuerdo a los cálculos de la memoria analítica. 4. que los equipos detectores de radiación ionizante funcionen.</t>
  </si>
  <si>
    <t xml:space="preserve">Verificar: registro de la calibración anual del equipo detector de radiación ionizante tipo monitor y del equipo detector de radiaciones portátiles. </t>
  </si>
  <si>
    <t xml:space="preserve">4. Planeación. 
4.2 Cumplimiento de la Regulación.
4.3 Planeación Operativa.
5. Responsabilidad Social .
5.3  Hospital Seguro.
7.- Mejora de procesos
7.3 Administración de procesos de suministro
7.4 Gestión del riesgo en la atención
</t>
  </si>
  <si>
    <t xml:space="preserve">NOM-002-SSA3-2017 en su numeral 7.2.4, 7.2.5, 7.2.6, 7.2.7, 7.2.8, 7.2.9, 7.2.10, 7.2.11, 7.2.12, 7.2.13. Consejo de Salubridad General. Comisión para definir tratamientos y medicamentos asociados a enfermedades que ocasionan gastos catastróficos. Protocolo técnico cáncer cérvico uterino-cáncer de endometrio. </t>
  </si>
  <si>
    <t>Verificar: 1. que dentro de la zona controlada y cercana al cuarto de guarda, se cuente con una tarja con red de protección, específica para el lavado de los accesorios de aplicación, excepto cuando se utilice material desechable. 2. BRAQUITERAPIA DE CARGA MANUAL: Que el material radiactivo se almacene en el cuarto de guarda ubicado dentro del área de braquiterapia y que cuente con mesa de trabajo de material resistente, para soportar el blindaje y la barrera de trabajo para el manejo del material radiactivo, que se preparen las cargas de material radiactivo y los equipos de aplicación.  3. que cuente con equipo computarizado para la planeación de los tratamientos. 4. que cuente con equipo de dosimetría tipo cámara de pozo y dispositivos para control de calidad (braquiterapia de carga automatizada).</t>
  </si>
  <si>
    <t>Verificar: 1. que se observen los protocolos de protección y seguridad radiológica establecidos para el manejo y disposición adecuada de las fuentes. 2. que el material radiactivo para braquiterapia de carga manual, únicamente se aplique en las áreas específicas autorizadas en la licencia de operación; cuando la aplicación sea temporal, se debe mantener en esa misma área al paciente hasta el retiro del material radiactivo. 3. que los contenedores de transporte de material radiactivo permanezcan en el área de pacientes en tratamiento de braquiterapia, para colocar aquellas fuentes que fueran expulsadas voluntaria o involuntariamente del área anatómica de aplicación. 4. Que las fuentes asociadas a accesorios para su implante, esten sujetas a un control estricto para su uso y almacenamiento. 5. que los accesorios sean apropiados para aplicar los tratamientos intracavitarios e intersticiales. 6. que se realice un estudio radiográfico para determinar la posición adecuada de las mismas dentro del paciente; que la aplicación se lleve a cabo por medio de equipos autoblindados que permitan manipular las fuentes a control remoto (braquiterapia de carga automatizada, previo a la colocación de las fuentes en el paciente). 7. que el equipo funcione para realizar la planeación de los tratamientos (excepto en el caso de braquiterapia de carga manual con Cs 137, los cálculos se podrán realizar manualmente).</t>
  </si>
  <si>
    <t>Verificar: 1. BRAQUITERAPIA DE CARGA AUTOMATIZADA: bitácora con el registro del material radiactivo (radionúclido, actividad, actividad indicada en el certificado de fabricación de la fuente, número de serie de la fuente, fecha de calibración, fecha de recepción y desecho). 2. BRAQUITERAPIA DE CARGA MANUAL: bitácora (registro del material radiactivo del cuarto de guarda, así como el tipo de radionúclido, el número de serie de la fuente y la actividad indicada en el certificado de fabricación de la fuente). Registro cuando se utilicen las fuentes. Inventario del total de fuentes con que se cuenta. Registro de bajas o altas de material. 3. registro de la planeación de tratamientos.</t>
  </si>
  <si>
    <t>NOM-001-SEDE-2012, en su artículo 517, en su numeral  517-2, 517-30</t>
  </si>
  <si>
    <t>PLANTA DE EMERGENCIA</t>
  </si>
  <si>
    <t>Verificar: que se cuente con contactos grado hospital con un color distintivo o una marca.</t>
  </si>
  <si>
    <t>Verificar: que el equipo esté conectado a los contactos grado hospital.</t>
  </si>
  <si>
    <t>4.- Planeación.
4.2 Cumplimiento de la Regulación.
5. Responsabilidad Social.
5.3  Hospital Seguro
7.- Mejora de procesos.
7.2 Administración de procesos de apoyo integral.</t>
  </si>
  <si>
    <t>NOM-002-SSA3-2007, en su numeral 8.2</t>
  </si>
  <si>
    <t>POE</t>
  </si>
  <si>
    <t>Verificar: 1.que se cuente con dosímetros personales con una capacidad mínima de detección de 0.1 mSv. 2. que se cuente con dosímetros de anillo (para el personal que maneje fuetnes en braquiterapia manual).</t>
  </si>
  <si>
    <t>Verificar: 1. que el personal ocupacionalmente expuesto (POE), cuenten con dosímetros personales que permitan realizar evaluaciones mensuales y anuales de su exposición ocupacional. 2. que el POE lo porte durante la jornada de trabajo y al término de ésta deben permanecer almacenados en un lugar adecuado, fuera de la zona controlada.</t>
  </si>
  <si>
    <t xml:space="preserve">Verificar: 1. expediente de cada trabajador ocupacionalmente expuesto. 2. programa de vigilancia radiológica ocupacional (registro de las evaluaciones anuales de la exposición ocupacional de cada trabajador). 3. registro de la lectura de los dosímetros. </t>
  </si>
  <si>
    <t>NOM-002-SSA3-2017, numeral 6</t>
  </si>
  <si>
    <t>Emergencias radiológicas</t>
  </si>
  <si>
    <t xml:space="preserve">Verificar existencia del programa de entrenamiento para los casos de emergencias radiológicas </t>
  </si>
  <si>
    <t>Verificar: 1. existencia del manual de del programa de entrenamiento, 2. que sea de conocimiento del personal.</t>
  </si>
  <si>
    <t>Verificar: 1. existencia del documento. 2. registro de simulacro de contingencia radiológica al año.</t>
  </si>
  <si>
    <t>NOM-087-SEMARNAT-SSA1-2002. Protección ambiental - Salud ambiental - Residuos peligrosos biológico - infecciosos - Clasificación y especificaciones de manejo. Numerales 5 y 6.</t>
  </si>
  <si>
    <t>RPBI</t>
  </si>
  <si>
    <t>4.- Planeación.
4.2 Cumplimiento de la Regulación.
5. Responsabilidad Social.
5.2 Promoción de la Cultura de Calidad. 
5.2.1  Al interior de la unidad.
7.- Mejora de procesos.
7.2 Administración de procesos de apoyo integral.</t>
  </si>
  <si>
    <t>Verificar: 1. registro de las evaluaciones y re-evaluaciones.</t>
  </si>
  <si>
    <t>RADIOTERAPIA</t>
  </si>
  <si>
    <t>CUIDADOS PALIATIVOS</t>
  </si>
  <si>
    <t xml:space="preserve">1. Reforma al artículo 184 de la Ley General de Salud en la que se adiciona el artículo 166 BIS que contiene la Ley en Materia de Cuidado Paliativos. 2. Norma Oficial Mexicana-011-SSA3-2014. Criterios para la atención de enfermos en situación terminal a través de cuidados paliativos.3 Acuerdo por el que el Consejo de Salubridad General declara la Obligatoriedad de los Esquemas de Manejo Integral de Cuidados Paliativos, así como los procesos señalados en la Guía del Manejo Integral de Cuidados Paliativos. 
</t>
  </si>
  <si>
    <t>Verificar: 1. que al interior del establecimiento de atención médica se disponga de un área física para otorgar atención paliativa (específica o compartida). 2. que existan rutas accesibles para el desplazamiento de personas con capacidades limitantes, señalamientos de rutas de acceso y evacuación para la protección civil. 3. que se cuente con el suministro de iluminación y ventilación adecuadas. 4. que se disponga de sala de espera propia o compartida y servicios sanitarios diferenciados por género.</t>
  </si>
  <si>
    <t xml:space="preserve">Verificar: 1. que cuente con facilidades arquitectónicas para efectuar las actividades médicas, de enfermería y administrativas propias del establecimiento de acuerdo con su denominación y oferta de servicios. 2. que las áreas, salas o locales sean apropiado para la espera de pacientes y usuarios. 3. que exista la disponibilidad de servicios sanitarios. 4. que cuente con los accesos y salidas con la infraestructura necesaria para cubrir las necesidades especiales de las personas con discapacidad y adultos mayores. 5. que la ventilación sea adecuada para la renovación continua del aire, evitar el calor excesivo, la condensación del vapor y  polvo. </t>
  </si>
  <si>
    <t>Verificar: 1. bitácora de mantenimiento de la infraestructura, líneas eléctricas, de agua y drenaje, ventilación e iluminación. 2. bitácora de limpieza.</t>
  </si>
  <si>
    <t>Verificar: 1. que en el área de consultorio exista la disponibilidad de un cubículo para valoración y determinación de prioridades de atención, con un sitio cómodo y confortable. 2. que se encuentre ubicado con acceso directo desde la sala de espera y/o módulo de recepción y control. 3. que cuente con un área de interrogatorio (preferentemente con silla, escritorio y sillón (reposet) para evitar barreras entre el médico, el paciente/familiar, que permita privacidad para la evaluación de las personas y facilidad de movimiento de sillas de ruedas, andaderas, bastones, muletas etc. 4. que se disponga de un área de exploración física. 5. que exista una toma fija para el suministro de oxígeno, una toma fija de aire comprimido, así como de aspiración controlada o en su caso por medio de equipos portátiles.</t>
  </si>
  <si>
    <t>Verificar: 1. bitácora de mantenimiento de la infraestructura, líneas eléctricas, de agua y drenaje, ventilación e iluminación. 2. bitácora de limpieza. 3. sistema de abaso de insumos para higiene de manos.</t>
  </si>
  <si>
    <t xml:space="preserve"> Áreas Específicas </t>
  </si>
  <si>
    <t>Verificar: 1. que cuente con área de trabajo de enfermería. 2. que cuente con área anexa. 3. que cuente con cubículo de observación y procedimientos menores, con al menos una camilla o mesa de exploración. 4. que cuente con disponibilidad de camas de hospitalización convencionales.</t>
  </si>
  <si>
    <t>Verificar: 1. que el personal de enfermería programa, organiza y realiza actividades relacionadas con la atención del paciente, tales como preparación de medicamentos, curaciones y elaboración de reportes. 2. que en el área anexa se lleve a cabo actividades tales como: comunicación de malas noticias, conversaciones con la familia, sesiones de grupo, talleres de duelo. 3. que el mobiliario se encuentre en buenas condiciones.</t>
  </si>
  <si>
    <t>Verificar: 1. registro de las actividades de enfermería. 2. bitácora de mantenimiento preventivo y correctivo del mobiliario.</t>
  </si>
  <si>
    <t xml:space="preserve">
4. Planeación.
4.3 Planeación Operativa.
7.  Mejora de Procesos.
7.2 Administración de Procesos de apoyo integral.
</t>
  </si>
  <si>
    <t>Tecnologías de la Información</t>
  </si>
  <si>
    <t>Verificar: que cuente con una línea teléfonica.</t>
  </si>
  <si>
    <t>Verificar: 1. que se cuente con línea telefónica para la atención y seguimiento del paciente. 2. que se disponga de redes informáticas que faciliten la posibilidad de compartir información clínica, mensajes clínicos, agendas y alertas en determinadas situaciones.</t>
  </si>
  <si>
    <t>Verificar: bitacoras, ficheros o expedientes clínicos del seguimiento de la atención mediante la línea  telefónica.</t>
  </si>
  <si>
    <t xml:space="preserve">3. Información Conocimiento Innovación y Tecnología
3.4 Información en salud de referencia
4. Planeación.
4.3 Planeación Operativa.
7.  Mejora de Procesos.
7.2 Administración de Procesos de apoyo integral.
</t>
  </si>
  <si>
    <t>1. Reforma al artículo 184 de la Ley General de Salud en la que se adiciona el artículo 166 BIS que contiene la Ley en Materia de Cuidado Paliativos. 2. Norma Oficial Mexicana-011-SSA3-2014. Criterios para la atención de enfermos en situación terminal a través de cuidados paliativos.3 Acuerdo por el que el Consejo de Salubridad General declara la Obligatoriedad de los Esquemas de Manejo Integral de Cuidados Paliativos, así como los procesos señalados en la Guía del Manejo Integral de Cuidados Paliativos.</t>
  </si>
  <si>
    <t>Equipo Profesional Multidisciplinario</t>
  </si>
  <si>
    <t>Verificar: que la unidad de cuidados paliativos disponga de un equipo multidisciplinario de profesionales de la salud.</t>
  </si>
  <si>
    <t xml:space="preserve">Verificar: 1. que el equipo multidisciplinario de profesionales de la salud este integrado al menos por un profesional en medicina y enfermería con formación avanzada en atención  paliativa y con apoyo administrativo. 2. que el equipo nuclear de la unidad de cuidados paliativos cuente con la cooperación de otros profesionales de la salud capacitados en cuidados paliativos para garantizar la provisión de una atención especializada integral (física, psicológica, social y espiritual), como son los trabajadores sociales, psicólogos y nutricionista, además que se puede contar con el apoyo de fisioterapeuta, terapeuta ocupacional, terapeuta creativo (arte-terapia, músico-terapia), farmacéutico y consultor espiritual. 3. que la unidad que no disponga de estos profesionales y/ o cuyo centro no cuente con estos servicios de apoyo establezca acuerdos formales con proveedores de los mismos disponibles en el área (estas unidades o profesionales pueden vincularse simultáneamente a varias Unidad de Cuidados Paliativos). </t>
  </si>
  <si>
    <t>Verificar: 1. constancia de designación del equipo de profesionales de la salud al servicio de atención paliativa (al menos binomio medicina enfermería). 2. documentación probatoria: constancia de capacitación avanzada en cuidados paliativos, diplomados, alta especialidad o maestría.  3. notas de interconsultas y notas médicas de la atención integral. 4. documentos que acrediten la disponibilidad de la provisión de una atención paliativa integral entre profesionales de la salud. 5. registro de las referencias y contrarreferencias. 6. registro de la medición de indicadores de productividad del equipo de atención paliativa.</t>
  </si>
  <si>
    <t xml:space="preserve">1.- Atención Centrada en la Persona, Comunidad, Población.
1.4 Oferta de Servicios
4. Planeación.
4.1  Planeación estratégica.
4.3 Planeación Operativa.
6.- Desarrollo y Satisfacción del Personal.
6.1 Evaluación del desempeño.
6.2 Identificación y desarrollo del talento.
6.3 Satisfacción del personal.
6.5. Experiencia del personal en la institución
7.  Mejora de Procesos.
7.2 Administración de Procesos de apoyo integral.
</t>
  </si>
  <si>
    <t>Atención Paliativa</t>
  </si>
  <si>
    <t>Verificar: 1. que existan protocolos de atención que establezcan factores pronósticos y criterios de terminalidad para enfermedad oncológica  2. contar con protocolos de atención y/o guías de práctica clínica para la prevención y el alivio del sufrimiento mediante la identificación precoz y una esmerada valoración y tratamiento del dolor y de otros problemas físicos, psicosociales y espirituales  3. que el equipo multidisciplinario cuente con protocolos de atención paliativa para establecer un plan terapéutico integral farmacológico y no farmacológico que incluya en su enfoque al paciente la familia y su entorno, así mismo asegurar el seguimiento del paciente en los diferentes niveles de atención incluyendo el domicilio. 4. contar con programas de atención psicológica para el duelo y desgaste del equipo profesional. 5. contar con un programa de voluntariado. 5. contar con protocolos para la comunicación de malas noticias y para la interacción entre el paciente, profesionales de la salud y la familia. 6 contar con criterios de hospitalización y atención para las urgencias paliativas. 7. contar con protocolos de atención para la sedación paliativa. 8. que se promueva la investigación y la capacitación continua en cuidados paliativos.</t>
  </si>
  <si>
    <t>Verificar: 1. que se realice la valoración de  factores pronósticos y criterios de terminalidad.  2. que se realice la evaluación del paciente mediante escalas de valoración diagnósticas y pronosticas (ejemplos: Karnofsky, ESAS, análoga del dolor, entrevistas de valoración psicológica). 3. que se realice la elaboración de un plan de atención paliativa integral farmacológico y no farmacológico. 4. que se realicen las notas de psicología referentes a la atención al duelo y/o la realización de pláticas o talleres de manejo de duelo. 5. que exista  participación del voluntariado en el servicio recolectando evidencias (documentos, fotografías) de actividades realizadas con el paciente y su familia. 6. que se realicen entrevistas a los profesionales del equipo de Cuidados Paliativos sobre los métodos de comunicación de malas noticias. 7. que se realice búsqueda intencionada de atención de urgencias paliativas, sedación en el área de hospitalización y consulta externa (en casos de pacientes con diagnóstico de enfermedad terminal y atención paliativa).</t>
  </si>
  <si>
    <t xml:space="preserve">Verificar: 1. expediente clínico. 2. ficheros o formatos de ingreso del paciente a cuidados paliativos.
</t>
  </si>
  <si>
    <t>1. Reforma al artículo 184 de la Ley General de Salud en la que se adiciona el artículo 166 BIS que contiene la Ley en Materia de Cuidado Paliativos. 2. Norma Oficial Mexicana-011-SSA3-2014. Criterios para la atención de enfermos en situación terminal a través de cuidados paliativos.3 Acuerdo por el que el Consejo de Salubridad General declara la Obligatoriedad de los Esquemas de Manejo Integral de Cuidados Paliativos, así como los procesos señalados en la Guía del Manejo Integral de Cuidados Paliativos</t>
  </si>
  <si>
    <t>Red Integral de Servicios Especializados y Coordinación con Atención Primaria</t>
  </si>
  <si>
    <t xml:space="preserve">Verificar: 1. que exista una red integral de servicios de atención paliativa en coordinación con el ámbito de atención primaria, atención especializada y los recursos sociales disponibles que garantice la continuidad de la asistencia. 2. que se tenga un horario establecido de funcionamiento del servicio y una programación de los recursos de consulta, interconsulta que evite al máximo los ingresos en hospitalización. </t>
  </si>
  <si>
    <t>Verificar: 1. que se cuente con un directorio de referencia de la prestación de servicios de atención paliativa. 2. que en los documentos se establezcan los horarios de atención del servicio. 3. que se cuente con el seguimiento al paciente en vinculación con otros niveles de atención o el domicilio.</t>
  </si>
  <si>
    <t xml:space="preserve">1. registro de referencia contrarreferencia. 2. expediente clínico. 3. ficheros o formatos de ingreso del paciente a cuidados paliativos.
</t>
  </si>
  <si>
    <t>1.- Atención centrada en la persona, comunidades, población.
1.3 Experiencia de la persona en la Organización. 
3.- Información conocimiento innovación y tecnología.
3.2 Análisis e interpretación de la información.
3.3 Protección de la información.
4. Planeación.
4.1  Planeación estratégica.
4.3 Planeación Operativa.</t>
  </si>
  <si>
    <t>Aspectos Bioéticos</t>
  </si>
  <si>
    <t>Verificar.1. que cuente con protocolos o lineamientos en apego a la normatividad vigente de la región para la elaboración de consentimiento informado. 2. Que cuente con un programa que promueva el ejercicio de las voluntades anticipadas del paciente. 3. que cuente con la vinculación del comité bioético hospitalario, como apoyo para la sesión de casos clínicos. 4. que los protocolos de atención paliativa se apeguen en todo momento con los principios bioéticos de autonomía, no maleficencia, justicia y beneficencia.</t>
  </si>
  <si>
    <t xml:space="preserve">Verificar: 1. que se elabore el consentimiento informado para la atención paliativa. 2. que exista la documentación de voluntades anticipadas. 3. que exista vinculación de la atención paliativa con el comité de Bioética Hospitalario.  </t>
  </si>
  <si>
    <t>Verificar: 1. expediente clínico (consentimiento informado). 2. programa de voluntades anticipadas del paciente (casos). 3. minutas de trabajo del comité de bioética.</t>
  </si>
  <si>
    <t xml:space="preserve">
1.- Atención centrada en la persona: Personas, comunidad, población
1.3 Experiencia de la persona en la organización
4.- Planeación.
4.3 Planeación Operativa.
7.- Mejora de Procesos
7.2 Administración de Procesos de apoyo integral.
</t>
  </si>
  <si>
    <t>ACUERDO por el que se declara la obligatoriedad de la implementación, para todos los integrantes del Sistema Nacional de Salud, del documento denominado Acciones Esenciales para la Seguridad del Paciente. DOF 08/09/17. AESP.</t>
  </si>
  <si>
    <t xml:space="preserve">
4. Planeación
4.2 Cumplimiento de la Regulación.
4.3 Planeación Operativa.
7.  Mejora de Procesos.
7.2 Administración de Procesos de apoyo integral.
7.3 Administración de procesos de suministro.
7.4 Gestión del riesgo en la atención</t>
  </si>
  <si>
    <t>INHALOTERAPIA</t>
  </si>
  <si>
    <t>NOM-016-SSA3-2012, en su numeral 4.12, 5.1.10, 6.6.2.2.9, 6.6.5.1. NOM-045-SSA2-2005, en su numeral 10.6.7, 10.6.7.2  ACUERDO por el que se declara la obligatoriedad de la implementación, para todos los integrantes del Sistema Nacional de Salud, del documento denominado Acciones Esenciales para la Seguridad del Paciente. DOF 08/09/17. AESP 6C.</t>
  </si>
  <si>
    <t xml:space="preserve">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 </t>
  </si>
  <si>
    <t>NOM-087-ECOL-SSA1-2002, en su numeral 4 y 6. NOM-017-SSA2-1994, Para la vigilancia epidemiológica. NOM-045-SSA2-2005, Para la vigilancia epidemiológica, prevención y control de las infecciones nosocomiales.</t>
  </si>
  <si>
    <t>Requisitos  Generales</t>
  </si>
  <si>
    <t xml:space="preserve">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
</t>
  </si>
  <si>
    <t>NOM-016-SSA3-2012, en su numeral 6.6.10.1, en su apéndice R. NOM-045-SSA2-2005, en su numeral 10.6.4.2 ,10.6.4, 10.6.4.4, 10.6.6.5, 10.6.6, 10.6.7. Programa Médico Arquitectónico para el diseño de Hospitales  2015 DGPLADES-OMS-OPS.  Guía de Equipamiento CENETEC.</t>
  </si>
  <si>
    <t>Área Física</t>
  </si>
  <si>
    <t xml:space="preserve">Verificar que exista las siguientes áreas: atención de pacientes ambulatorios, área para la limpieza, preparación y acondicionamiento de los equipos que se utilizarán para pacientes ambulatorios u hospitalizados y área para el depósito y guarda de insumos y equipos. </t>
  </si>
  <si>
    <t xml:space="preserve">Verificar: 
1. Bitácora de control de aseo y limpieza del área firmada por el jefe de turno o supervisor. 
2. Registro del sistema de abasto de los insumos.
</t>
  </si>
  <si>
    <t xml:space="preserve">Verificar: 
1. Que cuente con cubículos individuales de tratamiento. 
2. Que cada cubículo individual será de 5,00 m². 
3. Que cuente con conexiones centrales de oxígeno y gases medicinales, o en su defecto tanques de oxígeno para cada cubículo. </t>
  </si>
  <si>
    <t>Verificar: 
1. Que la ubicación este cercana a la unidad de urgencias o a los servicios de consulta externa. 
2. Que cada cubículo tenga las dimensiones requeridas. 
3. Que las conexiones centrales de oxígeno y gases medicinales no tengan fugas. 
4. Que de preferencia las mangueras, conectores, tubos, boquillas, mascarillas y otros sean de material descartable o bien reutilizables previa esterilización.</t>
  </si>
  <si>
    <t>Verificar: 
1. Bitácora de mantenimiento preventivo correctivo de las conexiones de oxígenos y gases medicinales. 
2. Sistema de abasto de los aditamentos para las conexiones centrales.</t>
  </si>
  <si>
    <t xml:space="preserve">Verificar que cuente con el siguiente equipo: esterilizador, espirómetro o su equivalente tecnológico, vaporizador humedecedor, nebulizador, micronebulizador o su equivalente tecnológico, lavadora de equipo de inhaloterapia, unidad de secado, flujómetro de pared estándar, oxímetro de pulso, percutor electrónico y percutor neonatal. </t>
  </si>
  <si>
    <t>Verificar: 
1. Que el equipo este en buenas condiciones. 
2. Que el equipo funcione. 
3. Que los circuitos para ventilación e inhaloterapia, las bolsas de reanimación respiratoria y sensores de oxígeno utilizados si no son desechables, deben ser lavados y esterilizados o someterlos a desinfección de alto nivel antes de volver a ser usados en otro paciente. 
4. Que los humidificadores y equipos de apoyo respiratorio no invasivo estén esterilizados o sometidos a desinfección de alto nivel y que el cambio de estos se realice máximo cada semana, a menos que exista contaminación documentada.</t>
  </si>
  <si>
    <t>Verificar: 
1. Inventario de equipo. 
2. Bitácora de mantenimiento preventivo y correctivo del equipo. 
3. Bitácora de mantenimiento, utilización y funcionamiento del esterilizador. 
4. Registro de los controles de calidad físicos, químicos o biológicos. 
5. Registro del lavado, esterilización o desinfección de alto nivel de los circuitos para ventilación e inhaloterapia, las bolsas de reanimación respiratoria y sensores de oxígeno. 
6. Registro de la fecha y hora de cada cambio de los humidificadores y equipos de apoyo respiratorio. 
7. Bitácora de productividad y registro de esterilización.</t>
  </si>
  <si>
    <t xml:space="preserve">Área Física </t>
  </si>
  <si>
    <t>Verificar que cuente con el siguiente mobiliario: mesa con tarja, sillón reclinable, lavadero de acero inoxidable, mueble con zona baja de almacenamiento y para empotrar lavadero, vitrina para instrumental y material estéril.</t>
  </si>
  <si>
    <t xml:space="preserve">Verificar: 
1. Que el mobiliario este en buenas condiciones. 
2. Que el mobiliario funcione.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   </t>
  </si>
  <si>
    <t xml:space="preserve">Verificar: 
1. Inventario de mobiliario. 
2. Bitácora de mantenimiento preventivo y correctivo del mobiliario. 
3. Resguardo de instrumental. 
4. Bitácora de mantenimiento del instrumental, así como el procedimiento de baja y alta del mismo. 
5. Bitácora de uso de los desinfectantes. 
6. Registro del procedimiento de esterilización y desinfección de alto nivel de los humidificadores y equipos de apoyo respiratorio no invasivo (registrarse la fecha y hora de cambio).  </t>
  </si>
  <si>
    <t>Verificar: 1. Alertas visuales en medicamentos con aspecto o nombre parecido. 2.Lista de medicamentes con aspecto y nombre parecido.</t>
  </si>
  <si>
    <t>Verificar: 1. Que el personal este capacitado y conozco la técnica de higiene de manos. 2.Verificar la calidad del agua.</t>
  </si>
  <si>
    <t>FARMACIA ESTRUCTURA</t>
  </si>
  <si>
    <t xml:space="preserve">LGS, en su artículo 200 bis. RLGSMPSAM, en su artículo 220, 221, 222. 
 </t>
  </si>
  <si>
    <t>Verificar existencia de documento oficial.</t>
  </si>
  <si>
    <t>Aviso de Responsable Sanitario.</t>
  </si>
  <si>
    <t>6.7 Servicios generales, 6.7.1. 6.7.1.1 y 6.7.1.2 de la NOM-016-SSA3-2012.</t>
  </si>
  <si>
    <t>Espacio Físico</t>
  </si>
  <si>
    <t xml:space="preserve">Verificar: 
1. Que exista la farmacia. 
2. Que se encuentre en el vestíbulo principal del establecimiento. 
3. Que cuente con área de mostrador o ventanilla de despacho. 
4. Que exista el área de almacén para estiba. 
</t>
  </si>
  <si>
    <t xml:space="preserve">Verificar:
1. Bitácora de mantenimiento de la estructura. 
2. Bitácora de control de  limpieza rutinaria,  exhaustiva y limpieza del área firmada por el jefe de turno o supervisor. </t>
  </si>
  <si>
    <t>Numeral 6.7 Servicios generales, NOM-016-SSA3-2012 numeral 6.7.1.1. Numeral 5. Disposiciones generales aplicables a los establecimientos para la atención médica hospitalaria 5.1 Los establecimientos para la atención médica hospitalaria deberán: 5.1.10 de la NOM-016-SSA3-2012.</t>
  </si>
  <si>
    <t>Equipo</t>
  </si>
  <si>
    <t>Verificar: 
1. Que se cuenta con refrigerador exclusivo para el área de farmacia.
2. Que se cuente con contactos grado hospital con un color distintivo o una marca.</t>
  </si>
  <si>
    <t xml:space="preserve">Verificar: 
1. Revisar en el área su funcionamiento a través del equipo conectado a los contactos grado hospital. 
2. Que esté limpio y sin oxidación. 
3. Que los medicamentos estén colocados en orden y en un área específica los medicamentos controlados. 
4. Que no se guarden objetos ajenos. 
5. Que se lleve control de temperatura. 
6. Que los medicamentos estén identificados.
</t>
  </si>
  <si>
    <t>Verificar:
1. Bitácora de mantenimiento preventivo-correctivo del equipo. 
2. Bitácora de control de limpieza rutinaria, exhaustiva y limpieza del refrigerador. 
3. Gráfica de control de temperatura.</t>
  </si>
  <si>
    <t xml:space="preserve">4. Planeación. 
4.2  Cumplimiento de la Regulación.
4.3 Planeación operativa
7.  Mejora de Procesos.
7.3 Administración de procesos de suministro.
7.4 Gestión del riesgo en la atención
</t>
  </si>
  <si>
    <t>Numeral 5. Disposiciones generales aplicables a los establecimientos para la atención médica hospitalaria 5.1 Los establecimientos para la atención médica hospitalaria deberán: 5.1.10 de la NOM-016-SSA3-2012.</t>
  </si>
  <si>
    <t>Guarda de Medicamentos  Controlados</t>
  </si>
  <si>
    <t>Verificar que cuente con área específica para cada medicamento controlado en el equipo de refrigeración.</t>
  </si>
  <si>
    <t xml:space="preserve">Verificar que: 
1. Se cuente con registros de la temperatura interna del refrigerador donde se conserven los medicamentos, insulinas y demás insumos para la salud entre 2°C y 8°C por lo menos tres veces al día y que no exista contenido ajeno como alimentos. 
2. Que se realice el seguimiento y control de mantenimiento preventivo y correctivo. 
3. Que se lleve a cabo el registro y seguimiento de control de temperatura en bitácora. (de acuerdo al programa de trabajo.) </t>
  </si>
  <si>
    <t xml:space="preserve">Verificar registro de medicamentos resguardados en el área y en el refrigerador. </t>
  </si>
  <si>
    <t>LGS en su artículo 240. NOM-220-SSA1-2012, Instalación y operación de la farmacovigilancia. SICAD COFEPRIS, en su numeral, 2.2.2.</t>
  </si>
  <si>
    <t>Verificar que cuente con mueble con cerradura para guarda de medicamentos controlados que requieran refrigeración.</t>
  </si>
  <si>
    <t xml:space="preserve">Verificar que: 
1. Exista y se utilice un mobiliario exclusivo para medicamentos controlados bajo control bajo llave por el personal responsable.  
2. Que se lleve control y seguimiento en mantenimiento preventivo y correctivo (limpieza) del mobiliario con bitácora. 
3. Que cuenten con los libros de control correspondientes.  </t>
  </si>
  <si>
    <t xml:space="preserve">Verificar:
1. Registro documental del control llevado a cabo, de medicamentos controlados que estén siendo utilizados por el establecimiento. 
2. Recetas especiales para estupefacientes con código de barras asignado por la Secretaría de salud o autoridades de salud estales y prescritas por profesionales autorizados. 
3. Libro de contabilidad de estupefacientes.
</t>
  </si>
  <si>
    <t>FARMACOPEA. SICAD COFEPRIS 2015, en su numeral, 2.2.2, 3, 3.3, 5.2.ACUERDO por el que se declara la obligatoriedad de la implementación, para todos los integrantes del Sistema Nacional de Salud, del documento denominado Acciones Esenciales para la Seguridad del Paciente. DOF 08/09/17. AESP 3A.</t>
  </si>
  <si>
    <t>Verificar: 
1. Que se cuente con mobiliario y estantería de material resistente a los agentes limpiadores. 
2. Que cuente con tarimas suficientes. 
3. Que las paredes, pisos y techos sean lisos y limpios. 
4. Ventilación natural o artificial suficiente. 
5. Que exista un área de resguardo específica para conservar los medicamentos caducos.</t>
  </si>
  <si>
    <t>Verificar: 
1. Hoja de requisición de insumos. 
2. Recetas médicas. 
3. Facturas por compra directa (en su caso). 
4. Catálogo de medicamentos. 
5. Registro de temperatura y humedad de los anaqueles/almacén. 
6. Inventario. 
7. Registro y control de antibióticos. 
8. Manual de procedimientos internos para manejo de medicamentos caducados e identificación de vigencias.</t>
  </si>
  <si>
    <t>SERVICIOS GENERALES</t>
  </si>
  <si>
    <t>Verificar:
1.  Que    la    señalización    sea    la correspondiente: peligro, la prohibición de  fumar  y  de  manejar  aceites  o lubricantes de origen mineral y de áreas de acceso restringido.
2.  Señalización, rótulo de acceso restringido a personal ajeno y de peligro.</t>
  </si>
  <si>
    <t>(Casa de maquinas)</t>
  </si>
  <si>
    <t>Verificar que la Infraestructura este en buen estado.</t>
  </si>
  <si>
    <t>Verificar:
1. Bitácora  de  limpieza  firmada  por turno y por supervisor o jefe del servicio.
2. Bitácora     de     mantenimiento preventivo   y   correctivo   de   la estructura e instalaciones.
3. Registro  de  los  resultados  de  la revisión mensual de los extintores: fecha  de  revisión,  nombre  del personal  que  realizó  la  revisión, resultados, anomalías identificadas y seguimiento de las mismas.
4. Calendario  de  la  recarga  de  los extintores.
5. Registro mensual de verificación de funcionalidad.
6. Registro de la capacitación del uso del manejo de extintores.
7. Manual de manejo de extintores.</t>
  </si>
  <si>
    <t>Central de Gases</t>
  </si>
  <si>
    <t>Verificar la existencia de un manifold exclusivo para oxígeno y otro en su caso, para óxido nitroso.</t>
  </si>
  <si>
    <t>Verificar:
1.  Que se encuentre ubicado al exterior del establecimiento principal.
2.  Que   la   señalización      sea   la correspondiente: peligro, la prohibición de  fumar  y  de  manejar  aceites  o lubricantes de origen mineral y de área de acceso restringido.
3.  Si existe rampa vehicular que no sea de asfalto ni de materiales inflamables.
4.  Que las líneas de distribución para cada uno de los gases, estén tendidas en el exterior del edificio y fijas a los muros (identificarse con etiquetas y rotulación de color verde para oxígeno y con etiquetas y rótulos azules para óxido nitroso) las tuberías deberán contar con rótulos de dirección de flujo de los fluidos.
5.  Que  los  contenedores  de  gases medicinales    cuenten    con    los señalamientos y colores para su fácil identificación  (para  el  reemplazo  o recarga).
6.  Que tenga un conjunto de sensores para el monitoreo de la presión de los gases.
7.  Que  las  alarmas  se  ubiquen  en  la central de gases y otra en un área estratégica de control.
8.  Que la estructura y las instalaciones estén en buen estado.
9.  Que funcione la alarma.
10. Que el personal cuente con equipo de protección.</t>
  </si>
  <si>
    <t>Verificar:
1. Bitácora de la carga y descarga de los contenedores.
2. Registro del monitoreo de la presión de los gases.
3. Bitácora     del     mantenimiento preventivo-correctivo     de     la estructura e instalaciones.
4. Manual de buenas prácticas en el manejo de gases medicinales y sus instalaciones.</t>
  </si>
  <si>
    <t>Cisternas</t>
  </si>
  <si>
    <t>Verificar:
1. Existencia  de  almacenamiento  y distribución de agua potable para uso  y  consumo  en  las  áreas  del establecimiento.
2. Que se cuente con tomas especiales en  los  servicios  que  requieran agua, así como en los sistemas de distribución para emergencia.</t>
  </si>
  <si>
    <t>Verificar:
1. Que  la  capacidad  mínima  de  las cisternas cubran los requerimientos internos  del  establecimiento  al menos por 24 horas.
2. Que  la  calidad  del  agua  sea  la adecuada.</t>
  </si>
  <si>
    <t>Verificar:
1. Registro de los procedimientos para garantizar,  la  disponibilidad  y  la calidad del agua.
2. Bitácora   del   registro   periódico de la calidad del agua, mediante un    análisis    microbiológico    y fisicoquímico      conforme      los parámetros establecidos.
3. Bitácora     del     mantenimiento preventivo-correctivo     de     la estructura e instalaciones.</t>
  </si>
  <si>
    <t>4. Planeación. 
4.2  Cumplimiento de la Regulación.
4.3 Planeación operativa
7.  Mejora de Procesos.
7.3 Administración de procesos de suministro.</t>
  </si>
  <si>
    <t>Requisitos de Protección</t>
  </si>
  <si>
    <t>Verificar la existencia de equipo para protección del personal: cascos, tapones auditivos, guantes de carnaza, material aislante  de  electricidad,  calzado  de seguridad.</t>
  </si>
  <si>
    <t>Verificar que el equipo de protección este en buenas condiciones.</t>
  </si>
  <si>
    <t>Almacén Temporal</t>
  </si>
  <si>
    <t>Verificar:
1. Que exista el espacio físico para el almacén temporal.
2. Que   cuente   con:   una   báscula apropiada    para    el    volumen que   genera   el   establecimiento, contenedores  para  recipientes  de punzocortantes,       contenedores para residuos peligrosos biológico- infecciosos (RPBI) y con sistema de refrigeración o refrigeradores para la  conservación  de  los  residuos patológicos humano o animal.
3. Que se cuente con el equipo de protección requerido.</t>
  </si>
  <si>
    <t>Verificar:
1. Que el área, los contenedores y los carros de recolección se encuentren limpios.
2. Que está separado del: área de los pacientes, almacén de medicamentos y  materiales,  cocinas,  comedores, instalaciones  sanitarias,  sitios  de reunión,  áreas  de  esparcimiento, oficinas, talleres y lavanderías.
3. Que este techado, de fácil acceso, para la recolección y transporte, sin riesgos de inundación e ingreso de animales.
4. Que  cuente  con  señalamientos  y letreros alusivos a la peligrosidad de los mismos, en lugares y formas visibles.
5. Que el acceso a esta área sólo se permita a personal responsable de estas actividades.
6. Que  los  contenedores  metálicos o  de  plástico  tengan  tapa  y estén  rotulados  con  el  símbolo universal de riesgo biológico, con la leyenda "RESIDUOS PELIGROSOS BIOLÓGICO-INFECCIOSOS".
7. Que  cuenten  con  sistemas  de refrigeración o refrigeradores para la  conservación  de  los  residuos patológicos humano o animales.
8. Que el periodo de almacenamiento temporal no pase de 7 a 15 días.
9. Que el personal porte el equipo de protección requerido.</t>
  </si>
  <si>
    <t>Verificar:
1. Bitácora de limpieza y desinfección del  área,  de  los  contenedores  y carros de recolección.
2. Bitácora     de     mantenimiento preventivo-correctivo del equipo.
3. Hojas  de  manifiesto  de  entrega transporte y recepción.
4. Registro  de  la  calibración  de  las básculas.
5. Calendario de recolección.</t>
  </si>
  <si>
    <t>Lavandería (propio o subrogado)</t>
  </si>
  <si>
    <t>Verificar  que  cuente  con:  almacén de  recepción  y  entrega,  vestidores, sanitarios y baños con regadera para el personal, diferenciados para hombres y mujeres.</t>
  </si>
  <si>
    <t>Verificar:
1. Que se cuente con las facilidades para  la  distribución  de  la  ropa limpia, sin riesgo de contaminación con la ropa sucia que se entrega al prestador del servicio.
2. Que  los  sanitarios  se  encuentren limpios.
3. Que la ropa se encuentre en buenas condiciones y limpia.</t>
  </si>
  <si>
    <t>Verificar:
1. Bitácora de limpieza.
2. Manual de operación.</t>
  </si>
  <si>
    <t>NORMA Oficial Mexicana NOM-002- STPS-2010, Condiciones de seguridad- Prevención   y   protección   contra incendios en los centros de trabajo. Numeral 7, 7.2, 7.3, 7.15. y 7.17.</t>
  </si>
  <si>
    <t>Condiciones de Prevención  y Protección contra Incendios</t>
  </si>
  <si>
    <t>Verificar existencia de los extintores en áreas estratégicas de acuerdo a lo normado.</t>
  </si>
  <si>
    <t>Verificar:
1. Vigencia de recarga.
2. El conocimiento en el personal del uso de los extintores de acuerdo con la normativa e identifique las situaciones para su uso.
3. Instrucciones     de     seguridad aplicables en cada área y al alcance de los trabajadores.
4. Que no se almacenen materiales o coloquen objetos que obstruyan e interfieran el acceso al equipo contra incendio.</t>
  </si>
  <si>
    <t>Verificar:
1. Instructivo.
2. Documento del programa anual para la recarga.
3. Registro mensual de verificación de funcionalidad.
4. Registro de la capacitación del uso del manejo de extintores.
5. Manual de manejo de extintores.
6. Mapa   de   distribución   en   el establecimiento.</t>
  </si>
  <si>
    <t>NOM-016-SSA3-2012, en su numeral 5.1.10.</t>
  </si>
  <si>
    <t>NOM-016-SSA3-2012, en su numeral
6.   NOM-003-SEGOB-2011,   en   su numeral  5.  ACUERDO  por  el  que se  declara  la  obligatoriedad  de  la implementación,   para   todos   los integrantes del Sistema Nacional de Salud,  del  documento  denominado Acciones Esenciales para la Seguridad del Paciente. DOF 08/09/17. AESP 6C.</t>
  </si>
  <si>
    <t>NOM-016-SSA3-2012, en su numeral 6.3.</t>
  </si>
  <si>
    <t>NOM-016-SSA3-2012, en su numeral 6.4.</t>
  </si>
  <si>
    <t>NOM-001-SEDE-2012,  artículo  517,
en su numeral 517-2. N O M - 0 1 6 - SSA3-2012, en su numeral 6.7.6.</t>
  </si>
  <si>
    <t>NOM-017-STPS-2008, en su tabla A1.</t>
  </si>
  <si>
    <t>NOM-087-ECOL-SSA1-2002,  numeral 6.3, 6.3.3, 6.4 y NOM-016-SSA3-2012,
apéndice U.3.        Guía   para   el manejo  de  los  residuos  peligrosos biológico infecciosos en unidades de salud.</t>
  </si>
  <si>
    <t>NOM-016-SSA3-2012, en su numeral 6.7.4.</t>
  </si>
  <si>
    <t>010.000.2504.00</t>
  </si>
  <si>
    <t>ANALGÉSICOS ANTINFLAMATORIOS NO ESTEROIDEOS</t>
  </si>
  <si>
    <t xml:space="preserve">4. Planeación. 
4.2  Cumplimiento de la Regulación.
4.3 Planeación operativa
7.  Mejora de Procesos.
7.3 Administración de procesos de suministro.
</t>
  </si>
  <si>
    <t>010.000.3422.00</t>
  </si>
  <si>
    <t>010.000.0104.00</t>
  </si>
  <si>
    <t>010.000.5505.00</t>
  </si>
  <si>
    <t>MANEJO AMBULATORIO DE CUIDADOS PALIATIVOS Y DOLOR CRÓNICO</t>
  </si>
  <si>
    <t xml:space="preserve">040.000.2097.00 </t>
  </si>
  <si>
    <t>040.000.2098.00</t>
  </si>
  <si>
    <t>040.000.4026.00</t>
  </si>
  <si>
    <t>040.000.2100.01</t>
  </si>
  <si>
    <t>040.000.5915.00</t>
  </si>
  <si>
    <t>040.000.5916.00</t>
  </si>
  <si>
    <t>040.000.2099.00</t>
  </si>
  <si>
    <t>040.000.4029.00</t>
  </si>
  <si>
    <t>040.000.4032.00</t>
  </si>
  <si>
    <t>040.000.4033.00</t>
  </si>
  <si>
    <t>040.000.2106.00</t>
  </si>
  <si>
    <t>040.000.2096.00</t>
  </si>
  <si>
    <t>ANESTÉSICOS</t>
  </si>
  <si>
    <t>010.000.0262.00</t>
  </si>
  <si>
    <t>ANTIÁCIDOS</t>
  </si>
  <si>
    <t>010.000.5187.00</t>
  </si>
  <si>
    <t>010.000.5428.00</t>
  </si>
  <si>
    <t>010.000.4437.00</t>
  </si>
  <si>
    <t>ANTIBIÓTICOS</t>
  </si>
  <si>
    <t>010.000.5264.00</t>
  </si>
  <si>
    <t>010.000.5264.01</t>
  </si>
  <si>
    <t>010.000.4249.00</t>
  </si>
  <si>
    <t>010.000.4259.00</t>
  </si>
  <si>
    <t>ANTICOAGULANTES</t>
  </si>
  <si>
    <t>010.000.0621.00</t>
  </si>
  <si>
    <t>010.000.0622.00</t>
  </si>
  <si>
    <t>ANTINEOPLÁSICOS</t>
  </si>
  <si>
    <t>010.000.5468.00</t>
  </si>
  <si>
    <t>010.000.5449.00</t>
  </si>
  <si>
    <t>010.000.5472.00</t>
  </si>
  <si>
    <t>010.000.5473.00</t>
  </si>
  <si>
    <t>010.000.5461.00</t>
  </si>
  <si>
    <t>010.000.4431.00</t>
  </si>
  <si>
    <t xml:space="preserve">010.000.1752.00
</t>
  </si>
  <si>
    <t>010.000.3046.00</t>
  </si>
  <si>
    <r>
      <t xml:space="preserve">
</t>
    </r>
    <r>
      <rPr>
        <sz val="12"/>
        <rFont val="Montserrat"/>
      </rPr>
      <t>010.000.3003.00</t>
    </r>
  </si>
  <si>
    <t>010.000.5613.00</t>
  </si>
  <si>
    <t>010.000.6013.00</t>
  </si>
  <si>
    <t>010.000.5437.00</t>
  </si>
  <si>
    <t>010.000.5437.01</t>
  </si>
  <si>
    <t xml:space="preserve">010.000.1765.00 </t>
  </si>
  <si>
    <t>010.000.3012.00</t>
  </si>
  <si>
    <t>010.000.1774.00</t>
  </si>
  <si>
    <t xml:space="preserve">
010.000.4230.00</t>
  </si>
  <si>
    <t>010.000.5418.01</t>
  </si>
  <si>
    <t>010.000.5418.02</t>
  </si>
  <si>
    <t>010.000.5432.00</t>
  </si>
  <si>
    <t>010.000.5880.00</t>
  </si>
  <si>
    <t>010.000.3048.00</t>
  </si>
  <si>
    <t>010.000.3049.00</t>
  </si>
  <si>
    <t xml:space="preserve">
010.000.4432.00</t>
  </si>
  <si>
    <t>010.000.5450.00</t>
  </si>
  <si>
    <t>010.000.5972.00</t>
  </si>
  <si>
    <t>010.000.5438.00</t>
  </si>
  <si>
    <t>010.000.5421.00</t>
  </si>
  <si>
    <t>010.000.5541.00</t>
  </si>
  <si>
    <t xml:space="preserve">
010.000.4433.00</t>
  </si>
  <si>
    <t>010.000.6082.00</t>
  </si>
  <si>
    <t>010.000.5171.00</t>
  </si>
  <si>
    <t>010.000.5171.01</t>
  </si>
  <si>
    <t>010.000.5171.02</t>
  </si>
  <si>
    <t>010.000.6144.00</t>
  </si>
  <si>
    <t xml:space="preserve">
010.000.5435.00</t>
  </si>
  <si>
    <t>010.000.5452.00</t>
  </si>
  <si>
    <t>010.000.6120.00</t>
  </si>
  <si>
    <t>010.000.3047.00</t>
  </si>
  <si>
    <t>010.000.6046.00</t>
  </si>
  <si>
    <t>010.000.6024.00</t>
  </si>
  <si>
    <t>010.000.4435.00</t>
  </si>
  <si>
    <t>010.000.4445.00</t>
  </si>
  <si>
    <t>010.000.4446.00</t>
  </si>
  <si>
    <t>INMUNOALÉRGICAS</t>
  </si>
  <si>
    <t>010.000.5079.00</t>
  </si>
  <si>
    <t>010.000.2144.00</t>
  </si>
  <si>
    <t>010.000.0406.00</t>
  </si>
  <si>
    <t>ESTEROIDES</t>
  </si>
  <si>
    <t>010.000.4241.00</t>
  </si>
  <si>
    <t>010.000.0472.00</t>
  </si>
  <si>
    <t>010.000.0473.00</t>
  </si>
  <si>
    <t>010.000.0474.00</t>
  </si>
  <si>
    <t>ENDOCRINOLOGÍA Y METABOLISMO</t>
  </si>
  <si>
    <t>010.000.1095.00</t>
  </si>
  <si>
    <t>010.000.6000.00</t>
  </si>
  <si>
    <t>SOLUCIONES ELECTROLÍTICAS Y SUSTITUTOS DEL PLASMA</t>
  </si>
  <si>
    <t>010.000.3663.01</t>
  </si>
  <si>
    <t>010.000.3618.00</t>
  </si>
  <si>
    <t>010.000.3619.00</t>
  </si>
  <si>
    <t>010.000.0524.00</t>
  </si>
  <si>
    <t>010.000.3608.00</t>
  </si>
  <si>
    <t>010.000.3609.00</t>
  </si>
  <si>
    <t>010.000.3626.00</t>
  </si>
  <si>
    <t>010.000.0641.00</t>
  </si>
  <si>
    <t>010.000.3617.00</t>
  </si>
  <si>
    <t>010.000.3620.00</t>
  </si>
  <si>
    <t>010.000.3625.00</t>
  </si>
  <si>
    <t>010.000.3606.00</t>
  </si>
  <si>
    <t>010.000.3604.00</t>
  </si>
  <si>
    <t>010.000.3605.00</t>
  </si>
  <si>
    <t>010.000.3607.00</t>
  </si>
  <si>
    <t>010.000.3629.00</t>
  </si>
  <si>
    <t>010.000.3661.00</t>
  </si>
  <si>
    <t>010.000.3664.00</t>
  </si>
  <si>
    <t>010.000.2306.00</t>
  </si>
  <si>
    <t>010.000.3616.00</t>
  </si>
  <si>
    <t>ANTIHISTAMINICO</t>
  </si>
  <si>
    <t>DIURETICO</t>
  </si>
  <si>
    <t>010.000.2308.00</t>
  </si>
  <si>
    <t>010.000.5186.00</t>
  </si>
  <si>
    <t>010.000.5186.01</t>
  </si>
  <si>
    <t>010.000.5186.02</t>
  </si>
  <si>
    <t>010.000.5256.00</t>
  </si>
  <si>
    <r>
      <rPr>
        <strike/>
        <sz val="12"/>
        <rFont val="Montserrat"/>
      </rPr>
      <t xml:space="preserve">
</t>
    </r>
    <r>
      <rPr>
        <sz val="12"/>
        <rFont val="Montserrat"/>
      </rPr>
      <t>010.000.1973.00</t>
    </r>
  </si>
  <si>
    <t>010.000.4242.00</t>
  </si>
  <si>
    <t>010.000.4242.01</t>
  </si>
  <si>
    <t>010.000.2154.00</t>
  </si>
  <si>
    <t>010.000.2154.01</t>
  </si>
  <si>
    <t>ANTIEMÉTICOS</t>
  </si>
  <si>
    <t>010.000.2195.00</t>
  </si>
  <si>
    <t>010.000.4442.00</t>
  </si>
  <si>
    <t>010.000.1752.00</t>
  </si>
  <si>
    <t>010.000.3003.00</t>
  </si>
  <si>
    <t>010.000.1765.00</t>
  </si>
  <si>
    <t>010.000.1766.00</t>
  </si>
  <si>
    <t>010.000.4432.00</t>
  </si>
  <si>
    <t>010.000.6023.00</t>
  </si>
  <si>
    <t>010.000.4433.00</t>
  </si>
  <si>
    <t>010.000.5435.00</t>
  </si>
  <si>
    <t>010.000.0476.00</t>
  </si>
  <si>
    <t>010.000.2482.00</t>
  </si>
  <si>
    <t>HORMONALES</t>
  </si>
  <si>
    <t>010.000.3045.00</t>
  </si>
  <si>
    <t>010.000.0109.00</t>
  </si>
  <si>
    <t>010.000.5720.00</t>
  </si>
  <si>
    <t>010.000.5720.01</t>
  </si>
  <si>
    <t>010.000.5721.00</t>
  </si>
  <si>
    <t>010.000.5721.01</t>
  </si>
  <si>
    <t>010.000.4028.00</t>
  </si>
  <si>
    <t>Bomba de infusión analgésica epidural.</t>
  </si>
  <si>
    <t>040.000.0242.00</t>
  </si>
  <si>
    <t>010.000.0271.00</t>
  </si>
  <si>
    <t>010.000.4055.00</t>
  </si>
  <si>
    <t>040.000.2102.00</t>
  </si>
  <si>
    <t>040.000.2103.00</t>
  </si>
  <si>
    <t>Antibióticos</t>
  </si>
  <si>
    <t>010.000.1937.00</t>
  </si>
  <si>
    <t>010.000.1309.00</t>
  </si>
  <si>
    <t>010.000.1311.00</t>
  </si>
  <si>
    <t>010.000.1308.01</t>
  </si>
  <si>
    <t>010.000.4300.00</t>
  </si>
  <si>
    <t>010.000.2133.00</t>
  </si>
  <si>
    <t>010.000.1976.00</t>
  </si>
  <si>
    <t>Protectores de mucosa gástrica</t>
  </si>
  <si>
    <t>Antitrombóticos</t>
  </si>
  <si>
    <t>010.000.4224.00</t>
  </si>
  <si>
    <t>Premedicación</t>
  </si>
  <si>
    <t xml:space="preserve">010.000.2195.00
</t>
  </si>
  <si>
    <t>010.000.4359.00</t>
  </si>
  <si>
    <t>010.000.4356.00</t>
  </si>
  <si>
    <t>010.000.4356.01</t>
  </si>
  <si>
    <t>010.000.5487.00</t>
  </si>
  <si>
    <t>010.000.5487.01</t>
  </si>
  <si>
    <t>010.000.4191.00</t>
  </si>
  <si>
    <t>TUMORES DE CÉLULAS EPITELIALES</t>
  </si>
  <si>
    <t>Quimio intraperitoneal</t>
  </si>
  <si>
    <t>010.000.3022.00</t>
  </si>
  <si>
    <t>Quimio subsecuente</t>
  </si>
  <si>
    <t>010.000.5459.00</t>
  </si>
  <si>
    <t>010.000.5458.00</t>
  </si>
  <si>
    <t>Quimio adyuvante</t>
  </si>
  <si>
    <t>TUMORES DE CÉLULAS GERMINALES</t>
  </si>
  <si>
    <t>Quimioterapia</t>
  </si>
  <si>
    <t>Radioterapia</t>
  </si>
  <si>
    <t>ANALGÉSICOS</t>
  </si>
  <si>
    <t xml:space="preserve">Cuarto cajón </t>
  </si>
  <si>
    <t xml:space="preserve">Tercer cajón </t>
  </si>
  <si>
    <t xml:space="preserve">Segundo cajón </t>
  </si>
  <si>
    <t>FISIOTERAPIA Y REHABILITACIÓN</t>
  </si>
  <si>
    <t xml:space="preserve">Primer cajón </t>
  </si>
  <si>
    <t xml:space="preserve">Cuarto  cajón </t>
  </si>
  <si>
    <t>FARMACIA, CÁNCER DE MAMA</t>
  </si>
  <si>
    <t>FARMACIA, CÁNCER CERVICOUTERINO - CÁNCER DE ENDOMETRIO</t>
  </si>
  <si>
    <t>RAYOS X  Y MEDICINA NUCLEAR</t>
  </si>
  <si>
    <t>Entidad Federativa.</t>
  </si>
  <si>
    <t>Nombre y tipo del Establecimiento: Hospital General u Hospital de tercer nivel con servicio de oncología. Establecimiento oncológico.</t>
  </si>
  <si>
    <t>Institución: SSA= Secretaria de Salud, IMO= IMSS PROSPERA, SMP= Servicios Médicos Privados,  O= Otros</t>
  </si>
  <si>
    <t>Licencia sanitaria y permiso.</t>
  </si>
  <si>
    <t>1. Acreditación 2. Supervisión</t>
  </si>
  <si>
    <t>Número de Consultorios de Oncología</t>
  </si>
  <si>
    <t>Cuenta con área de Imagenología</t>
  </si>
  <si>
    <t>Cuenta con Central de Esterilización y Equipo</t>
  </si>
  <si>
    <t>Cuenta con terapia Intensiva</t>
  </si>
  <si>
    <t>Número de camas en terapia intensiva</t>
  </si>
  <si>
    <t>Cuenta con área de quimioterapia</t>
  </si>
  <si>
    <t>Número de sillones de quimioterapia.</t>
  </si>
  <si>
    <t>Cuenta con Radioterapia</t>
  </si>
  <si>
    <t>Cuenta con servicio de medicina nuclear.</t>
  </si>
  <si>
    <t>Cuenta con banco de sangre</t>
  </si>
  <si>
    <t>Cuenta con servicio de anatomía patológica</t>
  </si>
  <si>
    <t>Cuenta con servicio de genética</t>
  </si>
  <si>
    <t>Cuenta con servicio de inhaloterapia</t>
  </si>
  <si>
    <t>Cuenta con servicio de rehabilitación</t>
  </si>
  <si>
    <t xml:space="preserve">Número de Quirófanos. </t>
  </si>
  <si>
    <t>Total - Anestesiólogo ó algólogo</t>
  </si>
  <si>
    <t>Total -Cirujano Oncólogo o Ginecólogo Oncólogo</t>
  </si>
  <si>
    <t>Total - Oncólogo</t>
  </si>
  <si>
    <t>Total - Medicina del enfermo en estado crítico</t>
  </si>
  <si>
    <t>Total - Anatomopatólogos</t>
  </si>
  <si>
    <t>Total -Técnicos fisioterapéutas</t>
  </si>
  <si>
    <t>Total - Técnicos en inhaloterapia</t>
  </si>
  <si>
    <t>Total -Médico radioterapeuta</t>
  </si>
  <si>
    <t>Total -Técnicos radioterapeutas</t>
  </si>
  <si>
    <t>Total - Enfermeras en quimioterapia.</t>
  </si>
  <si>
    <t xml:space="preserve">Total - Radiólogos. </t>
  </si>
  <si>
    <t>Total - Técnicos radiólogos.</t>
  </si>
  <si>
    <t>Total - Físico médico</t>
  </si>
  <si>
    <t>Total - Técnicos laboratoristas</t>
  </si>
  <si>
    <t>Total - Personal de Banco de Sangre</t>
  </si>
  <si>
    <t>Total - Personal de Psicología oncológica</t>
  </si>
  <si>
    <t xml:space="preserve">Mastógrafo analógico con digitalizador de imágenes o digital. </t>
  </si>
  <si>
    <t>Mastógrafo con estereotaxia.</t>
  </si>
  <si>
    <t>Campana de flujo laminar</t>
  </si>
  <si>
    <t>Esterilizador de vapor</t>
  </si>
  <si>
    <t>Acelerador lineal o bomba de cobalto</t>
  </si>
  <si>
    <t>Tomografia axial computarizada</t>
  </si>
  <si>
    <t>Ultrasonografia</t>
  </si>
  <si>
    <t>Resonador magnético</t>
  </si>
  <si>
    <t>Densitómetro</t>
  </si>
  <si>
    <t>Gamagrama</t>
  </si>
  <si>
    <t>PET / CT</t>
  </si>
  <si>
    <t>Planta de energía eléctrica</t>
  </si>
  <si>
    <t xml:space="preserve">CRITERIOS MAYORES GENERALES </t>
  </si>
  <si>
    <t>Personal Médico de Radiooncología (propio o subrogado)</t>
  </si>
  <si>
    <t>Personal Técnico en Radioterapia (propio o subrogado)</t>
  </si>
  <si>
    <t>Físico Médico en Radioterapia (propio o subrogado)</t>
  </si>
  <si>
    <t xml:space="preserve">Personal Médico de Anatomía Patológica </t>
  </si>
  <si>
    <t>Unidad Quirúrgica</t>
  </si>
  <si>
    <t>CRITERIOS MAYORES PARA CÁNCER DE MAMA</t>
  </si>
  <si>
    <t xml:space="preserve">Personal de imagenología </t>
  </si>
  <si>
    <t>Imagenología</t>
  </si>
  <si>
    <t xml:space="preserve">Físico Médico en Radiodiagnóstico </t>
  </si>
  <si>
    <t>Laboratorio de ánalisis clínicos y anatomía patológica</t>
  </si>
  <si>
    <t>CRITERIOS MAYORES PARA CÁNCER CÉRVICO UTERINO - CÁNCER DE ENDOMETRIO</t>
  </si>
  <si>
    <t xml:space="preserve">Personal Médico de Gineco-Obstetricia (con diplomado en colposcopia) </t>
  </si>
  <si>
    <t>Colposcopía</t>
  </si>
  <si>
    <t xml:space="preserve">4.- Planeación.
4.3 Planeación operativa
4.4 Plan anual de calidad y seguridad del paciente
7.- Mejora de Procesos
7.2 Administración de Procesos de apoyo integral.
</t>
  </si>
  <si>
    <t>4 Planeación
4.2 Cumplimiento de la Regulación.
4.3 Planeación Operativa.
7.  Mejora de Procesos.
7.2 Administración de Procesos de apoyo integral.
7.3 Administración de procesos de suministro.
7.4 Gestión del riesgo en la atención</t>
  </si>
  <si>
    <t xml:space="preserve">4.- Planeación
4.2 Cumplimiento de la regulación
4.3 Planeación operativa
4.4 Plan anual de calidad y seguridad del paciente
7.- Mejora de procesos
7.1 Administración de procesos estratégicos
7.2 Administración de procesos de apoyo integral
7.3 Administración de procesos de suministro
7.4 Gestión del riesgo en la atención
</t>
  </si>
  <si>
    <t xml:space="preserve">Cada cápsula contiene: Ketoprofeno 100 mg. Envase con 15 cápsulas.           </t>
  </si>
  <si>
    <t xml:space="preserve">Cada frasco ámpula o ampolleta contiene: Ketorolaco-trometamina 30 mg. Envase con 3 frascos ámpula o 3 ampolletas de 1 mL. </t>
  </si>
  <si>
    <t>Verificar sistema de abasto.</t>
  </si>
  <si>
    <t xml:space="preserve">Cada tableta contiene: Paracetamol 500 mg. Envase con 10 tabletas.                  </t>
  </si>
  <si>
    <t>Cada cápsula contiene: Celecoxib 100 mg. Envase con 20 cápsulas.</t>
  </si>
  <si>
    <t>Cada parche contiene: Buprenorfina 30 mg. Envase con 4 parches.</t>
  </si>
  <si>
    <t>Cada parche contiene: Buprenorfina 20 mg. Envase con 4 parches.</t>
  </si>
  <si>
    <t>Cada tableta sublingual contiene: Clorhidrato de buprenorfina equivalente a 0.2 mg. de buprenorfina. Envase con 20 tabletas.</t>
  </si>
  <si>
    <t>Cada tableta de liberación prolongada contiene: Clorhidrato de tapentadol equivalente a 50 mg de tapentadol. Envase con 30 tabletas de liberación prolongada.</t>
  </si>
  <si>
    <t>Cada tableta de liberación prolongada contiene: Clorhidrato de tapentadol equivalente a 100 mg de tapentadol. Envase con 30 tabletas de liberación prolongada.</t>
  </si>
  <si>
    <t xml:space="preserve">Cada ampolleta contiene: Sulfato de morfina pentahidratada 2.5 mg. Envase con 5 ampolletas con 2.5 mL.           </t>
  </si>
  <si>
    <t xml:space="preserve">Cada tableta contiene: Sulfato de morfina pentahidratado equivalente a 30 mg de sulfato de morfina. Envase con 20 tabletas.          </t>
  </si>
  <si>
    <t>Cada tableta contiene: Clorhidrato de Oxicodona 20 mg. Envase con 30 tabletas de liberación prolongada.</t>
  </si>
  <si>
    <t>Cada tableta contiene: Clorhidrato de Oxicodona 10 mg. Envase con 30 tabletas de liberación prolongada.</t>
  </si>
  <si>
    <t>Cada ampolleta contiene: Clorhidrato de tramadol 100 mg. Envase con 5 ampolletas de 2 ml.</t>
  </si>
  <si>
    <t xml:space="preserve">Cada tableta contiene: Clorhidrato de tramadol 37.5 mg. Paracetamol 325.0 mg. Envase con 20 tabletas.   </t>
  </si>
  <si>
    <t xml:space="preserve">Cada frasco ámpula contiene: Clorhidrato de lidocaína 1g. Envase con 5 frascos ámpula con 50 mL. </t>
  </si>
  <si>
    <t xml:space="preserve">Cada frasco ámpula con liofilizado contiene: Omeprazol sódico equivalente a 40 mg de omeprazol o pantoprazol sódico equivalente a 40 mg de pantoprazol. Envase con un frasco ámpula con liofilizado y ampolleta con 10 mL de diluyente.    </t>
  </si>
  <si>
    <t>Cada ampolleta o frasco ámpula contiene: Clorhidrato dihidratado de ondansetrón equivalente a 8 mg de ondansetrón. Envase con 3 ampolletas o frascos ámpula con 4 ml.</t>
  </si>
  <si>
    <t>Cada frasco ámpula con polvo contiene: Cefuroxima sodica equivalente a 750 mg de cefuroxima. Envase con un frasco ámpula y envase con 5 ml de diluyente.</t>
  </si>
  <si>
    <t>Cada 100 ml contiene: Lactato o clorhidrato de ciprofloxacino equivalente a 200 mg de ciprofloxacino. Envase con 100 ml.</t>
  </si>
  <si>
    <t xml:space="preserve">Cada frasco ámpula contiene: Heparina sódica equivalente a 10 000 UI de heparina. Envase con 50 frascos ámpula con 10 mL (1000 UI/mL).           </t>
  </si>
  <si>
    <t xml:space="preserve">Cada frasco ámpula contiene: Heparina sódica equivalente a 25 000 UI de heparina. Envase con 50 frascos ámpula con 5 mL (5 000 UI/mL).           </t>
  </si>
  <si>
    <t>Verificar: 
1. Caducidad. 2. Estado de conservación. 3. Semaforización.</t>
  </si>
  <si>
    <t>Cada frasco ámpula contiene: Bevacizumab 100 mg. Envase con frasco ámpula con 4 ml.</t>
  </si>
  <si>
    <t>Verificar: 1. Sistema de abasto. 2. Convenio para compra directa.</t>
  </si>
  <si>
    <t>Cada frasco ámpula contiene: Bevacizumab 400 mg. Envase con frasco ámpula con 16 ml.</t>
  </si>
  <si>
    <t>Cada tableta contiene: Capecitabina 500 mg. Envase con 120 tabletas.</t>
  </si>
  <si>
    <t xml:space="preserve">Cada gragea contiene: Exemestano 25.0 mg. Envase con 30 grageas. </t>
  </si>
  <si>
    <t xml:space="preserve">Cada gragea contiene: Exemestano 25.0 mg. Envase con 90 grageas. </t>
  </si>
  <si>
    <t>Cada jeringa prellenada contiene: Fulvestrant 250 mg. Envase con 2 jeringas prellenadas, con 5 ml cada una.</t>
  </si>
  <si>
    <t>Cada implante contiene: Acetato de goserelina equivalente a  3.6 mg de goserelina. Envase con una jeringa que contiene un implante cilindrico esteril en una jeringa lista para su aplicacion.</t>
  </si>
  <si>
    <t>Cada implante contiene: Acetato de goserelina equivalente a  3.6 o 10.8 mg de goserelina. Envase con una jeringa que contiene un na jeringa que contiene un implante cilindrico esteril.</t>
  </si>
  <si>
    <t>Cada jeringa prellenada con polvo liofilizado contiene: Acetato de Leuprorelina 22.5 mg. Envase con jeringa prellenada con polvo liofilizado y jeringa prellenada con 0.5 ml de diluyente.</t>
  </si>
  <si>
    <t>Cada jeringa prellenada con polvo liofilizado contiene: Acetato de Leuprorelina 45 mg. Envase con jeringa prellenada con polvo liofilizado y jeringa prellenada con 0.5 ml de diluyente.</t>
  </si>
  <si>
    <t>Cada frasco ámpula contiene: Mesilato de eribulina 1.130 mg Envase con frasco ámpula con 2 ml de solución.</t>
  </si>
  <si>
    <t>Cada frasco ámpula contiene: Acetato de octreotida equivalente a 20 mg de octreotida. Envase con un frasco ámpula y dos ampolletas con diluyente.</t>
  </si>
  <si>
    <t>Cada frasco ámpula contiene: Acetato de octreotida equivalente a 20 mg de octreotida. Envase con un frasco ámpula y una jeringa prellenada con 2.5 ml de diluyente.</t>
  </si>
  <si>
    <t>Cada frasco ámpula contiene: Acetato de octreotida equivalente a 20 mg de octreotida. Envase con un frasco ámpula y una jeringa prellenada con 2 ml de diluyente.</t>
  </si>
  <si>
    <t>Cada cápsula contiene: Bitartrato de vinorelbina equivalente a 20 mg de Vinorelbina. Envase con una cápsula.</t>
  </si>
  <si>
    <t>Cada cápsula contiene: Bitartrato de vinorelbina equivalente a 30 mg de Vinorelbina. Envase con una cápsula.</t>
  </si>
  <si>
    <t>Cada ampolleta contiene: Clorhidrato de cloropiramina 20 mg. Envase con 5 ampolletas con 2 ml.</t>
  </si>
  <si>
    <t>Cada tableta o gragea contienen: Loratadina 10 mg. Envase con 20 tabletas o grageas.</t>
  </si>
  <si>
    <t>Cada frasco ámpula contiene: Clorhidrato de difenhidramina 100 mg. Envase con frasco ámpula de 10 ml.</t>
  </si>
  <si>
    <t xml:space="preserve">Cada frasco ámpula o ampolleta contiene: Fosfato sódico de dexametasona equivalente a 8 mg de fosfato de dexametasona. Envase con un frasco ámpula o ampolleta con 2 mL.           </t>
  </si>
  <si>
    <t xml:space="preserve">Cada  tableta  contiene: Prednisona 5 mg. Envase con 20 tabletas. </t>
  </si>
  <si>
    <t xml:space="preserve">Cada tableta contiene: Prednisona 50 mg. Envase con 20 tabletas. </t>
  </si>
  <si>
    <t>Cada frasco ámpula contiene: Succinato sódico de hidrocortisona equivalente a 100 mg de hidrocortisona.</t>
  </si>
  <si>
    <t>Cápsulas de gelatina blanda de 0.25 microgramos, envanse con 50 cápsulas.</t>
  </si>
  <si>
    <t>Cada tableta contiene: Carbonato de calcio 1666.670 mg equivalente a 600 mg de calcio Colecalciferol 6.2 mg equivalente a 400 UI de Vitamina D3. Envase con 30 tabletas</t>
  </si>
  <si>
    <t>Cada 100 ml contienen: Poli (o-2 hidroxietil) almidón o pentalmidón o hidroxietil almidón (200/0.5) 10 g. Envase con 500 ml.</t>
  </si>
  <si>
    <t xml:space="preserve">Cada frasco ámpula contiene: Bicarbonato de sodio 3.75 g. Envase con frasco ámpula de 50 mL. El envase con 50 mL contiene: Bicarbonato de sodio 44.5 mEq. </t>
  </si>
  <si>
    <t xml:space="preserve">Cada  ampolleta contiene: Bicarbonato de sodio 0.75 g. Envase con 50 ampolletas de 10 mL. Cada ampolleta con 10 mL contiene: Bicarbonato de sodio 8.9 mEq.  </t>
  </si>
  <si>
    <t xml:space="preserve">Cada ampolleta contiene: Cloruro de potasio 1.49 g (20 mEq de potasio, 20 mEq de cloro). Envase con 50 ampolletas con 10 mL.  </t>
  </si>
  <si>
    <t>Cada 100 ml contienen: Cloruro de sodio 0.9 g. Agua inyectable 100 ml. Envase con 250 ml. Contiene: Sodio 38.5 mEq. Cloruro 38.5 mEq.</t>
  </si>
  <si>
    <t xml:space="preserve">Cada 100 mL contienen: Cloruro de sodio 0.9 g. Agua inyectable 100 mL. Envase con 500 mL. Contiene: Sodio 77 mEq. Cloruro 77 mEq.           </t>
  </si>
  <si>
    <t xml:space="preserve">Cada 100 mL contienen: Cloruro de sodio 0.9 g. Agua inyectable 100 mL. Envase con 50 mL.           </t>
  </si>
  <si>
    <t>Cada 100 mililitros contienen: Dextrán (40 000): 10 g. Glucosa 5 g. Envase con 500 ml.</t>
  </si>
  <si>
    <t>Cada ampolleta contiene: Fosfato de potasio dibásico 1.550 g. Fosfato de potasio monobásico 0.300 g. (Potasio 20 mEq). (Fosfato 20 mEq). Envase con 50 ampolletas con 10 ml.</t>
  </si>
  <si>
    <t xml:space="preserve">Cada ampolleta contiene: Gluconato de calcio 1 g equivalente a 0.093 g de calcio ionizable. Envase con 50 ampolletas de 10 mL.   </t>
  </si>
  <si>
    <t xml:space="preserve">Cada 100 mL contienen: Glucosa anhidra o glucosa 5 g, o glucosa monohidratada equivalente a 5.0 g de glucosa. Envase con 100 mL. Contiene: Glucosa 5.0 g. </t>
  </si>
  <si>
    <t>Cada 100 ml contienen: Glucosa anhidra o glucosa 50 g. Agua inyectable 100 ml. o Glucosa monohidratada equivalente a 50 g de glucosa. Envase con 250 ml.</t>
  </si>
  <si>
    <t>Cada 100 ml contienen: Glucosa anhidra o glucosa 10 g. ó Glucosa monohidratada equivalente a 10.0 g de glucosa. Envase con 500 ml.</t>
  </si>
  <si>
    <t>Cada 100 ml contienen: Glucosa anhidra o glucosa 10 g. ó Glucosa monohidratada equivalente a 10.0 g de glucosa. Envase con 1 000 ml.</t>
  </si>
  <si>
    <t>Cada 100 ml contienen: Glucosa anhidra o glucosa 50 g. ó Glucosa monohidratada equivalente a 50.0 g de glucosa. Envase con 50 ml. Contiene: Glucosa 25.0 g.</t>
  </si>
  <si>
    <t>Cada ampolleta contiene: Sulfato de magnesio 1g (Magnesio 8.1 mEq sulfato 8.1 mEq). Envase con 100 ampolletas de 10 ml con 1 g (100 mg/1 ml).</t>
  </si>
  <si>
    <t>Cada 100 ml contienen: Poligelina 3.5 g. Envase con 500 ml con o sin equipo para su administración.</t>
  </si>
  <si>
    <t>Cada 100 ml contienen: Polimerizado de gelatina succinilada degradada 4.0 g. Envase con 500 ml.</t>
  </si>
  <si>
    <t xml:space="preserve">Cada 100 mL contienen: Cloruro de sodio 0.600 g. Cloruro de potasio 0.030 g. Cloruro de calcio dihidratado 0.020 g. Lactato de sodio 0.310 g. Envase con 1 000 mL. Miliequivalentes por litro: Sodio (130), Potasio (4), Calcio (3), Cloruro (109) y Lactato (28).  </t>
  </si>
  <si>
    <t>Clave</t>
  </si>
  <si>
    <t>Medicamento</t>
  </si>
  <si>
    <t>Presentación</t>
  </si>
  <si>
    <t xml:space="preserve">Cada tableta contiene: Paracetamol 500 mg. Envase con 10 tabletas.                  
</t>
  </si>
  <si>
    <t>Cada ampolleta contiene: Furosemida 20 mg. Envase con 5 ampolletas de 2 ml.</t>
  </si>
  <si>
    <t xml:space="preserve">Cada tableta o gragea o cápsula contiene: Pantoprazol 40 mg o rabeprazol sódico 20 mg u omeprazol 20 mg. Envase con 7 tabletas o grageas o cápsulas.   </t>
  </si>
  <si>
    <t xml:space="preserve">Cada tableta o gragea o cápsula contiene: Pantoprazol 40 mg o rabeprazol sódico 20 mg u omeprazol 20 mg. Envase con 14 tabletas o grageas o cápsulas.   </t>
  </si>
  <si>
    <t xml:space="preserve">Cada tableta o gragea o cápsula contiene: Pantoprazol 40 mg o rabeprazol sódico 20 mg u omeprazol 20 mg. Envase con 28 tabletas o grageas o cápsulas.   </t>
  </si>
  <si>
    <t xml:space="preserve">Cada frasco ámpula con polvo contiene: Cefalotina sódica equivalente a 1 g de cefalotina. </t>
  </si>
  <si>
    <t xml:space="preserve">Cada ampolleta contiene: Fosfato de clindamicina
equivalente a 300 mg de clindamicina. Envase ampolleta con 2 ml.    </t>
  </si>
  <si>
    <t>Cada jeringa contiene: Enoxaparina sodica 20 mg. Envase con 2 jeringas de 0.2 ml.</t>
  </si>
  <si>
    <t>Cada jeringa contiene: Enoxaparina sodica 20 mg. Envase con 2 jeringas con dispositivo de seguridad de 0.2 ml.</t>
  </si>
  <si>
    <t>Cada jeringa contiene: Enoxaparina sodica 40 mg. Envase con 2 jeringas de 0.4 ml.</t>
  </si>
  <si>
    <t>Cada jeringa contiene: Enoxaparina sodica 40 mg. Envase con 2 jeringas con dispositivo de seguridad de 0.4 ml.</t>
  </si>
  <si>
    <t>Cada frasco ámpula contiene: Clorhidrato de palonosetrón equivalente a 0.25 mg de palonosetrón. frasco ámpula con 5 ml.</t>
  </si>
  <si>
    <t>Cada ampolleta o frasco ampula contiene: Clorhidrato dihidratado de ondansetrón equivalente a 8 mg de ondansetrón.</t>
  </si>
  <si>
    <t>Cada tableta contiene: Clorhidrato dihidratado de ondansetrón equivalente a 8 mg de ondansetrón. Envase con 10 tabletas.</t>
  </si>
  <si>
    <t>Cada tableta contiene: Anastrozol 1 mg. Envase con 28 tabletas.</t>
  </si>
  <si>
    <t>Cada frasco ámpula con liofilizado contiene: Ciclofosfamida monohidratada equivalente a 200  mg de ciclofosfamida. Envase con 5 frascos ámpula.</t>
  </si>
  <si>
    <t>Cada frasco ámpula con polvo contiene: Dacarbazina 200 mg. Envase con un frasco ámpula.</t>
  </si>
  <si>
    <t>Cada frasco ámpula con liofilizado contiene: Clorhidrato de doxorubicina 50 mg.</t>
  </si>
  <si>
    <t>Cada frasco contiene: Clorhidrato de doxorubicina liposomal pegilada equivalente a 20 mg de doxorubicina (2 mg/ml).</t>
  </si>
  <si>
    <t>Cada frasco ámpula con liofilizado contiene: Fosaprepitant de dimeglumina equivalente a 150 mg de fosaprepitant. Envase con 1 frasco ampula.</t>
  </si>
  <si>
    <t>Cada gragea o tableta contiene: Letrozol 2.5 mg. Envase con 30 grageas o tabletas.</t>
  </si>
  <si>
    <t>Cada tableta contiene: Citrato de tamoxifeno
equivalente a 20 mg de tamoxifeno. Envase con 14 tabletas.</t>
  </si>
  <si>
    <t>Cada frasco ámpula con liofilizado contiene Succinato sódico de
metilprednisolona equivalente a 500 mg de metilprednisolona.</t>
  </si>
  <si>
    <t xml:space="preserve">Cada 100 ml contienen: Fosfato sódico de prednisolona equivalente a 100 mg de prednisolona. </t>
  </si>
  <si>
    <t>Cada frasco ámpula o jeringa prellenada contiene: Acetato de Medroxiprogesterona 150 mg. Envase con una frasco ámpula o jeringa prellenada de 1 ml.</t>
  </si>
  <si>
    <t xml:space="preserve">Ketoprofeno cápsula. </t>
  </si>
  <si>
    <t>Ketorolaco solución inyectable.</t>
  </si>
  <si>
    <t>Paracetamol tableta.</t>
  </si>
  <si>
    <t>Celecoxib cápsula.</t>
  </si>
  <si>
    <t>Buprenorfina parche.</t>
  </si>
  <si>
    <t>Buprenorfina solución.</t>
  </si>
  <si>
    <t>Buprenorfina tableta sublingual.</t>
  </si>
  <si>
    <t>Clorhidrato de tapentadol tableta de liberación prolongada.</t>
  </si>
  <si>
    <t xml:space="preserve">Clorhidrato de tapentadol tableta de liberación prolongada. </t>
  </si>
  <si>
    <t xml:space="preserve">Morfina solución inyectable. </t>
  </si>
  <si>
    <t xml:space="preserve">Morfina tableta. </t>
  </si>
  <si>
    <t>Oxicodona tableta de liberación prolongada.</t>
  </si>
  <si>
    <t xml:space="preserve">Tramadol solución inyectable. </t>
  </si>
  <si>
    <t>Tramadol-paracetamol tableta.</t>
  </si>
  <si>
    <t>Lidocaína solución inyectable al 2%.</t>
  </si>
  <si>
    <t>Omeprazol o Pantoprazol solución inyectable.</t>
  </si>
  <si>
    <t>Ondansetrón solución inyectable.</t>
  </si>
  <si>
    <t>Palonosetrón solución inyectable.</t>
  </si>
  <si>
    <t xml:space="preserve">Cefuroxima solución o suspensión inyectable. </t>
  </si>
  <si>
    <t xml:space="preserve">Levofloxacino solución inyectable. </t>
  </si>
  <si>
    <t>Ciprofloxacino  solución inyectable.</t>
  </si>
  <si>
    <t xml:space="preserve">Heparina solución inyectable. </t>
  </si>
  <si>
    <t xml:space="preserve">Bevacizumab solución inyectable. </t>
  </si>
  <si>
    <t>Capecitabina tableta.</t>
  </si>
  <si>
    <t xml:space="preserve">Carboplatino solución inyectable. </t>
  </si>
  <si>
    <t>Ciclofosfamida  solución inyectable.</t>
  </si>
  <si>
    <t xml:space="preserve">Cisplatino solución inyectable. </t>
  </si>
  <si>
    <t>Dacarbazina solución inyectable.</t>
  </si>
  <si>
    <t xml:space="preserve">Denosumab solución inyectable . </t>
  </si>
  <si>
    <t xml:space="preserve">Docetaxel solución inyectable.  </t>
  </si>
  <si>
    <t xml:space="preserve">Docetaxel solución inyectable. </t>
  </si>
  <si>
    <t>Doxorrubicina solución inyectable.</t>
  </si>
  <si>
    <t xml:space="preserve">Etopósido solución inyectable. </t>
  </si>
  <si>
    <t>Exemestano gragea.</t>
  </si>
  <si>
    <t xml:space="preserve">Fulvestrant solución inyectable. </t>
  </si>
  <si>
    <t>Goserelina  implante de liberación prolongada.</t>
  </si>
  <si>
    <t>Ifosfamida solución inyectable.</t>
  </si>
  <si>
    <t xml:space="preserve">Leuprorelina  suspensión inyectable. </t>
  </si>
  <si>
    <t>Mesna solución inyectable.</t>
  </si>
  <si>
    <t>Mesilato de eribulina  solución inyectable.</t>
  </si>
  <si>
    <t xml:space="preserve">Octreotida  suspensión inyectable. </t>
  </si>
  <si>
    <t>Palbociclib cápsula.</t>
  </si>
  <si>
    <t>Placlitaxel solución inyectable.</t>
  </si>
  <si>
    <t>Pegfilgrastim solucion inyectable.</t>
  </si>
  <si>
    <t>Lipegfilgrastim  solución inyectable.</t>
  </si>
  <si>
    <t>Trastuzumab solución inyectable.</t>
  </si>
  <si>
    <t>Pertuzumab solución inyectable.</t>
  </si>
  <si>
    <t xml:space="preserve">Cloropiramina  solución inyectable. </t>
  </si>
  <si>
    <t xml:space="preserve">Difenhidramina soluciòn inyectable. </t>
  </si>
  <si>
    <t xml:space="preserve">Dexametasona solución inyectable. </t>
  </si>
  <si>
    <t xml:space="preserve">Prednisona tableta. </t>
  </si>
  <si>
    <t>Calcitriol cápsulas.</t>
  </si>
  <si>
    <t>Carbonato de calcio / Vitamina D3 tableta.</t>
  </si>
  <si>
    <t>Almidón solución inyectable al 10%.</t>
  </si>
  <si>
    <t xml:space="preserve">Bicarbonato de sodio solución inyectable al 7.5%. </t>
  </si>
  <si>
    <t xml:space="preserve">Cloruro de potasio solución inyectable. </t>
  </si>
  <si>
    <t>Cloruro de sodio solución inyectable al 0.9%.</t>
  </si>
  <si>
    <t>Dextrán solución inyectable al 10%.</t>
  </si>
  <si>
    <t>Fosfato de potasio solución inyectable.</t>
  </si>
  <si>
    <t>Gluconato de calcio solución inyectable.</t>
  </si>
  <si>
    <t>Glucosa solución inyectable al 5%.</t>
  </si>
  <si>
    <t>Glucosa solución inyectable al 50 %.</t>
  </si>
  <si>
    <t>Glucosa solución inyectable al 10%.</t>
  </si>
  <si>
    <t>Magnesio sulfato de, solución inyectable.</t>
  </si>
  <si>
    <t>Poligelina solución inyectable.</t>
  </si>
  <si>
    <t>Solución Hartmann solución inyectable.</t>
  </si>
  <si>
    <t>Ácido zoledrónico solución inyectable. .</t>
  </si>
  <si>
    <t>Anastrozol tabletas.</t>
  </si>
  <si>
    <t>5 Fluorouracilo solución inyectable.</t>
  </si>
  <si>
    <t xml:space="preserve">Epirrubicina solución inyectable. </t>
  </si>
  <si>
    <t xml:space="preserve">Filgrastim solución inyectable.  </t>
  </si>
  <si>
    <t xml:space="preserve">Gemcitabina solución inyectable.  </t>
  </si>
  <si>
    <t xml:space="preserve">Lapatinib tabletas. </t>
  </si>
  <si>
    <t>Letrozol gragea o tableta.</t>
  </si>
  <si>
    <t>Tamoxifeno tableta.</t>
  </si>
  <si>
    <t xml:space="preserve">Vinorelbina solución inyectable. </t>
  </si>
  <si>
    <t>Vinorelbina cápsula.</t>
  </si>
  <si>
    <t>Loratadina tableta o gragea..</t>
  </si>
  <si>
    <t xml:space="preserve">Hidrocortisona solución inyectable. </t>
  </si>
  <si>
    <t xml:space="preserve">Paracetamol tableta. </t>
  </si>
  <si>
    <t xml:space="preserve">Clorhidrato de tapentadol tableta de liberación prolongada.  </t>
  </si>
  <si>
    <t xml:space="preserve">Tramadol-paracetamol tableta. </t>
  </si>
  <si>
    <t xml:space="preserve">Difenhidramina solución inyectable. </t>
  </si>
  <si>
    <t xml:space="preserve">Loratadina tableta o gragea. </t>
  </si>
  <si>
    <t>Furosemida solución inyectable.</t>
  </si>
  <si>
    <t>Omeprazol o pantoprazol solución inyectable.</t>
  </si>
  <si>
    <t xml:space="preserve">Pantoprazol o Abeprazol u Omeprazol tableta o gragea o cápsula. </t>
  </si>
  <si>
    <t xml:space="preserve">Cefalotina solución inyectable. </t>
  </si>
  <si>
    <t xml:space="preserve">Clindamicina solución inyectable. </t>
  </si>
  <si>
    <t xml:space="preserve">Enoxaparina solución inyectable. </t>
  </si>
  <si>
    <t xml:space="preserve">Palonosetrón solución inyectable. </t>
  </si>
  <si>
    <t xml:space="preserve">Ondansentrón solución inyectable. </t>
  </si>
  <si>
    <t>Ondansentrón tableta.</t>
  </si>
  <si>
    <t xml:space="preserve">Anastrozol tabletas. </t>
  </si>
  <si>
    <t xml:space="preserve">Aprepitant cápsulas. </t>
  </si>
  <si>
    <t>Carboplatino solución inyectable.</t>
  </si>
  <si>
    <t xml:space="preserve">Ciclofosfamida solución inyectable. </t>
  </si>
  <si>
    <t>Cisplatino solución inyectable.</t>
  </si>
  <si>
    <t xml:space="preserve">Dacarbazina solución inyectable. </t>
  </si>
  <si>
    <t xml:space="preserve">Doxorubicina solución inyectable. </t>
  </si>
  <si>
    <t xml:space="preserve">Doxorubicina liposomal pegilada solución inyectable. </t>
  </si>
  <si>
    <t xml:space="preserve">Ifosfamida solución inyectable. </t>
  </si>
  <si>
    <t xml:space="preserve">Filgrastim solución inyectable. </t>
  </si>
  <si>
    <t xml:space="preserve">Fosaprepitant solución inyectable. </t>
  </si>
  <si>
    <t xml:space="preserve">Gemcitabina solución inyectable. </t>
  </si>
  <si>
    <t xml:space="preserve">Letrozol gragea o tabletas. </t>
  </si>
  <si>
    <t xml:space="preserve">Mesna solución inyectable. </t>
  </si>
  <si>
    <t xml:space="preserve">Paclitaxel solución inyectable. </t>
  </si>
  <si>
    <t>Tamoxifeno tabletas.</t>
  </si>
  <si>
    <t>Dexametasona solución inyectable.</t>
  </si>
  <si>
    <t xml:space="preserve">Metilprednisolona solución inyectable. </t>
  </si>
  <si>
    <t>Prednisolona solución oral.</t>
  </si>
  <si>
    <t>Medroxiprogesterona solución inyectable.</t>
  </si>
  <si>
    <t>Buprenorfina solución inyectable.</t>
  </si>
  <si>
    <t>Cada ampolleta o frasco ámpula contiene: Clorhidrato de buprenorfina equivalente a 0.3 mg de buprenorfina. Envase con 6 ampolletas o frascos ámpula con 1 ML.</t>
  </si>
  <si>
    <t>Bicarbonato de sodio solución inyectable al 7.5%.</t>
  </si>
  <si>
    <t>Cloruro de potasio solución inyectable.</t>
  </si>
  <si>
    <t xml:space="preserve">Glucosa solución inyectable al 5%. </t>
  </si>
  <si>
    <t xml:space="preserve">Glucosa solución inyectable al 10% </t>
  </si>
  <si>
    <t>Cada ampolleta o frasco ámpula contiene: Clorhidrato de buprenorfina equivalente a 0.3 mg de buprenorfina. Envase con 6 ampolletas o  frascos ámpula con 1 ml.</t>
  </si>
  <si>
    <t>Cada frasco ámpula contiene: Clorhidrato de palonosetrón equivalente a 0.25 mg de palonosetrón. Envase con un frasco ámpula con 5 ml.</t>
  </si>
  <si>
    <t>Cada envase contiene: Levofloxacino hemihidratado equivalente a 500mg de levofloxacino. Envase con 100 ml.</t>
  </si>
  <si>
    <t>Cada frasco ámpula con 5 ml contiene: Ácido zoledrónico onohidratado equivalente a 4.0 mg de ácido zoledrónico. Envase con un frasco ámpula.</t>
  </si>
  <si>
    <t>Cada frasco ámpula con liofilizado contiene: Carboplatino 150 mg. Envase con un frasco ámpula.</t>
  </si>
  <si>
    <t>Cada frasco ámpula con liofilizado contiene: Cada frasco ámpula con liofilizado contiene: Ciclofosfamida monohidratada equivalente a 200 mg de ciclofosfamida. Envase con 5 frascos ámpula.</t>
  </si>
  <si>
    <t>El frasco ámpula con liofilizado o solución contiene: Cisplatino 10 mg.
Envase con un frasco ámpula.</t>
  </si>
  <si>
    <t>Cada frasco ámpula con polvo contiene: Dacarbazina 200 mg.
Envase con un frasco ámpula.</t>
  </si>
  <si>
    <t>Cada jeringa prellenada contiene: Denosumab 60 mg. Envase con una jeringa prellenada con 1 ml.</t>
  </si>
  <si>
    <t>Cada frasco ámpula contiene: Denosumab 120 mg. Envase con un frasco ámpula con 1.7 ml.</t>
  </si>
  <si>
    <t>Cada frasco ámpula contiene: Docetaxel anhidro o trihidratado
equivalente a 80 mg de docetaxel. Envase con un frasco ámpula con 80 mg y frasco ámpula con 6 ml de diluyente.</t>
  </si>
  <si>
    <t>Cada frasco ámpula contiene: Docetaxel anhidro o trihidratado
equivalente a 80 mg de docetaxel. Envase con frasco ámpula con 80 mg con 4 ml.</t>
  </si>
  <si>
    <t xml:space="preserve"> Cada frasco ámpula con liofilizado contiene: Clorhidrato de
doxorubicina 50 mg. Envase con un frasco ámpula.</t>
  </si>
  <si>
    <t>Cada ampolleta o frasco ámpula contiene: Fluorouracilo 250 mg. Envase con 10 ampolletas o frascos ámpula con 10 ml.</t>
  </si>
  <si>
    <t xml:space="preserve"> Cada envase contiene: Clorhidrato de epirubicina 50 mg. Envase con un frasco ámpula con liofilizado o envase con un frasco ámpula con 25 ml de solución (50 mg/25 ml).</t>
  </si>
  <si>
    <t>Cada ampolleta o frasco ámpula contiene: Etopósido 100 mg. Envase con 10 ampolletas o frascos ámpula de 5 ml.</t>
  </si>
  <si>
    <t>Cada frasco ámpula o jeringa contiene: Filgrastim 300 μg.
Envase con 5 frascos ámpula o jeringas.</t>
  </si>
  <si>
    <t>Cada frasco ámpula con polvo o liofilizado contiene: Ifosfamida 1 g.
Envase con un frasco ámpula.</t>
  </si>
  <si>
    <t xml:space="preserve"> Cada frasco ámpula contiene: Clorhidrato de gemcitabina equivalenta a 1 g de gemcitabina. Envase con un frasco ámpula.</t>
  </si>
  <si>
    <t>Cada tableta contiene:
Ditosilato de lapatinib equivalente a 250 mg de lapatinib. Envase con 70 tabletas.</t>
  </si>
  <si>
    <t>Cada ampolleta contiene: Mesna 400 mg. Envase con 5 ampolletas con
4 ml (100 mg/ml).</t>
  </si>
  <si>
    <t>Cada frasco ámpula contiene 300 mg. Envase con un frasco ámpula
con 50 ml, con equipo para venoclisis libre de polivinilcloruro (PVC) y filtro con membrana no mayor de 0.22 μm.</t>
  </si>
  <si>
    <t>Cada cápsula contiene: Palbociclib 125 mg. Envase con 21 cápsulas.</t>
  </si>
  <si>
    <t>Cada jeringa prellenada contiene: Pegfilgrastim 6 mg. Envase con una jeringa prellenada con 6 mg/0.60 ml.</t>
  </si>
  <si>
    <t>Cada jeringa prellenada contiene: Lipegfilgrastim 6 mg. Envase con 1 jeringa prellenada con 6 mg/0.6 ml (con tapa y sin tapa de seguridad).</t>
  </si>
  <si>
    <t>Cada tableta contiene: Citrato de tamoxifeno equivalente a 20 mg de tamoxifeno. Envase con 14 tabletas.</t>
  </si>
  <si>
    <t>Cada frasco ámpula contiene: Trastuzumab 600 mg.  Envase con un frasco ámpula con 5 ml (600 mg/5 ml).</t>
  </si>
  <si>
    <t>Cada frasco ámpula contiene: Pertuzumab 420 mg.  Envase con frasco ámpula con 14 ml.</t>
  </si>
  <si>
    <t>Cada frasco ámpula contiene: Ditartrato de vinorelbina equivalente a 10 mg de Vinorelbina. Envase con un frasco ámpula con 1 ml.</t>
  </si>
  <si>
    <t>Manitol solución inyectable al 20%.</t>
  </si>
  <si>
    <t>Cada envase contiene: Manitol 50 g. Envase con
250 ml.</t>
  </si>
  <si>
    <t>Cada cápsula contiene: 125 mg de Aprepitant.. Cada cápsula contiene: 80 mg de Aprepitant. Envase con una cápsula de 125 mg y 2 cápsulas de 80 mg.</t>
  </si>
  <si>
    <t>Cada frasco ámpula contiene: Clorhidrato de gemcitabina equivalenta a 1 g de gemcitabina. Envase con un frasco ámpula.</t>
  </si>
  <si>
    <t xml:space="preserve"> Cada ampolleta contiene: Mesna 400 mg. Envase con 5 ampolletas con 4 ml (100 mg/ml).</t>
  </si>
  <si>
    <t>Cada frasco ámpula contiene 300 mg. Envase con un frasco ámpula
con 50 ml, con equipo para venoclisis libre de polivinilcloruro (PVC) y filtro con membrana no mayor de
0.22 μm.</t>
  </si>
  <si>
    <t>Cada envase contiene: Manitol 50 g. Envase con 250 ml.</t>
  </si>
  <si>
    <t>Cada ampolleta contiene: Metamizol sódico 1 g.
Envase con 3 ampolletas con 2 ml.</t>
  </si>
  <si>
    <t>Cada frasco ámpula contiene: Paracetamol 500 mg. Envase con un frasco ámpula de 50 ml.</t>
  </si>
  <si>
    <t>Cada ampolleta contiene: Clonixinato de lisina 100 mg. Envase con 5 ampolletas de 2 ml.</t>
  </si>
  <si>
    <t>Cada frasco ámpula contiene: Paracetamol 1 g. Envase con cuatro frascos ámpula con 100 ml.</t>
  </si>
  <si>
    <t>Cada frasco ámpula contiene: Paracetamol 1 g. Envase con un frasco ámpula con 100 ml.</t>
  </si>
  <si>
    <t>Cada frasco ámpula contiene: Paracetamol 500 mg. Envase con cuatro frascos ámpula de 50 ml.</t>
  </si>
  <si>
    <t xml:space="preserve">Metamizol sódico solución inyectable. </t>
  </si>
  <si>
    <t xml:space="preserve">Paracetamol solución inyectable. </t>
  </si>
  <si>
    <t>Paracetamol solución inyectable</t>
  </si>
  <si>
    <t xml:space="preserve">Clonixinato de lisina solución inyectable.  </t>
  </si>
  <si>
    <t>Cada ampolleta o frasco ámpula contiene: Citrato de
fentanilo equivalente a 0.5 mg de fentanilo. Envase con 6 ampolletas o frascos ámpula con 10 ml.</t>
  </si>
  <si>
    <t>Cada ml contiene: Clorhidrato de bupivacaina 5 mg. Envase con 30 ml.</t>
  </si>
  <si>
    <t>Cada ampolleta contiene: Clorhidrato de bupivacaina 15 mg. Dextrosa anhidra o glucosa anhidra 240 mg. o glucosa monohidratada equivalente a 240 mg de glucosa anhidra. Envase con 5 ampolletas de 3 ml.</t>
  </si>
  <si>
    <t>Cada ampolleta contiene: Sulfato de morfina pentahidratada 2.5 mg. Envase con 5 ampolletas con 2.5 ml.</t>
  </si>
  <si>
    <t>Cada ampolleta contiene: Sulfato de morfina pentahidratada 50 mg. Envase con 1 ampolleta con 2.0 ml.</t>
  </si>
  <si>
    <t>Cada ampolleta contiene: Sulfato de morfina 10 mg. Envase con 5 ampolletas.</t>
  </si>
  <si>
    <t xml:space="preserve">Fentanilo solución inyectable. </t>
  </si>
  <si>
    <t xml:space="preserve">Bupivacaína solución inyectable. </t>
  </si>
  <si>
    <t>Bupivacaína solución inyectable</t>
  </si>
  <si>
    <t>Morfina solución inyectable</t>
  </si>
  <si>
    <t>Morfina solución  inyectable.</t>
  </si>
  <si>
    <t>Cada frasco ámpula con polvo contiene: Ceftriaxona sódica equivalente a 1 g de ceftriaxona. Envase con un frasco ámpula y 10 ml de diluyente.</t>
  </si>
  <si>
    <t>Cada frasco ámpula con polvo contiene: Cefuroxima sódica equivalente a 750 mg de cefuroxima. Envase con un frasco ámpula y envase con 3 ml de diluyente.</t>
  </si>
  <si>
    <t>Cada frasco ámpula con polvo contiene: Cefuroxima sódica equivalente a 750 mg de cefuroxima.  Envase con un frasco ámpula y envase con 5 ml de diluyente.</t>
  </si>
  <si>
    <t>Cada ampolleta o frasco ámpula contiene: Metronidazol 200 mg. Envase con 2 ampolletas o frascos ámpula con 10 ml.</t>
  </si>
  <si>
    <t>Cada 100 ml contienen: Metronidazol 500 mg. Envase con 100 ml.</t>
  </si>
  <si>
    <t>Cada tableta contiene: Metronidazol 500 mg. Envase con 30 tabletas.</t>
  </si>
  <si>
    <t>Cada tableta contiene: Levofloxacino hemihidratado equivalente a 750 mg de levofloxacino. Envase con 7 tabletas.</t>
  </si>
  <si>
    <t>Cada cápsula contiene: Clorhidrato de clindamicina equivalente a 300 mg de clindamicina. Envase con 16 cápsulas.</t>
  </si>
  <si>
    <t xml:space="preserve">Cada ampolleta contiene: Fosfato de clindamicina equivalente a 300 mg de clindamicina. Envase ampolleta con 2 ml.    </t>
  </si>
  <si>
    <t>Cada frasco contiene: Fosfato de clindamicina equivalente a 900 mg de clindamicina. Envase con 50 ml.</t>
  </si>
  <si>
    <t xml:space="preserve">Ceftriaxona solución inyectable. </t>
  </si>
  <si>
    <t xml:space="preserve">Ciprofloxacino  solución inyectable. </t>
  </si>
  <si>
    <t>Metronidazol solución.</t>
  </si>
  <si>
    <t xml:space="preserve">Metronidazol solución inyectable. </t>
  </si>
  <si>
    <t xml:space="preserve">Metronidazol tableta. </t>
  </si>
  <si>
    <t>Levofloxacino solución inyectable.</t>
  </si>
  <si>
    <t>Levofloxacino tableta.</t>
  </si>
  <si>
    <t xml:space="preserve">Clindamicina cápsula. </t>
  </si>
  <si>
    <t>Clindamicina solución inyectable.</t>
  </si>
  <si>
    <t>Cada jeringa contiene: Enoxaparina sodica 60 mg. Envase con 2 jeringas de 0.6 ml.</t>
  </si>
  <si>
    <t>Enoxaparina solución inyectable.</t>
  </si>
  <si>
    <t xml:space="preserve">Cada frasco ámpula o ampolleta contiene: Fosfato sódico de dexametasona equivalente a 8 mg de fosfato de dexametasona. Envase con un frasco ámpula o ampolleta con 2 ml.           </t>
  </si>
  <si>
    <t>Cada cápsula contiene: Gabapentina 300 mg. Envase con 15 cápsulas.</t>
  </si>
  <si>
    <t>Gabapentina Cápsula.</t>
  </si>
  <si>
    <t>Cada capsula contiene: pregabalina 75 mg. Envase con 14 capsulas.</t>
  </si>
  <si>
    <t>Cada tableta contiene: Bromhidrato de citalopram equivalente a 20 mg de citalopram. Envase con 14 tabletas.</t>
  </si>
  <si>
    <t>Cada tableta contiene: Bromhidrato de citalopram equivalente a 20 mg de citalopram. Envase con 28 tabletas.</t>
  </si>
  <si>
    <t>Cada capsula contiene: pregabalina 75 mg. Envase con 28 capsulas.</t>
  </si>
  <si>
    <t>Cada sobre contiene:
Polietilenglicol 3350 105 g. Envase con 4 sobres.</t>
  </si>
  <si>
    <t xml:space="preserve">Polietilenglicol Polvo. </t>
  </si>
  <si>
    <t xml:space="preserve">Ondansentrón solución inyectable </t>
  </si>
  <si>
    <t>Aprepitant cápsula.</t>
  </si>
  <si>
    <t>Pregabalina cápsula.</t>
  </si>
  <si>
    <t>Citalopram tableta.</t>
  </si>
  <si>
    <t xml:space="preserve">Placlitaxel solución inyectable. </t>
  </si>
  <si>
    <t>Bevacizumab solución inyectable</t>
  </si>
  <si>
    <t>Bevacizumab solución inyectable.</t>
  </si>
  <si>
    <t>Cada frasco ámpula con polvo contiene:
Mitomicina 5 mg. Envase con un frasco ámpula.</t>
  </si>
  <si>
    <t>Mitomicina solución inyectable.</t>
  </si>
  <si>
    <t>Cada frasco ámpula contiene: Oxaliplatino 100 mg. Envase con un frasco ámpula con liofilizado o envase con un frasco ámpula con 20 ml.</t>
  </si>
  <si>
    <t>Cada frasco ámpula contiene: Oxaliplatino 50 mg. Envase con un frasco ámpula con liofilizado o envase con un frasco ámpula con 10 ml.</t>
  </si>
  <si>
    <t xml:space="preserve">Oxaliplatino solución inyectable. </t>
  </si>
  <si>
    <t xml:space="preserve">Capecitabina tableta. </t>
  </si>
  <si>
    <t xml:space="preserve">Carboplatino Solución  Inyectable. </t>
  </si>
  <si>
    <t>Tableta. Cada tableta contiene:
Citrato de tamoxifeno equivalente a 20 mg de tamoxifeno. Envase con 14 tabletas.</t>
  </si>
  <si>
    <t>Tamoxifeno.</t>
  </si>
  <si>
    <t xml:space="preserve">Aprepitant Capsulas </t>
  </si>
  <si>
    <t>Gemcitabina solución inyectable</t>
  </si>
  <si>
    <t>Paclitaxel</t>
  </si>
  <si>
    <t>Bleomicina solución inyectable.</t>
  </si>
  <si>
    <t>Cada frasco ámpula contiene 300 mg. Envase con un frasco ámpula con 50 ml, con equipo para venoclisis libre de polivinilcloruro (PVC) y filtro con membrana no mayor de 0.22 μm.</t>
  </si>
  <si>
    <t>El frasco ámpula con liofilizado o solución contiene: Cisplatino 10 mg. Envase con un frasco ámpula.</t>
  </si>
  <si>
    <t>Cada ampolleta o frasco ámpula con liofilizado contiene: Sulfato de bleomicina equivalente a 15 UI de bleomicina. Envase con una ampolleta o un frasco ámpula y diluyente de 5 ml.</t>
  </si>
  <si>
    <t>Cada frasco ámpula contiene 300 mg. Envase con un frasco ámpula con 50 ml, con equipo para venoclisis libre de polivinilcloruro (PVC) y filtro con membrana no mayor de
0.22 μm.</t>
  </si>
  <si>
    <r>
      <t xml:space="preserve">Verificar:
</t>
    </r>
    <r>
      <rPr>
        <b/>
        <sz val="14"/>
        <color indexed="8"/>
        <rFont val="Montserrat"/>
      </rPr>
      <t>1. Que   se   encuentre   en   buenas condiciones y funcional.</t>
    </r>
    <r>
      <rPr>
        <sz val="14"/>
        <color indexed="8"/>
        <rFont val="Montserrat"/>
      </rPr>
      <t xml:space="preserve">
2. </t>
    </r>
    <r>
      <rPr>
        <b/>
        <sz val="14"/>
        <color indexed="8"/>
        <rFont val="Montserrat"/>
      </rPr>
      <t>Que el restablecimiento de la energía sea en un lapso de 10 segundos.</t>
    </r>
    <r>
      <rPr>
        <sz val="14"/>
        <color indexed="8"/>
        <rFont val="Montserrat"/>
      </rPr>
      <t xml:space="preserve">
3. Señalización,   rótulo   de   acceso restringido a personal ajeno y de peligro.</t>
    </r>
  </si>
  <si>
    <t xml:space="preserve">2.- Liderazgo
2.2 Cultura de calidad
4.- Planeación.
4.3 Planeación Operativa.
4.4 Plan anual de calidad y seguridad del paciente
7.- Mejora de procesos
7.4 Gestión del riesgo en la atención
</t>
  </si>
  <si>
    <r>
      <rPr>
        <sz val="12"/>
        <color theme="1"/>
        <rFont val="Montserrat"/>
      </rPr>
      <t>4.- Planeación
4.2 Cumplimiento de la regulación
4.3 Planeación operativa
4.4 Plan anual de calidad y seguridad del paciente
7.- Mejora de procesos
7.1 Administración de procesos estratégicos
7.2 Administración de procesos de apoyo integral
7.3 Administración de procesos de suministro
7.4 Gestión del riesgo en la atención</t>
    </r>
    <r>
      <rPr>
        <sz val="14"/>
        <color theme="1"/>
        <rFont val="Montserrat"/>
      </rPr>
      <t xml:space="preserve">
</t>
    </r>
  </si>
  <si>
    <r>
      <rPr>
        <sz val="12"/>
        <color theme="1"/>
        <rFont val="Montserrat"/>
      </rPr>
      <t>3.- Información, conocimiento, innovación y tecnología.
3.4 Información en salud de referencia.
4.- Planeación.
4.1 Planeación estratégica.
4.2 Cumplimiento de la Regulación.
7.- Mejora de Procesos. 
7.1 Administración de Procesos estratégicos.
7.2 Administración de Procesos de apoyo integral</t>
    </r>
    <r>
      <rPr>
        <sz val="14"/>
        <color theme="1"/>
        <rFont val="Montserrat"/>
      </rPr>
      <t>.</t>
    </r>
  </si>
  <si>
    <t xml:space="preserve">3.- Información, conocimiento, innovación y tecnología
3.3 Protección de la información
4. Planeación. 
4.2 Cumplimiento de la regulación
4.3 Planeación Operativa.
7.- Mejora de procesos
7.3 Administración de procesos de suministro
7.4 Gestión del riesgo en la atención
</t>
  </si>
  <si>
    <r>
      <t xml:space="preserve"> Verificar:  mobiliario 1. banco o silla apropiados para el técnico y actividad que ejecuta, 2. cubeta, cesto o soporte para la bolsa de residuos peligrosos biológico-infecciosos, 3. mueble para guarda de materiales, equipo o instrumentos esterilizados, 4. mesa de trabajo con o sin respaldo, 5. equipo básico o su equivalente tecnológico, 6. agitador eléctrico rotatorio de uso múltiple de velocidad fija, 7. gradillas, 8. refrigerador con termómetro para control de la temperatura, 9. equipo para biometría hemática y coagulación o su equivalente tecnológico, 10. agitador de pipetas de Thoma, 11. cámara de Neubauer de cristal, con dos compartimentos de 0.1 milímetro de profundidad, con cubreobjetos de 20x26x0.4 milímetros de grosor uniforme especial para dicha cámara, 12. centrífuga de mesa, cabezal intercambiable, tacómetro, reloj hasta 60 minutos, con regulador de velocidad hasta 4900 revoluciones por minuto, 13. centrífuga de mesa para microhematocrito, para tubos capilares en posición horizontal con reloj y freno, velocidad de 11,500 a 15,000 revoluciones por minuto y </t>
    </r>
    <r>
      <rPr>
        <u/>
        <sz val="13"/>
        <color indexed="8"/>
        <rFont val="Montserrat"/>
      </rPr>
      <t>citocentrífuga para LCR</t>
    </r>
    <r>
      <rPr>
        <sz val="13"/>
        <color indexed="8"/>
        <rFont val="Montserrat"/>
      </rPr>
      <t>, 14. coagulómetro, 15. contador de células, 16.lector de microhematocrito, 17. microscopio binocular con enfoque macro y micrométrico, platina con movimientos en cruz, iluminación en la base, revólver para 4 objetivos, filtro despulido y transformador variable, 18. pipeta de vidrio, de Thoma o similar, para diluir glóbulos blancos, 19. pipeta de vidrio, de Thoma o similar, para diluir glóbulos rojos, 20. pipeta sahli, 21. equipo para química sanguínea, serología e inmunología o su equivalente tecnológico, 22. baño de agua sin circulación forzada con termostato, 23. espectrofotómetro con ancho de banda para la longitud de onda de 325 a 825 nanómetros, ancho de ventana de 20 nanómetros, 24. gradilla para tubos de ensaye, 25. marcador de intervalos de tiempo provisto de alarma, 26. pipetas de volumen variable, 27. pipetas volumétricas.</t>
    </r>
  </si>
  <si>
    <t>UNIDAD DE ANÁLISIS ECONÓMICO</t>
  </si>
  <si>
    <t>Verificar existencia de planta de emergencia.</t>
  </si>
  <si>
    <t>Requisitos generales: Limpieza, desinfección e infraestructura</t>
  </si>
  <si>
    <t>CÉDULA DE EVALUACIÓN PARA CANCER EN MAYORES DE 18 AÑOS: CÁNCER DE MAMA. CÁNCER CÉRVICOUTERINO - CÁNCER DE ENDOMETRIO. TUMOR MALIGNO DE OVARIO EPITELIAL,  TUMOR MALIGNO DE OVARIO GERMINAL</t>
  </si>
  <si>
    <t>CRITERIOS MAYORES PARA TUMOR MALIGNO DE OVARIO EPITELIAL Y GERMINAL</t>
  </si>
  <si>
    <t>FARMACIA, TUMOR MALIGNO DE OVARIO EPITELIAL Y GERMINAL</t>
  </si>
  <si>
    <t>HOJA DE RESULTADOS CÁNCER EN MAYORES DE 18 AÑOS:
CÁNCER DE MAMA</t>
  </si>
  <si>
    <t>HOJA DE RESULTADOS CÁNCER EN MAYORES DE 18 AÑOS: TUMOR MALIGNO DE OVARIO EPITELIAL, TUMOR MALIGNO DE OVARIO GERMINAL</t>
  </si>
  <si>
    <t>HOJA DE RESULTADOS CÁNCER EN MAYORES DE 18 AÑOS:
CÁNCER CERVICOUTERINO, CÁNCER DE ENDOMETRIO</t>
  </si>
  <si>
    <r>
      <t>Verificar: 1. plantilla de personal. 2. registros de asistencia. 3. expediente de personal (contrato laboral vigente, hoja de adscripción u oficio de comisión al servicio, título y cédula profesional de la licenciatura, diploma y cédula de la especialidad y subespecialidad, certificación vigente de la especialidad y subespecialidad en su caso). 4. constancia de capacitación en algología.</t>
    </r>
    <r>
      <rPr>
        <b/>
        <sz val="14"/>
        <rFont val="Montserrat"/>
      </rPr>
      <t xml:space="preserve"> 5.  Constancia de capacitación en el Programa Integral de Higiene de Manos 
6. Capacitación en Acciones Esenciales para la Seguridad del Paciente, evidencia de su conocimiento y aplicación.</t>
    </r>
    <r>
      <rPr>
        <sz val="14"/>
        <rFont val="Montserrat"/>
      </rPr>
      <t xml:space="preserve"> 7. constancia de capacitación en Cuidados Paliativos. 8. constancia de capacitación en materia de prevención de incendios y atención de emergencias 9. constancia de capacitación en interculturalidad. 10. programa de cobertura de períodos vacacionales. </t>
    </r>
  </si>
  <si>
    <r>
      <t>Verificar: 1. plantilla de personal. 2. registros de asistencia. 3. expediente de personal contrato laboral vigente, hoja de adscripción u oficio de comisión al servicio,</t>
    </r>
    <r>
      <rPr>
        <b/>
        <sz val="14"/>
        <rFont val="Montserrat"/>
      </rPr>
      <t xml:space="preserve"> título y cédula profesional de la licenciatura, diploma y cédula de la especialidad y subespecialidad, certificación vigente de la subespecialidad. 4.  Constancia de capacitación en el Programa Integral de Higiene de Manos 
5. Capacitación en Acciones Esenciales para la Seguridad del Paciente, evidencia de su conocimiento y aplicación.</t>
    </r>
    <r>
      <rPr>
        <sz val="14"/>
        <rFont val="Montserrat"/>
      </rPr>
      <t xml:space="preserve"> 6. constancia de capacitación en Cuidados Paliativos. 7. constancia de capacitación en materia de prevención de incendios y atención de emergencias. 8. constancia de capacitación en interculturalidad. 9. programa de cobertura de períodos vacacionales. </t>
    </r>
  </si>
  <si>
    <t>Seguridad del Paciente
Criterio Mayor</t>
  </si>
  <si>
    <r>
      <t>Verificar: 1. plantilla de personal. 2. registros de asistencia 3. expediente de personal (contrato laboral vigente, hoja de adscripción u oficio de comisión al servicio, título y cédula profesional de la licenciatura, diploma y cédula de la especialidad y subespecialidad, en su caso certificación vigente de la subespecialidad).</t>
    </r>
    <r>
      <rPr>
        <b/>
        <sz val="14"/>
        <rFont val="Montserrat"/>
      </rPr>
      <t>4.  Constancia de capacitación en el Programa Integral de Higiene de Manos 
5. Capacitación en Acciones Esenciales para la Seguridad del Paciente, evidencia de su conocimiento y aplicación. 6</t>
    </r>
    <r>
      <rPr>
        <sz val="14"/>
        <rFont val="Montserrat"/>
      </rPr>
      <t xml:space="preserve">. constancia de capacitación en Cuidados Paliativos.  7. constancia de capacitación en materia de prevención de incendios y atención de emergencias. 8. constancia de capacitación en interculturalidad. 9. programa de cobertura de períodos vacacionales. </t>
    </r>
  </si>
  <si>
    <r>
      <t>Verificar: 1. plantilla de personal. 2. registros de asistencia 3. expediente de personal (contrato laboral vigente, hoja de adscripción u oficio de comisión al servicio, título y cédula profesional de la licenciatura y/o carrera técnica). 4</t>
    </r>
    <r>
      <rPr>
        <b/>
        <sz val="14"/>
        <rFont val="Montserrat"/>
      </rPr>
      <t>.  Constancia de capacitación en el Programa Integral de Higiene de Manos 
5. Capacitación en Acciones Esenciales para la Seguridad del Paciente, evidencia de su conocimiento y aplicación.</t>
    </r>
    <r>
      <rPr>
        <sz val="14"/>
        <rFont val="Montserrat"/>
      </rPr>
      <t xml:space="preserve">6. constancia de capacitación en Cuidados Paliativos.  7. constancia de capacitación en materia de prevención de incendios y atención de emergencias. 8. constancia de capacitación en interculturalidad. 9. programa de cobertura de períodos vacacionales. </t>
    </r>
  </si>
  <si>
    <t>Autorizaciones sanitarias
Criterio Mayor</t>
  </si>
  <si>
    <r>
      <t>Verificar</t>
    </r>
    <r>
      <rPr>
        <b/>
        <sz val="14"/>
        <rFont val="Montserrat"/>
      </rPr>
      <t xml:space="preserve"> aviso de funcionamiento o licencia sanitaria </t>
    </r>
  </si>
  <si>
    <r>
      <t>Verificar: 1. que se encuentre en lugar visible.</t>
    </r>
    <r>
      <rPr>
        <b/>
        <sz val="14"/>
        <rFont val="Montserrat"/>
      </rPr>
      <t xml:space="preserve"> 2. que el documento esté vigente y que corresponda al establecimiento.</t>
    </r>
  </si>
  <si>
    <r>
      <t xml:space="preserve">Verificar </t>
    </r>
    <r>
      <rPr>
        <b/>
        <sz val="14"/>
        <rFont val="Montserrat"/>
      </rPr>
      <t>responsable sanitario</t>
    </r>
  </si>
  <si>
    <r>
      <t>Verificar: 1. que se encuentre en lugar visible.</t>
    </r>
    <r>
      <rPr>
        <b/>
        <sz val="14"/>
        <color theme="1"/>
        <rFont val="Montserrat"/>
      </rPr>
      <t xml:space="preserve"> 2. que el documento esté vigente y que corresponda.</t>
    </r>
  </si>
  <si>
    <r>
      <t xml:space="preserve">Verificar: </t>
    </r>
    <r>
      <rPr>
        <b/>
        <sz val="14"/>
        <color theme="1"/>
        <rFont val="Montserrat"/>
      </rPr>
      <t>1. que se cuente con condiciones generales adecuadas de infraestructura,</t>
    </r>
    <r>
      <rPr>
        <sz val="14"/>
        <color theme="1"/>
        <rFont val="Montserrat"/>
      </rPr>
      <t xml:space="preserve"> con facilidades arquitectónicas. 2. que exista la ruta de acceso y salida.</t>
    </r>
  </si>
  <si>
    <r>
      <t xml:space="preserve">Verificar: 1. que el equipo y el mobiliario se encuentren en buenas condiciones y  funcionando. </t>
    </r>
    <r>
      <rPr>
        <b/>
        <sz val="14"/>
        <color theme="1"/>
        <rFont val="Montserrat"/>
      </rPr>
      <t xml:space="preserve">2. que el personal conozca la técnica de higiene de manos (evaluar la técnica). </t>
    </r>
    <r>
      <rPr>
        <sz val="14"/>
        <color theme="1"/>
        <rFont val="Montserrat"/>
      </rPr>
      <t>3. que se realicen e indiquen la citología, colposcopia, histeroscopia.  4. que se lleve registro diario de pacientes. 5. que se cuente con los reactivos necesarios para citología.</t>
    </r>
  </si>
  <si>
    <t>Seguridad del Paciente 
Criterio Mayor</t>
  </si>
  <si>
    <r>
      <t xml:space="preserve">Verificar: </t>
    </r>
    <r>
      <rPr>
        <b/>
        <sz val="14"/>
        <color theme="1"/>
        <rFont val="Montserrat"/>
      </rPr>
      <t xml:space="preserve">que se cuente con licencia sanitaria  </t>
    </r>
  </si>
  <si>
    <r>
      <t xml:space="preserve">Verificar:  </t>
    </r>
    <r>
      <rPr>
        <b/>
        <sz val="14"/>
        <color theme="1"/>
        <rFont val="Montserrat"/>
      </rPr>
      <t>licencia sanitaria en el formato oficial vigente y que corresponda al establecimiento.</t>
    </r>
  </si>
  <si>
    <r>
      <t>Verificar:</t>
    </r>
    <r>
      <rPr>
        <b/>
        <sz val="14"/>
        <color theme="1"/>
        <rFont val="Montserrat"/>
      </rPr>
      <t xml:space="preserve"> que se cuente con responsable de la operación y funcionamiento del servicio.</t>
    </r>
    <r>
      <rPr>
        <sz val="14"/>
        <color theme="1"/>
        <rFont val="Montserrat"/>
      </rPr>
      <t xml:space="preserve">
</t>
    </r>
  </si>
  <si>
    <r>
      <t xml:space="preserve">Verificar: </t>
    </r>
    <r>
      <rPr>
        <b/>
        <sz val="14"/>
        <color theme="1"/>
        <rFont val="Montserrat"/>
      </rPr>
      <t xml:space="preserve">permiso emitido por la Secretaría de Salud con vigencia y que corresponda el responsable </t>
    </r>
    <r>
      <rPr>
        <sz val="14"/>
        <color theme="1"/>
        <rFont val="Montserrat"/>
      </rPr>
      <t>(los documentos de formación académica y administrativos, se solicitan en el área de gobierno).</t>
    </r>
  </si>
  <si>
    <t>Autorizaciones Sanitarias
Criterio Mayor</t>
  </si>
  <si>
    <t>Acciones Esenciales para la Seguridad del Paciente
Criterio Mayor</t>
  </si>
  <si>
    <r>
      <t>Verificar:</t>
    </r>
    <r>
      <rPr>
        <b/>
        <sz val="14"/>
        <color theme="1"/>
        <rFont val="Montserrat"/>
      </rPr>
      <t xml:space="preserve"> que se cuenta con licencia sanitaria para establecimientos que utilizan fuentes de radiación para fines médicos o de diagnóstico modalidad B y Licencia de operación otorgada por la Comisión Nacional de Seguridad Nuclear y Salvaguardias.</t>
    </r>
  </si>
  <si>
    <r>
      <t xml:space="preserve"> Verificar:</t>
    </r>
    <r>
      <rPr>
        <b/>
        <sz val="14"/>
        <color theme="1"/>
        <rFont val="Montserrat"/>
      </rPr>
      <t xml:space="preserve"> que el documento cuente con las caracteristicas requeridas,</t>
    </r>
    <r>
      <rPr>
        <sz val="14"/>
        <color theme="1"/>
        <rFont val="Montserrat"/>
      </rPr>
      <t xml:space="preserve"> exhibido en lugar visible del servicio y q</t>
    </r>
    <r>
      <rPr>
        <b/>
        <sz val="14"/>
        <color theme="1"/>
        <rFont val="Montserrat"/>
      </rPr>
      <t>ue esté vigente y actualizado.</t>
    </r>
  </si>
  <si>
    <r>
      <t xml:space="preserve">Verificar que la licencia sanitaria se encuentre colocada en lugar visible al público y </t>
    </r>
    <r>
      <rPr>
        <b/>
        <sz val="14"/>
        <color theme="1"/>
        <rFont val="Montserrat"/>
      </rPr>
      <t>que esté vigente y actualizado.</t>
    </r>
  </si>
  <si>
    <r>
      <t>Verificar</t>
    </r>
    <r>
      <rPr>
        <b/>
        <sz val="14"/>
        <color theme="1"/>
        <rFont val="Montserrat"/>
      </rPr>
      <t xml:space="preserve"> documento oficial con vigencia por cinco años.</t>
    </r>
  </si>
  <si>
    <r>
      <t xml:space="preserve">Verificar </t>
    </r>
    <r>
      <rPr>
        <b/>
        <sz val="14"/>
        <color theme="1"/>
        <rFont val="Montserrat"/>
      </rPr>
      <t>que el documento cuente con las características requeridas</t>
    </r>
    <r>
      <rPr>
        <sz val="14"/>
        <color theme="1"/>
        <rFont val="Montserrat"/>
      </rPr>
      <t>, exhibido en lugar visible del servicio y q</t>
    </r>
    <r>
      <rPr>
        <b/>
        <sz val="14"/>
        <color theme="1"/>
        <rFont val="Montserrat"/>
      </rPr>
      <t>ue esté vigente y actualizado.</t>
    </r>
  </si>
  <si>
    <r>
      <t>Verificar:</t>
    </r>
    <r>
      <rPr>
        <b/>
        <sz val="14"/>
        <color theme="1"/>
        <rFont val="Montserrat"/>
      </rPr>
      <t xml:space="preserve"> 1. que el documento cuente con las características y tipo de servicio a que esté destinado el establecimiento</t>
    </r>
    <r>
      <rPr>
        <sz val="14"/>
        <color theme="1"/>
        <rFont val="Montserrat"/>
      </rPr>
      <t xml:space="preserve">. 2. que este exhibida en un lugar visible del área. </t>
    </r>
    <r>
      <rPr>
        <b/>
        <sz val="14"/>
        <color theme="1"/>
        <rFont val="Montserrat"/>
      </rPr>
      <t>3. que esté vigente.</t>
    </r>
  </si>
  <si>
    <r>
      <t>Verificar:</t>
    </r>
    <r>
      <rPr>
        <b/>
        <sz val="14"/>
        <color theme="1"/>
        <rFont val="Montserrat"/>
      </rPr>
      <t xml:space="preserve"> 1. que el documento cuente con las características requeridas.</t>
    </r>
    <r>
      <rPr>
        <sz val="14"/>
        <color theme="1"/>
        <rFont val="Montserrat"/>
      </rPr>
      <t xml:space="preserve"> 2. que este exhibido en un lugar visible del área. </t>
    </r>
    <r>
      <rPr>
        <b/>
        <sz val="14"/>
        <color theme="1"/>
        <rFont val="Montserrat"/>
      </rPr>
      <t>3. que esté vigente y actualizado.</t>
    </r>
  </si>
  <si>
    <r>
      <t>Verificar: 1. que el área esté debidamente señalizada con rotulo de acceso restringido.  2. que la iluminación y ventilación sean adecuadas.</t>
    </r>
    <r>
      <rPr>
        <b/>
        <sz val="14"/>
        <color theme="1"/>
        <rFont val="Montserrat"/>
      </rPr>
      <t xml:space="preserve"> 3. que la infraestructura</t>
    </r>
    <r>
      <rPr>
        <sz val="14"/>
        <color theme="1"/>
        <rFont val="Montserrat"/>
      </rPr>
      <t xml:space="preserve"> e instalaciones hidrosanitarias y eléctricas </t>
    </r>
    <r>
      <rPr>
        <b/>
        <sz val="14"/>
        <color theme="1"/>
        <rFont val="Montserrat"/>
      </rPr>
      <t xml:space="preserve">se encuentre en buen estado. </t>
    </r>
  </si>
  <si>
    <t>Condiciones Generales
Criterio Mayor</t>
  </si>
  <si>
    <t>UNIDAD DE REHABILITACIÓN
 Criterio Mayor</t>
  </si>
  <si>
    <t>Condiciones generales
Criterio Mayor</t>
  </si>
  <si>
    <t xml:space="preserve">
Area Blanca
Criterio Mayor</t>
  </si>
  <si>
    <r>
      <t>Verificar: 1. Existencia de sala de operaciones. 2</t>
    </r>
    <r>
      <rPr>
        <b/>
        <sz val="14"/>
        <color theme="1"/>
        <rFont val="Montserrat"/>
      </rPr>
      <t xml:space="preserve">.  Que las salas de operaciones </t>
    </r>
    <r>
      <rPr>
        <sz val="14"/>
        <color theme="1"/>
        <rFont val="Montserrat"/>
      </rPr>
      <t>tenga curvas sanitarias</t>
    </r>
    <r>
      <rPr>
        <b/>
        <sz val="14"/>
        <color theme="1"/>
        <rFont val="Montserrat"/>
      </rPr>
      <t xml:space="preserve">, las paredes estén recubiertas  de  material  de  fácil limpieza y que no tenga ranuras, orificios o poros. 3. Que  la  ventilación  sea  artificial con instalación que permita el aire inyectado  por  la  parte  superior y  extraído  en  la  parte  inferior (ductos de extracción de aire), que el sistema no recircule el aire para evitar  la  concentración  de  gases anestésicos y medicinales. 4. Que existan 2 puertas, las cuales deberán ser de doble abatimiento y requieren tener mirillas. </t>
    </r>
    <r>
      <rPr>
        <sz val="14"/>
        <color theme="1"/>
        <rFont val="Montserrat"/>
      </rPr>
      <t>5. Piso resistente al agua, no conductor de corriente 6. Que cuente con instalaciones fijas de oxígeno y aire.</t>
    </r>
  </si>
  <si>
    <t>Acciones Esenciales para la Seguridad del Paciente 
Criterio Mayor</t>
  </si>
  <si>
    <t>Requisitos generales 
Criterio Mayor</t>
  </si>
  <si>
    <t xml:space="preserve">Acciones Esenciales para la Seguridad del Paciente 
Criterio Mayor
</t>
  </si>
  <si>
    <t>AUTORIZACIONES SANITARIAS
Criterio Mayor</t>
  </si>
  <si>
    <r>
      <t xml:space="preserve">Verificar: </t>
    </r>
    <r>
      <rPr>
        <b/>
        <sz val="14"/>
        <color theme="1"/>
        <rFont val="Montserrat"/>
      </rPr>
      <t>1. que se cuente con licencia sanitaria para establecimientos que utilicen fuentes de radiación con fines médicos. 2. que cuente con licencia de operación otorgada por la Comisión Nacional de Seguridad Nuclear y Salvaguardias</t>
    </r>
  </si>
  <si>
    <t>Generalidades
Criterio Mayor</t>
  </si>
  <si>
    <t>Licencia sanitaria</t>
  </si>
  <si>
    <r>
      <t>Verificar: 
1.</t>
    </r>
    <r>
      <rPr>
        <b/>
        <sz val="14"/>
        <color theme="1"/>
        <rFont val="Montserrat"/>
      </rPr>
      <t xml:space="preserve"> Que el documento cuente con las características y tipo de servicios a que esté destinado el establecimiento. </t>
    </r>
    <r>
      <rPr>
        <sz val="14"/>
        <color theme="1"/>
        <rFont val="Montserrat"/>
      </rPr>
      <t xml:space="preserve">
2. Que este exhibida en un lugar visible del área. 
</t>
    </r>
    <r>
      <rPr>
        <b/>
        <sz val="14"/>
        <color theme="1"/>
        <rFont val="Montserrat"/>
      </rPr>
      <t>3. Que esté vigente.</t>
    </r>
  </si>
  <si>
    <r>
      <t xml:space="preserve">Verificar: 
</t>
    </r>
    <r>
      <rPr>
        <b/>
        <sz val="14"/>
        <color theme="1"/>
        <rFont val="Montserrat"/>
      </rPr>
      <t xml:space="preserve">1. Que el documento cuente con las características requeridas. </t>
    </r>
    <r>
      <rPr>
        <sz val="14"/>
        <color theme="1"/>
        <rFont val="Montserrat"/>
      </rPr>
      <t xml:space="preserve">
2. Que este exhibido en un lugar visible del área. 
</t>
    </r>
    <r>
      <rPr>
        <b/>
        <sz val="14"/>
        <color theme="1"/>
        <rFont val="Montserrat"/>
      </rPr>
      <t>3. Que esté vigente y actualizado</t>
    </r>
    <r>
      <rPr>
        <sz val="14"/>
        <color theme="1"/>
        <rFont val="Montserrat"/>
      </rPr>
      <t>.</t>
    </r>
  </si>
  <si>
    <t>Condiciones Generales
(Casa de máquinas)
Criterio Mayor</t>
  </si>
  <si>
    <t>Planta de Emergencia
Criterio Mayor</t>
  </si>
  <si>
    <r>
      <t xml:space="preserve">Personal médico (Cirujano Oncólogo y/o Ginecólogo Oncólogo)
Criterio Mayor
</t>
    </r>
    <r>
      <rPr>
        <b/>
        <sz val="8"/>
        <color indexed="14"/>
        <rFont val="Soberana Sans"/>
        <family val="3"/>
      </rPr>
      <t/>
    </r>
  </si>
  <si>
    <t>Personal Médico Oncólogo Médico 
Criterio Mayor</t>
  </si>
  <si>
    <t>Personal Médico de Anatomía Patológica Criterio Mayor</t>
  </si>
  <si>
    <t>Físico Médico en Radioterapia (propio o subrogado) Criterio Mayor</t>
  </si>
  <si>
    <t>Personal Médico de Radiooncología (propio o subrogado) Criterio Mayor</t>
  </si>
  <si>
    <t>Personal Médico de Imagenología Criterio Mayor</t>
  </si>
  <si>
    <t>Físico Médico en Radiodiagnóstico (propio o subrogado) Criterio Mayor</t>
  </si>
  <si>
    <t>Personal Médico de Gineco-Obstetricia (con diplomado en colposcopia) Criterio Mayor</t>
  </si>
  <si>
    <r>
      <t xml:space="preserve">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 </t>
    </r>
    <r>
      <rPr>
        <b/>
        <sz val="14"/>
        <color theme="1"/>
        <rFont val="Montserrat"/>
      </rPr>
      <t>4.Registro del control térmico ambiental y humedad del aire. 5.Registro del recambio de filtros HEPA y del aire filtrado.</t>
    </r>
  </si>
  <si>
    <r>
      <t xml:space="preserve">Verificar: 1. Que  el área esté debidamente señalizada con rotulo de acceso restringido.  2. Que  la iluminación y ventilación sean adecuadas. </t>
    </r>
    <r>
      <rPr>
        <b/>
        <sz val="14"/>
        <color theme="1"/>
        <rFont val="Montserrat"/>
      </rPr>
      <t xml:space="preserve">3. Que  la limpieza. infraestructura </t>
    </r>
    <r>
      <rPr>
        <sz val="14"/>
        <color theme="1"/>
        <rFont val="Montserrat"/>
      </rPr>
      <t xml:space="preserve">e instalaciones hidrosanitarias y eléctricas </t>
    </r>
    <r>
      <rPr>
        <b/>
        <sz val="14"/>
        <color theme="1"/>
        <rFont val="Montserrat"/>
      </rPr>
      <t>se encuentre en buen estado.</t>
    </r>
  </si>
  <si>
    <r>
      <t xml:space="preserve">Verificar: 1. Registro s del control y mantenimiento de la ventilación (preferentemente deberá tener capacidad para llevar a cabo de 20 a 25 cambios de volumen de aire filtrado por hora). 2. </t>
    </r>
    <r>
      <rPr>
        <b/>
        <sz val="14"/>
        <color theme="1"/>
        <rFont val="Montserrat"/>
      </rPr>
      <t>Bitácora del procedimiento de limpieza y  desinfección del área.</t>
    </r>
  </si>
  <si>
    <r>
      <t xml:space="preserve">
Verificar: 1. Que  el equipo se encuentre en buenas condiciones. 2. Que  el equipo funcione. 3. </t>
    </r>
    <r>
      <rPr>
        <b/>
        <sz val="14"/>
        <color theme="1"/>
        <rFont val="Montserrat"/>
      </rPr>
      <t>Que  se realicen procesos de eliminación dirigidos a la destrucción de microorganismos en cualquier objetivo inanimado utilizado en el área.</t>
    </r>
  </si>
  <si>
    <r>
      <t xml:space="preserve">
Verificar: 1. Que  el equipo se encuentre en buenas condiciones. 2. Que  el equipo funcione. 3</t>
    </r>
    <r>
      <rPr>
        <b/>
        <sz val="14"/>
        <color theme="1"/>
        <rFont val="Montserrat"/>
      </rPr>
      <t>. Que  se realicen procesos de eliminación dirigidos a la destrucción de microorganismos en cualquier objetivo inanimado utilizado en el área.</t>
    </r>
  </si>
  <si>
    <r>
      <t xml:space="preserve">Verificar: 1. Bitácora de mantenimiento preventivo y correctivo del equipo. 2. Inventario del equipo. 3. </t>
    </r>
    <r>
      <rPr>
        <b/>
        <sz val="14"/>
        <color theme="1"/>
        <rFont val="Montserrat"/>
      </rPr>
      <t>Bitácora del procedimiento de limpieza y desinfección del área</t>
    </r>
    <r>
      <rPr>
        <sz val="14"/>
        <color theme="1"/>
        <rFont val="Montserrat"/>
      </rPr>
      <t>. 4. convenio de prestación de servicios.</t>
    </r>
  </si>
  <si>
    <r>
      <t>Verificar: 1. Bitácora de mantenimiento preventivo y correctivo del equipo. 2. Inventario del equipo.</t>
    </r>
    <r>
      <rPr>
        <b/>
        <sz val="14"/>
        <color theme="1"/>
        <rFont val="Montserrat"/>
      </rPr>
      <t xml:space="preserve"> 3. Bitácora del procedimiento de limpieza y desinfección del área</t>
    </r>
  </si>
  <si>
    <r>
      <t xml:space="preserve">Verificar: 1. Bitácora de mantenimiento preventivo y correctivo del equipo. 2. Inventario del equipo. 3. </t>
    </r>
    <r>
      <rPr>
        <b/>
        <sz val="14"/>
        <color theme="1"/>
        <rFont val="Montserrat"/>
      </rPr>
      <t>Bitácora del procedimiento de limpieza y desinfección del área</t>
    </r>
  </si>
  <si>
    <r>
      <t xml:space="preserve">
Verificar: 1. Que  el equipo se encuentre en buenas condiciones. 2. Que  el equipo funcione. 3.</t>
    </r>
    <r>
      <rPr>
        <b/>
        <sz val="14"/>
        <color theme="1"/>
        <rFont val="Montserrat"/>
      </rPr>
      <t xml:space="preserve"> Que  se realicen procesos de eliminación dirigidos a la destrucción de microorganismos en cualquier objetivo inanimado utilizado en el área.</t>
    </r>
  </si>
  <si>
    <r>
      <t xml:space="preserve">Verificar: 1. Inventario de equipo e instrumental. 2. Bitácora de mantenimiento preventivo y correctivo de los equipos de anestesia (funcionamiento de las alarmas y mantenerlas activas) y del resto de equipos médicos 3. Registro  diario de la revisión y comprobación (previo al inicio del procedimiento anestésico) del buen funcionamiento de la máquina de anestesia, así como, la disponibilidad de los fármacos necesarios. 4. Calibración periódica de los vaporizadores. 5. Registro  del procedimiento de lavado y esterilización de los circuitos para ventilación de los equipos de anestesia que no sean desechables. 6. Registro  del procedimiento de esterilización y desinfección de los equipos de apoyo respiratorio no invasivo (registrarse la fecha y hora de cambio).  7. Registro  del procedimiento de lavado, esterilización o desinfección de los circuitos para ventilación, las bolsas de reanimación respiratoria que no sean desechables antes de volver a ser usados en otro paciente. 8. Sistema de abasto de medicamentos, libro de registro de medicamentos controlados y recetas médicas autorizadas. 9. Registro  del procedimiento de lavado y esterilización o desinfección de los sensores de oxigeno antes de volver a ser usados en otro paciente. 10. </t>
    </r>
    <r>
      <rPr>
        <b/>
        <sz val="14"/>
        <color theme="1"/>
        <rFont val="Montserrat"/>
      </rPr>
      <t>Bitácora del procedimiento de limpieza y desinfección del área</t>
    </r>
  </si>
  <si>
    <r>
      <t xml:space="preserve">Verificar: 1. que el área esté debidamente señalizada con rotulo de acceso restringido.  2. que la iluminación y ventilación sean adecuadas. </t>
    </r>
    <r>
      <rPr>
        <b/>
        <sz val="14"/>
        <color theme="1"/>
        <rFont val="Montserrat"/>
      </rPr>
      <t xml:space="preserve">3. que la limpieza, infraestructura </t>
    </r>
    <r>
      <rPr>
        <sz val="14"/>
        <color theme="1"/>
        <rFont val="Montserrat"/>
      </rPr>
      <t xml:space="preserve">e instalaciones hidrosanitarias y eléctricas </t>
    </r>
    <r>
      <rPr>
        <b/>
        <sz val="14"/>
        <color theme="1"/>
        <rFont val="Montserrat"/>
      </rPr>
      <t xml:space="preserve">se encuentre en buen estado. </t>
    </r>
  </si>
  <si>
    <t>. 2019 Anexo de medicamentos.</t>
  </si>
  <si>
    <r>
      <t>Verificar</t>
    </r>
    <r>
      <rPr>
        <b/>
        <sz val="14"/>
        <color theme="1"/>
        <rFont val="Montserrat"/>
      </rPr>
      <t xml:space="preserve">: limpieza </t>
    </r>
    <r>
      <rPr>
        <sz val="14"/>
        <color theme="1"/>
        <rFont val="Montserrat"/>
      </rPr>
      <t xml:space="preserve">y condiciones del mobiliario. </t>
    </r>
  </si>
  <si>
    <r>
      <t xml:space="preserve">Verificar: existencia y </t>
    </r>
    <r>
      <rPr>
        <b/>
        <sz val="14"/>
        <color theme="1"/>
        <rFont val="Montserrat"/>
      </rPr>
      <t>condiciones generales de infraestructura en buen estado.</t>
    </r>
  </si>
  <si>
    <r>
      <t xml:space="preserve">Verificar: 1. que cuente con señalización que indique la presencia de radiación ionizante. 2. que </t>
    </r>
    <r>
      <rPr>
        <b/>
        <sz val="14"/>
        <color theme="1"/>
        <rFont val="Montserrat"/>
      </rPr>
      <t>cuente con la infraestructura limpia y en buen estado</t>
    </r>
    <r>
      <rPr>
        <sz val="14"/>
        <color theme="1"/>
        <rFont val="Montserrat"/>
      </rPr>
      <t>, que permitan a las personas con discapacidad el acceso, tránsito, permanencia y uso de los servicios.</t>
    </r>
  </si>
  <si>
    <t>CONDICIONES GENERALES
(CRITERIO MAYOR)</t>
  </si>
  <si>
    <t>SALA DE ESPERA
(CRITERIO MAYOR)</t>
  </si>
  <si>
    <t>CONSULTORIOS
(CRITERIO MAYOR)</t>
  </si>
  <si>
    <r>
      <t xml:space="preserve">Verificar: 1. que el consultorio cuente con señalización. </t>
    </r>
    <r>
      <rPr>
        <b/>
        <sz val="14"/>
        <color theme="1"/>
        <rFont val="Montserrat"/>
      </rPr>
      <t xml:space="preserve">2. que la infraestructura se encuentre limpia y en buen estado, </t>
    </r>
    <r>
      <rPr>
        <sz val="14"/>
        <color theme="1"/>
        <rFont val="Montserrat"/>
      </rPr>
      <t>con buena eliminación, ventilación  y limpias. 2. que en los consultorios según el caso y en el área de enfermería, se cuente con un módulo de aseo de manos completo y funcional. 3. que el mobiliairo y equipo se encuentre en buenas condiciones.</t>
    </r>
  </si>
  <si>
    <r>
      <t xml:space="preserve">Verificar: 
1. Que el área esté debidamente señalizada con rotulo de acceso restringido.
2. Que la iluminación y ventilación sean adecuadas.
3. </t>
    </r>
    <r>
      <rPr>
        <b/>
        <sz val="14"/>
        <color theme="1"/>
        <rFont val="Montserrat"/>
      </rPr>
      <t xml:space="preserve">Que la limpieza e infraestructura </t>
    </r>
    <r>
      <rPr>
        <sz val="14"/>
        <color theme="1"/>
        <rFont val="Montserrat"/>
      </rPr>
      <t xml:space="preserve">e instalaciones hidrosanitarias y eléctricas </t>
    </r>
    <r>
      <rPr>
        <b/>
        <sz val="14"/>
        <color theme="1"/>
        <rFont val="Montserrat"/>
      </rPr>
      <t xml:space="preserve">se encuentre en buen estado. </t>
    </r>
    <r>
      <rPr>
        <sz val="14"/>
        <color theme="1"/>
        <rFont val="Montserrat"/>
      </rPr>
      <t xml:space="preserve">
4. Abasto e insumos para la higiene de manos: jabón (líquido o gel) y toallas desechables.</t>
    </r>
  </si>
  <si>
    <t>Verificar: 1. Que  el circuito eléctrico esté conectado a la planta de emergencia. 2. Que los contactos conectados a la planta de emergencia esten plenamente identificados con un color distintivo o una marca que los haga facilmente identificables.</t>
  </si>
  <si>
    <r>
      <t xml:space="preserve">Verificar: </t>
    </r>
    <r>
      <rPr>
        <b/>
        <sz val="14"/>
        <color theme="1"/>
        <rFont val="Montserrat"/>
      </rPr>
      <t>Bitácora del procedimiento de limpieza y  desinfección del área.</t>
    </r>
  </si>
  <si>
    <r>
      <t>Verificar:</t>
    </r>
    <r>
      <rPr>
        <b/>
        <sz val="14"/>
        <color theme="1"/>
        <rFont val="Montserrat"/>
      </rPr>
      <t xml:space="preserve"> registro de capacitación al personal de salud en los flujos de ingreso y egreso.</t>
    </r>
  </si>
  <si>
    <r>
      <t xml:space="preserve">Verificar:
1. </t>
    </r>
    <r>
      <rPr>
        <b/>
        <sz val="14"/>
        <color theme="1"/>
        <rFont val="Montserrat"/>
      </rPr>
      <t xml:space="preserve"> Que las instalaciones estén limpias.</t>
    </r>
    <r>
      <rPr>
        <sz val="14"/>
        <color theme="1"/>
        <rFont val="Montserrat"/>
      </rPr>
      <t xml:space="preserve">
2.  Que la iluminación y ventilación sean adecuadas.
3.  Que   la   instalación   hidrosanitaria y  eléctrica  se  encuentren  en  buen estado.
4.  Que  este  establecida  la  ruta  de evacuación y salidas de emergencia.
5.  Que en el piso este señalado el área tributaria y seguridad con pintura.
6.  Que el drenaje tenga trampa de grasa.
7.  Que los extintores estén colocados de acuerdo a la NOM-002-STPS-2010 y la fecha de la carga este vigente.
8.  El conocimiento en el personal del uso de los extintores de acuerdo con la normativa e identifique las situaciones para su uso.
9.  Instrucciones de seguridad aplicables en  cada  área  y  al  alcance  de  los trabajadores.
10. Que no se almacenen materiales o coloquen  objetos  que  obstruyan  e interfieran el acceso al equipo contra incendio.
11. Que las tuberías estén identificadas de acuerdo al código de colores vigentes.
12. Las tuberías deberán tener rotulado la dirección de flujo.</t>
    </r>
  </si>
  <si>
    <r>
      <t>Verificar:
1. Bitácora     del     mantenimiento preventivo-correctivo de la planta de energía.
2. Registro del llenado del diésel.
3. Registro del llenado de aceite.
4</t>
    </r>
    <r>
      <rPr>
        <b/>
        <sz val="14"/>
        <color theme="1"/>
        <rFont val="Montserrat"/>
      </rPr>
      <t>. Bitácora de pruebas de arranque de la planta de energía.
5. Programa    de    incidencias    y simulacros de la planta de energía, con el registro de estos.</t>
    </r>
  </si>
  <si>
    <t xml:space="preserve">Autorizaciones Sanitarias </t>
  </si>
  <si>
    <r>
      <t>Verificar: 1. existencia de la señalización. 2. sillones tipo reposet, su número es variable dependiendo la demanda. 3. bombas de Infusión, por lo menos uno por sillón. 4. insumos para la administración de la quimioterapia. 5. que cuente con instalaciones para tomas de pared. 6.</t>
    </r>
    <r>
      <rPr>
        <b/>
        <sz val="14"/>
        <color theme="1"/>
        <rFont val="Montserrat"/>
      </rPr>
      <t xml:space="preserve"> Que la limpieza e infraestructura esté en buenas condiciones.</t>
    </r>
  </si>
  <si>
    <t>Sala de aplicación de Quimioterapia 
(CRITERIO MAYOR)</t>
  </si>
  <si>
    <r>
      <t>Verificar</t>
    </r>
    <r>
      <rPr>
        <b/>
        <sz val="14"/>
        <color theme="1"/>
        <rFont val="Montserrat"/>
      </rPr>
      <t>: 1. Que el área se encuentre en buenas condiciones generales.</t>
    </r>
    <r>
      <rPr>
        <sz val="14"/>
        <color theme="1"/>
        <rFont val="Montserrat"/>
      </rPr>
      <t xml:space="preserve"> 2</t>
    </r>
    <r>
      <rPr>
        <b/>
        <sz val="14"/>
        <color theme="1"/>
        <rFont val="Montserrat"/>
      </rPr>
      <t>. Que el equipo de ventilación funcione adecuadamente. 3.  Que   se   realicen   procesos   de eliminación     dirigidos     a     la destrucción  de  microorganismos en   cualquier   objeto   inanimado utilizado en el área</t>
    </r>
    <r>
      <rPr>
        <sz val="14"/>
        <color theme="1"/>
        <rFont val="Montserrat"/>
      </rPr>
      <t>.</t>
    </r>
    <r>
      <rPr>
        <b/>
        <sz val="14"/>
        <color theme="1"/>
        <rFont val="Montserrat"/>
      </rPr>
      <t xml:space="preserve"> 4.  La filtración de aire deberá ser de alta eficiencia.</t>
    </r>
    <r>
      <rPr>
        <sz val="14"/>
        <color theme="1"/>
        <rFont val="Montserrat"/>
      </rPr>
      <t xml:space="preserve"> 5. Que existan instalaciones fijas de oxígeno,   y  aire,  codificados  por colores: verde (oxígeno), y amarillo (aire). 6. </t>
    </r>
    <r>
      <rPr>
        <b/>
        <sz val="14"/>
        <color theme="1"/>
        <rFont val="Montserrat"/>
      </rPr>
      <t>Que se respeten los flujos del pasillo de circulación blanca hacia el área gris a través de las dos puertas requeridas: una para el acceso de personal de salud y la otra puerta para  el  egreso  del  personal  y paciente.</t>
    </r>
  </si>
  <si>
    <r>
      <t>Verificar: 1. que cuente con sanitarios para usuarios y personal de salud separados por género(deberá disponer de un inodoro para uso de personas con discapacidad). 2. que cuente con bote para basura (preferentemente de pedal o campana).</t>
    </r>
    <r>
      <rPr>
        <b/>
        <sz val="14"/>
        <color theme="1"/>
        <rFont val="Montserrat"/>
      </rPr>
      <t xml:space="preserve"> 3. carteles de higiene de manos.</t>
    </r>
  </si>
  <si>
    <r>
      <t>Verificar: 1. que existan dos áreas, una para el interrogatorio y otra para la exploración física delimitada con un elemento físico que asegure la privacidad del paciente. 2. que las áreas de interrogatorio y de exploración de un consultorio estén contiguas o separadas.  3. que tenga un lavabo con jabón líquido y toallas desechables, ubicado en el área de exploración física icluyendo el</t>
    </r>
    <r>
      <rPr>
        <b/>
        <sz val="14"/>
        <color theme="1"/>
        <rFont val="Montserrat"/>
      </rPr>
      <t xml:space="preserve"> cartel de la técnica de higiene de manos. </t>
    </r>
    <r>
      <rPr>
        <sz val="14"/>
        <color theme="1"/>
        <rFont val="Montserrat"/>
      </rPr>
      <t>4. que cuente con el siguiente mobiliario: mesa de exploración con pierneras, mesa de trabajo para preparar laminillas, cubeta de acero inoxidable de 12 litros (bolsa amarilla), portacubetas rodable. 5. que cuente con el siguiente equipo: aparato para cauterizar o fulgurador, ), equipo de histeroscopia con aditamentos para toma de biopsia (propio o subrogado), equipo de colposcopio. 6. Que cuente con el siguiente instrumental y material: espejos vaginales (tres de cada tamaño), histerómetro, pinza de Pozzi, pinza para biopsia de endometrio, pinza uterina, pinzas para sujetar cérvix uterino, recipiente hermético para soluciones desinfectantes, riñón de 250 ml, tijera de Metzenbaum, torundero, pinzas para biopsia de cérvix, ácido acético, abatelenguas o espátula de Ayre, laminillas porta objetos y cubre objetos, citospray fijador o alcohol del 90°, guantes para exploración desechables de varios tamaños, lugol, cloruro de benzalconio tintura, cánula de Pipelle, cánula Novak, legras (opcionales).</t>
    </r>
  </si>
  <si>
    <r>
      <t>Verificar: 1. que se cuente con las facilidades arquitectónicas para efectuar las actividades médicas con condiciones adecuadas de iluminación, ventilación,</t>
    </r>
    <r>
      <rPr>
        <b/>
        <sz val="14"/>
        <color theme="1"/>
        <rFont val="Montserrat"/>
      </rPr>
      <t xml:space="preserve"> limpieza. </t>
    </r>
    <r>
      <rPr>
        <sz val="14"/>
        <color theme="1"/>
        <rFont val="Montserrat"/>
      </rPr>
      <t>2. que la estructura esté de acuerdo con su denominación y oferta de servicios, además de contar con un área, sala o local apropiado para la espera de pacientes y usuarios. 3. considerar que la infraestructura facilite el acceso y salida de las personas con discapacidad y adultos mayores. 4. que las instalaciones hidráulicas y eléctricas se encuentren en buenas condiciones(sin deterioros). 5. los factores del entorno arquitectónico asociados a riesgo de caídas de pacientes.</t>
    </r>
  </si>
  <si>
    <r>
      <t xml:space="preserve">Verificar: 1. que existan dos áreas, una para el interrogatorio y otra para la exploración física delimitada con un elemento físico que asegure la privacidad del paciente. 2. que las áreas de interrogatorio y de exploración de un consultorio de medicina general o familiar estén contiguas o separadas.  3. que en aquellos consultorios en donde se realicen actividades docentes, se consideren espacios suficientes para la permanencia del personal en formación, de tal forma que no interfiera la circulación ágil y segura del personal médico. 4. que tenga un lavabo ubicado en el área de exploración física incluyendo el </t>
    </r>
    <r>
      <rPr>
        <b/>
        <sz val="14"/>
        <color theme="1"/>
        <rFont val="Montserrat"/>
      </rPr>
      <t>cartel de la técnica de higiene de manos.</t>
    </r>
  </si>
  <si>
    <r>
      <t xml:space="preserve">Verificar: 1. que se cumpla con la integridad de las áreas según la normatividad. </t>
    </r>
    <r>
      <rPr>
        <b/>
        <sz val="14"/>
        <color theme="1"/>
        <rFont val="Montserrat"/>
      </rPr>
      <t xml:space="preserve">2. que el personal conozca la técnica de higiene de manos (evaluar la técnica y el apego de acuerdo a los 5 momentos establecidos). </t>
    </r>
    <r>
      <rPr>
        <sz val="14"/>
        <color theme="1"/>
        <rFont val="Montserrat"/>
      </rPr>
      <t xml:space="preserve"> </t>
    </r>
    <r>
      <rPr>
        <b/>
        <sz val="14"/>
        <color theme="1"/>
        <rFont val="Montserrat"/>
      </rPr>
      <t xml:space="preserve">3. que el personal identifique al paciente desde el momento en que solicita atención. </t>
    </r>
    <r>
      <rPr>
        <sz val="14"/>
        <color theme="1"/>
        <rFont val="Montserrat"/>
      </rPr>
      <t>4. abasto e insumos para higiene de manos: jabón líquido y toallas desechables.</t>
    </r>
  </si>
  <si>
    <r>
      <t xml:space="preserve">Verificar: 
1. la completa existencia de las áreas con base a su complejidad y </t>
    </r>
    <r>
      <rPr>
        <b/>
        <sz val="14"/>
        <color theme="1"/>
        <rFont val="Montserrat"/>
      </rPr>
      <t>que estructuralmente se encuentren en buenas condiciones de limpieza</t>
    </r>
    <r>
      <rPr>
        <sz val="14"/>
        <color theme="1"/>
        <rFont val="Montserrat"/>
      </rPr>
      <t>, iluminación, ventilación.  
2. Que las condiciones generales de Infraestructura cuente con facilidades arquitectónicas, ruta acceso y salida, ausencia o presencia de fugas de agua, aire, y drenaje. 
3. los factores del entorno arquitectónico asociados a riesgo de caídas de pacientes.</t>
    </r>
  </si>
  <si>
    <r>
      <t xml:space="preserve">Verificar: 1. que exista señalización. </t>
    </r>
    <r>
      <rPr>
        <b/>
        <sz val="14"/>
        <color theme="1"/>
        <rFont val="Montserrat"/>
      </rPr>
      <t xml:space="preserve">2. que el área se encuentre limpia </t>
    </r>
    <r>
      <rPr>
        <sz val="14"/>
        <color theme="1"/>
        <rFont val="Montserrat"/>
      </rPr>
      <t>y mantenga la asepsia correspondiente. 3. que cuente con iluminación y ventilación. 4. que cuente con infraestructura e instalaciones hidrosanitarias y eléctricas.</t>
    </r>
  </si>
  <si>
    <r>
      <t>Verificar: 1. que tengan papel sanitario y bote de campana o de pedal para basura. 2. que se disponga de un inodoro y lavabo para uso de personas con discapacidad. 3. que no se presente fugas de agua o drenaje.</t>
    </r>
    <r>
      <rPr>
        <b/>
        <sz val="14"/>
        <color theme="1"/>
        <rFont val="Montserrat"/>
      </rPr>
      <t xml:space="preserve"> 4. que se encuentren limpios</t>
    </r>
    <r>
      <rPr>
        <sz val="14"/>
        <color theme="1"/>
        <rFont val="Montserrat"/>
      </rPr>
      <t xml:space="preserve"> e higiénicos.</t>
    </r>
    <r>
      <rPr>
        <b/>
        <sz val="14"/>
        <color theme="1"/>
        <rFont val="Montserrat"/>
      </rPr>
      <t xml:space="preserve"> 5. que el módulo de higiene de manos cuente con el cártel de la técnica para la higiene de manos,</t>
    </r>
    <r>
      <rPr>
        <sz val="14"/>
        <color theme="1"/>
        <rFont val="Montserrat"/>
      </rPr>
      <t xml:space="preserve"> jabón (líquido o gel), toallas desechables.</t>
    </r>
  </si>
  <si>
    <r>
      <t xml:space="preserve">Verificar: 1. Que el área este señalizada. 2. Que se encuentre limpia.  </t>
    </r>
    <r>
      <rPr>
        <b/>
        <sz val="14"/>
        <color theme="1"/>
        <rFont val="Montserrat"/>
      </rPr>
      <t>3. Que las instalaciones se encuentren limpias y en buenas condiciones.</t>
    </r>
    <r>
      <rPr>
        <sz val="14"/>
        <color theme="1"/>
        <rFont val="Montserrat"/>
      </rPr>
      <t xml:space="preserve"> 4. Que exista apego técnico normativo.</t>
    </r>
  </si>
  <si>
    <r>
      <t>Verificar: 1. Rutas de evacuación y directorio.</t>
    </r>
    <r>
      <rPr>
        <b/>
        <sz val="14"/>
        <color theme="1"/>
        <rFont val="Montserrat"/>
      </rPr>
      <t xml:space="preserve"> 2. Limpieza de las instalaciones.</t>
    </r>
    <r>
      <rPr>
        <sz val="14"/>
        <color theme="1"/>
        <rFont val="Montserrat"/>
      </rPr>
      <t xml:space="preserve"> 3. Iluminación y ventilación adecuadas. 4.Instalaciones hidrosanitarias funcionando adecuadamente. 5. Las dimensiones y circulaciones de las áreas deberán permitir el desarrollo de las funciones y actividades propias del personal de enfermería.</t>
    </r>
  </si>
  <si>
    <r>
      <t>Verificar: 1. Existencia de un Programa para la Gestión del Equipo y Tecnología Biomédica 2. Que el equipo médico se encuentre funcionando y en buenas condiciones. 3</t>
    </r>
    <r>
      <rPr>
        <b/>
        <sz val="14"/>
        <color theme="1"/>
        <rFont val="Montserrat"/>
      </rPr>
      <t>. El lavabo de aseo de manos debe contar con: el cartel de 5 momentos de aseo de manos, y aplicado por el personal,</t>
    </r>
    <r>
      <rPr>
        <sz val="14"/>
        <color theme="1"/>
        <rFont val="Montserrat"/>
      </rPr>
      <t xml:space="preserve"> con el abasto suficiente de insumos.  4. Funcionamiento adecuado y su ubicación debe tener libre y rápido acceso a las áreas en donde se encuentren internados los pacientes a su cargo.</t>
    </r>
  </si>
  <si>
    <r>
      <t xml:space="preserve">Verificar  MOBILIARIO:  1. Asiento. 2. Bote para basura tipo municipal (bolsa cualquier color, excepto rojo o amarillo). 3. Bote para RPBI (bolsa roja). 4. Carro de curación. 5. Lavabo con </t>
    </r>
    <r>
      <rPr>
        <b/>
        <sz val="14"/>
        <color theme="1"/>
        <rFont val="Montserrat"/>
      </rPr>
      <t>el cartel de la técnica de higiene de manos.</t>
    </r>
    <r>
      <rPr>
        <sz val="14"/>
        <color theme="1"/>
        <rFont val="Montserrat"/>
      </rPr>
      <t xml:space="preserve"> 6. Mesa alta con tarja. 7. Mesa Mayo con charola. 8. Mesa Pasteur. 9. Mostrador escritorio. 10. Sistema porta Expedientes. 11. Anaquel o vitrina para guarda de insumos y medicamentos para el uso diario de los pacientes.             </t>
    </r>
  </si>
  <si>
    <r>
      <t xml:space="preserve">Verificar: 1. Existencia, funcionalidad y sin fugas hidrosanitarias. 2. Que el mobiliario se encuentre en buenas condiciones físicas así como los contenedores  de RPBI . </t>
    </r>
    <r>
      <rPr>
        <b/>
        <sz val="14"/>
        <color theme="1"/>
        <rFont val="Montserrat"/>
      </rPr>
      <t>3. Evaluar la técnica de higiene de manos.  4. Que el personal identifique al paciente desde el momento en que solicita atención.</t>
    </r>
    <r>
      <rPr>
        <sz val="14"/>
        <color theme="1"/>
        <rFont val="Montserrat"/>
      </rPr>
      <t xml:space="preserve"> 5. Abasto e insumos para la higiene de manos: jabón (líquido o gel) y toallas desechables.  </t>
    </r>
  </si>
  <si>
    <r>
      <t xml:space="preserve">Verificar: 1.  El área de trabajo de enfermeras, deberá estar libre de fuentes de contaminación. 2.  Mantenimiento preventivo y correctivo de la Infraestructura. </t>
    </r>
    <r>
      <rPr>
        <b/>
        <sz val="14"/>
        <color theme="1"/>
        <rFont val="Montserrat"/>
      </rPr>
      <t xml:space="preserve">3. Limpieza. </t>
    </r>
    <r>
      <rPr>
        <sz val="14"/>
        <color theme="1"/>
        <rFont val="Montserrat"/>
      </rPr>
      <t xml:space="preserve">4. Instalaciones hidráulicas sin fugas. </t>
    </r>
  </si>
  <si>
    <r>
      <t>Verificar: 1.  Abasto e insumos para higiene de manos: jabón (líquido o gel), toallas desechables.</t>
    </r>
    <r>
      <rPr>
        <b/>
        <sz val="14"/>
        <color theme="1"/>
        <rFont val="Montserrat"/>
      </rPr>
      <t xml:space="preserve"> 2. Evaluar la técnica de higiene de manos en el personal. </t>
    </r>
    <r>
      <rPr>
        <sz val="14"/>
        <color theme="1"/>
        <rFont val="Montserrat"/>
      </rPr>
      <t xml:space="preserve">3. El mobiliario para  guarda de medicamentos en buenas condiciones físicas y en orden. </t>
    </r>
  </si>
  <si>
    <r>
      <t xml:space="preserve">Verificar MOBILIARIO:  1. Lavabo.  2. Anaquel o vitrina para guarda de insumos y  medicamentos para el uso diario de los pacientes </t>
    </r>
    <r>
      <rPr>
        <b/>
        <sz val="14"/>
        <color theme="1"/>
        <rFont val="Montserrat"/>
      </rPr>
      <t>3. Carteles de higiene de manos.</t>
    </r>
    <r>
      <rPr>
        <sz val="14"/>
        <color theme="1"/>
        <rFont val="Montserrat"/>
      </rPr>
      <t xml:space="preserve">
 </t>
    </r>
  </si>
  <si>
    <r>
      <t xml:space="preserve">Verificar en área de encamados MOBILIARIO: 1. Bote para basura tipo municipal (bolsa de cualquier color, excepto rojo o amarillo). 2. Bote para RPBI (bolsa roja). 3. Banqueta de altura. 4. Mesa puente. 5. Cama de hospitalización adultos con barandales. 6. Buró hospitalario. 7. Elemento divisorio por cada cama. 8. Lámpara de cabecera. 9. Lavabo con </t>
    </r>
    <r>
      <rPr>
        <b/>
        <sz val="14"/>
        <color theme="1"/>
        <rFont val="Montserrat"/>
      </rPr>
      <t>carteles de higiene de manos.</t>
    </r>
    <r>
      <rPr>
        <sz val="14"/>
        <color theme="1"/>
        <rFont val="Montserrat"/>
      </rPr>
      <t xml:space="preserve">
</t>
    </r>
  </si>
  <si>
    <r>
      <t>Verificar: 1. Funcionalidad y buen estado de mobiliario. 2. Manejo de R.P.B.I. de acuerdo a lo normado. 3.  Abasto e insumos para la higiene de manos: jabón (líquido o gel) y toallas desechables.</t>
    </r>
    <r>
      <rPr>
        <b/>
        <sz val="14"/>
        <color theme="1"/>
        <rFont val="Montserrat"/>
      </rPr>
      <t xml:space="preserve"> 4. Evaluar la técnica para higiene de manos</t>
    </r>
    <r>
      <rPr>
        <sz val="14"/>
        <color theme="1"/>
        <rFont val="Montserrat"/>
      </rPr>
      <t xml:space="preserve">. 5. Existencia de espacios tributarios y privacidad para la atención. </t>
    </r>
  </si>
  <si>
    <r>
      <t>Verificar: 1. Existencia. 2. Ubicación. 3. Señalización. 4. Filtro de aislamiento con  lavabo el cual deberá contar con</t>
    </r>
    <r>
      <rPr>
        <b/>
        <sz val="14"/>
        <color theme="1"/>
        <rFont val="Montserrat"/>
      </rPr>
      <t xml:space="preserve"> cartel de higiene de manos. </t>
    </r>
    <r>
      <rPr>
        <sz val="14"/>
        <color theme="1"/>
        <rFont val="Montserrat"/>
      </rPr>
      <t xml:space="preserve"> 5. Sistema de aire acondicionado con filtros de alta eficiencia. 6. Equipo Médico:  Monitor de signos vitales, bomba de infusión volumétrica, flujómetro de pared estándar, aspirador neumático de pared o portátil. </t>
    </r>
  </si>
  <si>
    <r>
      <t>Verificar: 1. Limpieza. 2.</t>
    </r>
    <r>
      <rPr>
        <b/>
        <sz val="14"/>
        <color theme="1"/>
        <rFont val="Montserrat"/>
      </rPr>
      <t xml:space="preserve"> Infraestructura</t>
    </r>
    <r>
      <rPr>
        <sz val="14"/>
        <color theme="1"/>
        <rFont val="Montserrat"/>
      </rPr>
      <t xml:space="preserve"> e instalaciones hidrosanitarias </t>
    </r>
    <r>
      <rPr>
        <b/>
        <sz val="14"/>
        <color theme="1"/>
        <rFont val="Montserrat"/>
      </rPr>
      <t xml:space="preserve">en buenas condiciones. </t>
    </r>
    <r>
      <rPr>
        <sz val="14"/>
        <color theme="1"/>
        <rFont val="Montserrat"/>
      </rPr>
      <t xml:space="preserve">3. Procedimiento establecido, conocido y aplicado para el recambio de filtros HEPA,  que permita la circulación cuando menos de seis veces y el recambio de dos volúmenes por hora. 4. Abasto suficiente insumos para protección del personal y de familiares para el acceso al cuarto de aislados (gorros, cubrebocas y batas de algodón o desechables).  5. Abasto suficiente de material para la higiene de manos:  jabón (líquido o gel), toallas desechables. </t>
    </r>
    <r>
      <rPr>
        <b/>
        <sz val="14"/>
        <color theme="1"/>
        <rFont val="Montserrat"/>
      </rPr>
      <t xml:space="preserve">6. Evaluar la técnica de higiene de manos en el personal. </t>
    </r>
    <r>
      <rPr>
        <sz val="14"/>
        <color theme="1"/>
        <rFont val="Montserrat"/>
      </rPr>
      <t>7. Mobiliario funcional y en buen estado.</t>
    </r>
  </si>
  <si>
    <r>
      <t xml:space="preserve"> Verificar</t>
    </r>
    <r>
      <rPr>
        <b/>
        <sz val="14"/>
        <color theme="1"/>
        <rFont val="Montserrat"/>
      </rPr>
      <t xml:space="preserve">: 1. Limpieza </t>
    </r>
    <r>
      <rPr>
        <sz val="14"/>
        <color theme="1"/>
        <rFont val="Montserrat"/>
      </rPr>
      <t xml:space="preserve">e higiene </t>
    </r>
    <r>
      <rPr>
        <b/>
        <sz val="14"/>
        <color theme="1"/>
        <rFont val="Montserrat"/>
      </rPr>
      <t xml:space="preserve">de los sanitarios </t>
    </r>
    <r>
      <rPr>
        <sz val="14"/>
        <color theme="1"/>
        <rFont val="Montserrat"/>
      </rPr>
      <t>2. Sin fugas de agua o drenaje. 3. Abasto e insumo para la higiene de manos:  jabón (líquido o gel), toallas desechables.</t>
    </r>
  </si>
  <si>
    <r>
      <t xml:space="preserve">Verificar: 1. Sanitarios independientes para hombres y mujeres, papel sanitario y bote de campana o de pedal para basura. 2. Lavabo con </t>
    </r>
    <r>
      <rPr>
        <b/>
        <sz val="14"/>
        <color theme="1"/>
        <rFont val="Montserrat"/>
      </rPr>
      <t xml:space="preserve">cartel de la técnica de higiene de manos. </t>
    </r>
  </si>
  <si>
    <r>
      <t>Verificar: 1. Que el mobiliario se encuentre en buen estado. 2. Que se reserve como mínimo, un asiento para personas con muletas o bastones. 3. Que los extintores estén colocados de acuerdo a la NOM-002-STPS-2010 y la fecha de la carga este vigente. 4. Que los sanitarios sean independientes para hombres y mujeres. 5. Que tengan papel sanitario y bote de campana o de pedal para basura. 6. Que se disponga de un inodoro y lavabo para uso de personas con discapacidad. 7. Que no se presente fugas de agua o drenaje</t>
    </r>
    <r>
      <rPr>
        <b/>
        <sz val="14"/>
        <color theme="1"/>
        <rFont val="Montserrat"/>
      </rPr>
      <t xml:space="preserve">. 8. Que se encuentren limpios </t>
    </r>
    <r>
      <rPr>
        <sz val="14"/>
        <color theme="1"/>
        <rFont val="Montserrat"/>
      </rPr>
      <t>e higiénicos. 9. Que el módulo de higiene de manos cuente con jabón (líquido o gel), toallas desechables. 10. Vigencia de recarga. 11. El conocimiento en el personal del uso de los extintores de acuerdo con la normativa e identifique las situaciones para su uso. 12. Instrucciones de seguridad aplicables en cada área y al alcance de los trabajadores 13. Que no se almacenen materiales o coloquen objetos que obstruyan e interfieran el acceso al equipo contra incendio.</t>
    </r>
  </si>
  <si>
    <r>
      <t xml:space="preserve">Verificar: 1. Que exista sala de espera con servicios de sanitarios. 2. Que los sanitarios para el personal y sanitarios para público y familiares 3. Lavabo con </t>
    </r>
    <r>
      <rPr>
        <b/>
        <sz val="14"/>
        <color theme="1"/>
        <rFont val="Montserrat"/>
      </rPr>
      <t xml:space="preserve">cartel de la técnica de higiene de manos. </t>
    </r>
    <r>
      <rPr>
        <sz val="14"/>
        <color theme="1"/>
        <rFont val="Montserrat"/>
      </rPr>
      <t xml:space="preserve">4. Que cuente con extintores. </t>
    </r>
  </si>
  <si>
    <r>
      <t xml:space="preserve">Verificar: 1. Que existan lavabos para el área general con </t>
    </r>
    <r>
      <rPr>
        <b/>
        <sz val="14"/>
        <color theme="1"/>
        <rFont val="Montserrat"/>
      </rPr>
      <t xml:space="preserve">cartel de higiene de manos </t>
    </r>
    <r>
      <rPr>
        <sz val="14"/>
        <color theme="1"/>
        <rFont val="Montserrat"/>
      </rPr>
      <t xml:space="preserve">2. Bote para basura municipal. </t>
    </r>
  </si>
  <si>
    <r>
      <t>Verificar: 1. Que exista control de acceso (filtro de acceso) a la unidad para visitantes, familiares y personal médico y paramédico. 2. Que cuente con puerta y pasillos. 3. Que exista lavabo con el</t>
    </r>
    <r>
      <rPr>
        <b/>
        <sz val="14"/>
        <color theme="1"/>
        <rFont val="Montserrat"/>
      </rPr>
      <t xml:space="preserve"> cartel de la técnica para la higiene de manos.</t>
    </r>
    <r>
      <rPr>
        <sz val="14"/>
        <color theme="1"/>
        <rFont val="Montserrat"/>
      </rPr>
      <t xml:space="preserve"> 4. Que cuente con material para la colocación de las barreras de protección, (bata, gorro y cubre boca ya sean desechables  o reusables).</t>
    </r>
  </si>
  <si>
    <r>
      <t xml:space="preserve">Verificar: 1. Que el área de acceso este señalizada e identificada. 2. Que se mantengan las condiciones de asepsia. 3. Que la puerta y los pasillos por los que transitan, tanto el personal como los pacientes, el mobiliario y equipo médico hospitalarios, tengan las dimensiones óptimas para cumplir con su función. 4. Que el personal y familiares ingresen a la unidad a través del filtro de acceso. 5. Que las barreras de protección estén buen estado y que se utilicen. 6. </t>
    </r>
    <r>
      <rPr>
        <b/>
        <sz val="14"/>
        <color theme="1"/>
        <rFont val="Montserrat"/>
      </rPr>
      <t xml:space="preserve">Evaluar técnica de higiene de manos </t>
    </r>
    <r>
      <rPr>
        <sz val="14"/>
        <color theme="1"/>
        <rFont val="Montserrat"/>
      </rPr>
      <t>7. Que existan los insumos para la higiene de manos: jabón (líquido o gel) y toallas desechables 8. Que las instalaciones no tengan fugas hidrosanitarias. 9. Que el mobiliario se encuentre en buenas condiciones.</t>
    </r>
  </si>
  <si>
    <r>
      <t>Verificar: 1. Que se prevea la disponibilidad de al menos un cubículo o módulo de aislamiento para pacientes sépticos e infecto-contagiosos. 2. Que preferentemente cuente con inyección y extracción de aire independientes (deberán contar con ductos de extracción de aire). 3. Que cuenten con el espacio suficiente para la ubicación de la cama  y el equipo de monitoreo o soporte. 4. Que las paredes, pisos y techos de los cubículos o módulos, sean de material liso, resistente y lavable. 5. Que en cada cubículo existan al menos 16 contactos eléctricos grado médico. 6. Que en cada cubículo existan dos tomas fijas para el suministro de oxígeno medicinal, una toma fija de aire comprimido, así como al menos dos tomas fijas de aspiración controlada y canastilla con frasco empotrado en la pared. 7.  bote para basura municipal y lavabos con el</t>
    </r>
    <r>
      <rPr>
        <b/>
        <sz val="14"/>
        <color theme="1"/>
        <rFont val="Montserrat"/>
      </rPr>
      <t xml:space="preserve"> cartel de la técnica para la higiene de manos.</t>
    </r>
  </si>
  <si>
    <t xml:space="preserve">                                                                                  </t>
  </si>
  <si>
    <r>
      <t xml:space="preserve">Verificar: 1. Que exista el siguiente mobiliario: asiento, bote para basura tipo municipal (bolsa cualquier color, excepto rojo o amarillo), bote para RPBI (bolsa roja), carro de curación, lavabo con </t>
    </r>
    <r>
      <rPr>
        <b/>
        <sz val="14"/>
        <color theme="1"/>
        <rFont val="Montserrat"/>
      </rPr>
      <t>cartel de la técnica de higiene de manos</t>
    </r>
    <r>
      <rPr>
        <sz val="14"/>
        <color theme="1"/>
        <rFont val="Montserrat"/>
      </rPr>
      <t>, mesa alta con tarja, mesa Mayo con charola, mesa Pasteur, mostrador escritorio, mueble para guarda de equipo e insumos, sistema porta expedientes. 2. Que exista el siguiente equipo: caja de Doayan, caja para desinfección de instrumentos, equipo de curaciones, esfigmomanómetro aneroide (o su equivalente tecnológico), estetoscopio, estuche de diagnóstico con oftalmoscopio, lebrillos, lámpara de haz dirigible, pinza de traslado, portavenoclisis rodable, termómetro, torundero. 3. Que se cuente con pilas y focos de repuesto para el estuche de diagnóstico.</t>
    </r>
  </si>
  <si>
    <r>
      <t>Verificar: 1. que el mobiliario y equipo se encuentren en buenas condiciones. 2. que el mobiliario y equipo funcionen</t>
    </r>
    <r>
      <rPr>
        <b/>
        <sz val="14"/>
        <color theme="1"/>
        <rFont val="Montserrat"/>
      </rPr>
      <t xml:space="preserve">. 3. que el personal conozca la técnica de higiene de manos (evaluar técnica). </t>
    </r>
    <r>
      <rPr>
        <sz val="14"/>
        <color theme="1"/>
        <rFont val="Montserrat"/>
      </rPr>
      <t>4. que existan los insumos para la higiene de manos. 5. que el instrumental de curaciones este en buenas condiciones. 6. que el empaque del instrumental este rotulado con la fecha de esterilización.</t>
    </r>
  </si>
  <si>
    <r>
      <t>Verificar: 1. Que  exista señalización.</t>
    </r>
    <r>
      <rPr>
        <b/>
        <sz val="14"/>
        <color theme="1"/>
        <rFont val="Montserrat"/>
      </rPr>
      <t xml:space="preserve"> 2. Que  se encuentre limpia</t>
    </r>
    <r>
      <rPr>
        <sz val="14"/>
        <color theme="1"/>
        <rFont val="Montserrat"/>
      </rPr>
      <t xml:space="preserve"> y mantenga la asepsia correspondiente. 3. Que  cuente con iluminación y ventilación. 4. Que  cuente con infraestructura e instalaciones hidrosanitarias y eléctricas. 5. Los factores del entorno arquitectónico asociados a riesgo de caídas de pacientes.</t>
    </r>
  </si>
  <si>
    <r>
      <t>Verificar: 1. Que  las áreas, dimensiones y circulaciones permitan el desarrollo de las funciones y actividades propias del personal de enfermería. 2. Que  el espacio físico o mobiliario para guarda de medicamentos, soluciones y material de curación este en buenas condiciones,</t>
    </r>
    <r>
      <rPr>
        <b/>
        <sz val="14"/>
        <color theme="1"/>
        <rFont val="Montserrat"/>
      </rPr>
      <t xml:space="preserve"> limpio </t>
    </r>
    <r>
      <rPr>
        <sz val="14"/>
        <color theme="1"/>
        <rFont val="Montserrat"/>
      </rPr>
      <t>y ordenado. 3. Que  los medicamentos y el material se encuentren en buenas condiciones y con fecha de caducidad vigente.</t>
    </r>
  </si>
  <si>
    <r>
      <t>Verificar: 1. Que  exista en la central de enfermeras el siguiente mobiliario: asiento, bote para basura tipo municipal (bolsa cualquier color, excepto rojo o amarillo), bote para RPBI (bolsa roja), carro de curación, lavabo con</t>
    </r>
    <r>
      <rPr>
        <b/>
        <sz val="14"/>
        <color theme="1"/>
        <rFont val="Montserrat"/>
      </rPr>
      <t xml:space="preserve"> cartel de la técnica de higiene de manos</t>
    </r>
    <r>
      <rPr>
        <sz val="14"/>
        <color theme="1"/>
        <rFont val="Montserrat"/>
      </rPr>
      <t xml:space="preserve">, mesa Mayo con charola, mesa Pasteur, mostrador escritorio, mueble para guarda de equipo e insumos, sistema porta expedientes. 2. Que  exista en la central de enfermeras el siguiente equipo: caja de Doayan, caja para desinfección de instrumentos, equipo de curaciones, esfigmomanómetro, estuche de diagnóstico, lebrillos, lámpara de haz dirigible, pinza de traslado, portavenoclisis rodable, termómetro, torundero. 3. Que  se cuente con pilas y focos de repuesto para el estuche de diagnóstico. 4. Que  se tengan baterías de repuesto para los termómetros digitales. 5. Que  el transfer de camillas cuente con: carro camilla tipo transfer. 6. Que  el prelavado de instrumental cuente con: bote para RPBI (bolsa roja), mesa alta con doble fregadero central. 7. que el lavabo de cirujanos cuente con: bote para basura tipo municipal (bolsa de cualquier color, excepto rojo o amarillo), cepillera para uso quirúrgico, jabonera de pedal o su equivalente tecnológico, lavabo para cirujanos. </t>
    </r>
  </si>
  <si>
    <r>
      <t xml:space="preserve">Verificar: 1. Que exista control de acceso (filtro de acceso). 2.Que se encuentre ubicado el lavabo de manos con dispensadores con jabón germicida líquido, gel (alcohol isopropílico) y toallas desechables o sistema de aire para secado de manos, bote para basura municipal, que este colocado el </t>
    </r>
    <r>
      <rPr>
        <b/>
        <sz val="14"/>
        <color theme="1"/>
        <rFont val="Montserrat"/>
      </rPr>
      <t>cartel de la técnica para la higiene de manos</t>
    </r>
    <r>
      <rPr>
        <sz val="14"/>
        <color theme="1"/>
        <rFont val="Montserrat"/>
      </rPr>
      <t>. 3. Que cuente con material para la colocación de las barreras de protección, (bata, gorro y cubre boca ya sean desechables  o reusables).</t>
    </r>
  </si>
  <si>
    <r>
      <t>Verificar: 1. Que el área de acceso este señalizada e identificada. 2. Que se mantengan las condiciones de asepsia.</t>
    </r>
    <r>
      <rPr>
        <b/>
        <sz val="14"/>
        <color theme="1"/>
        <rFont val="Montserrat"/>
      </rPr>
      <t xml:space="preserve"> 3. Que el personal médico y paramédico conozcan y realicen la técnica de higiene de manos (evaluar la técnica). </t>
    </r>
    <r>
      <rPr>
        <sz val="14"/>
        <color theme="1"/>
        <rFont val="Montserrat"/>
      </rPr>
      <t>4. Que existan los insumos para la higiene de manos. 5. Que las instalaciones no tengan fugas hidrosanitarias. 6. Que el mobiliario se encuentre en buenas condiciones.</t>
    </r>
  </si>
  <si>
    <r>
      <t>Verificar: 1. que el mobiliario y equipo se encuentren en buenas condiciones. 2. que el mobiliario y equipo funcionen.</t>
    </r>
    <r>
      <rPr>
        <b/>
        <sz val="14"/>
        <color theme="1"/>
        <rFont val="Montserrat"/>
      </rPr>
      <t xml:space="preserve"> 3. que el personal conozca la técnica de higiene de manos (evaluar técnica). </t>
    </r>
    <r>
      <rPr>
        <sz val="14"/>
        <color theme="1"/>
        <rFont val="Montserrat"/>
      </rPr>
      <t>4. que existan los insumos para la higiene de manos. 5. que el instrumental de curaciones este en buenas condiciones. 6. que el empaque del instrumental este rotulado con la fecha de esterilización.</t>
    </r>
  </si>
  <si>
    <r>
      <t xml:space="preserve">Verificar: 1. que exista en la central de enfermeras el siguiente mobiliario: asiento, bote para basura tipo municipal (bolsa cualquier color, excepto rojo o amarillo), bote para RPBI (bolsa roja), carro de curación, despachador de toallas desechables, lavabo con </t>
    </r>
    <r>
      <rPr>
        <b/>
        <sz val="14"/>
        <color theme="1"/>
        <rFont val="Montserrat"/>
      </rPr>
      <t>cartel de la técnica de higiene de manos</t>
    </r>
    <r>
      <rPr>
        <sz val="14"/>
        <color theme="1"/>
        <rFont val="Montserrat"/>
      </rPr>
      <t>, mesa alta con tarja, mesa Mayo con charola, mesa Pasteur, mostrador escritorio, mueble para guarda de equipo e insumos, sistema portaexpedientes, surtidor de jabón. 2. que exista en la central de enfermeras el siguiente equipo: caja de Doayan, caja para desinfección de instrumentos, equipo de curaciones, esfigmomanómetro aneroide (o su equivalente tecnológico), estetoscopio, estuche de diagnóstico con oftalmoscopio, lebrillos, lámpara de haz dirigible, pinza de traslado, portavenoclisis rodable, termómetro, torundero. 3. que se cuente con pilas y focos de repuesto para el estuche de diagnóstico. 4. que el transfer de camillas cuente con: carro camilla tipo transfer. 5. que el lavabo de cirujanos cuente con: bote para basura tipo municipal (bolsa de cualquier color, excepto rojo o amarillo), cepillera para uso quirúrgico, jabonera de pedal o su equivalente tecnológico, lavabo para cirujanos. 6. que el prelavado de instrumental cuente con: bote para RPBI (bolsa roja), mesa alta con doble fregadero central.</t>
    </r>
  </si>
  <si>
    <r>
      <t xml:space="preserve">Verificar: 1. existencia, funcionalidad y buen estado. 2. registro de calibración del esfigmomanómetro. 3. equipo de curaciones en buenas condiciones con rótulo de fecha de esterilización del paquete (no mayor de 7 días). 4. el mantenimiento preventivo y correctivo del equipo médico, electro médico y de alta precisión, dichas acciones, deberán ser registradas en las bitácoras correspondientes. 5. el lavabo de aseo de manos debe contar con: </t>
    </r>
    <r>
      <rPr>
        <b/>
        <sz val="14"/>
        <color theme="1"/>
        <rFont val="Montserrat"/>
      </rPr>
      <t>el cartel de cinco momentos de aseo de manos, y aplicado por el personal</t>
    </r>
    <r>
      <rPr>
        <sz val="14"/>
        <color theme="1"/>
        <rFont val="Montserrat"/>
      </rPr>
      <t xml:space="preserve">, con el abasto suficiente de insumos; 6. funcionamiento adecuado y su ubicación debe tener libre y rápido acceso a las áreas en donde se encuentren internados los pacientes a su cargo. </t>
    </r>
    <r>
      <rPr>
        <b/>
        <sz val="14"/>
        <color theme="1"/>
        <rFont val="Montserrat"/>
      </rPr>
      <t>7. que el personal se lave de las manos con agua y jabón antiséptico o realice higiene con solución a base de alcohol, antes y después del manejo del catéter y las vías de infusión.</t>
    </r>
    <r>
      <rPr>
        <sz val="14"/>
        <color theme="1"/>
        <rFont val="Montserrat"/>
      </rPr>
      <t xml:space="preserve"> 8. que se cuente con la prescripción médica de la infusión por escrito: datos del paciente, nombre del médico que la prescribe, fecha, hora, solución o sustancia, tiempo en que se debe infundir, frecuencia y vía. 9. que se prepararen y administren las soluciones y medicamentos con técnica aséptica.</t>
    </r>
  </si>
  <si>
    <r>
      <t xml:space="preserve">Verificar: 
</t>
    </r>
    <r>
      <rPr>
        <b/>
        <sz val="14"/>
        <color theme="1"/>
        <rFont val="Montserrat"/>
      </rPr>
      <t xml:space="preserve">1. Que las áreas estén limpias. </t>
    </r>
    <r>
      <rPr>
        <sz val="14"/>
        <color theme="1"/>
        <rFont val="Montserrat"/>
      </rPr>
      <t xml:space="preserve">
2. Que la dimensión de los espacios sea suficiente para permitir la circulación del personal y para la ubicación de los equipos y mobiliario. 
3. Que las áreas estén ordenadas. 
4. Que en el almacén se encuentren los insumos y equipo requeridos. </t>
    </r>
  </si>
  <si>
    <r>
      <t xml:space="preserve">Verificar: 
1. Que la ubicación de la farmacia cuente con las áreas suficientes para la recepción y entrega de los insumos. 
</t>
    </r>
    <r>
      <rPr>
        <b/>
        <sz val="14"/>
        <color theme="1"/>
        <rFont val="Montserrat"/>
      </rPr>
      <t xml:space="preserve">2. Que se encuentre limpia. </t>
    </r>
    <r>
      <rPr>
        <sz val="14"/>
        <color theme="1"/>
        <rFont val="Montserrat"/>
      </rPr>
      <t xml:space="preserve">
3. Que el mobiliario este en buenas condiciones. 
</t>
    </r>
  </si>
  <si>
    <r>
      <rPr>
        <sz val="13"/>
        <color theme="1"/>
        <rFont val="Montserrat"/>
      </rPr>
      <t xml:space="preserve">Verificar: 
1. Que los medicamentos estén ordenados conforme a la organización del establecimiento.
2. Que se conserven en locales con no más de 65% de humedad relativa, bien ventilados a temperatura ambiente (no mayor a 30 °C), al reguardo de la luz y fuentes de contaminación. 
3. Que tengan fecha de caducidad vigente. 
4. Que el mobiliario y estantería estén en buenas condiciones y limpios. 
5. Que las tarimas puedan moverse para revisar que no exista fauna nociva. 
6. Que el mobiliario y estantería tenga una separación mínima de 20 cm del piso y del techo. 
7. Que el área de resguardo de medicamentos caducados sea específica y este bien identificada, aislada y bajo llave. 
</t>
    </r>
    <r>
      <rPr>
        <b/>
        <sz val="13"/>
        <color theme="1"/>
        <rFont val="Montserrat"/>
      </rPr>
      <t>8. Que los medicamentos de alto riesgo y electrolitos estén identificados así como alertas visuales para medicamentos LASA.</t>
    </r>
    <r>
      <rPr>
        <b/>
        <sz val="14"/>
        <color theme="1"/>
        <rFont val="Montserrat"/>
      </rPr>
      <t xml:space="preserve"> </t>
    </r>
  </si>
  <si>
    <t>Personal Médico de Oncología Médica</t>
  </si>
  <si>
    <t>Personal Médico de Cirujía Oncológica o Ginecología Oncológica</t>
  </si>
  <si>
    <t>010.000.1767.00</t>
  </si>
  <si>
    <t>Buprenorfina Tableta Sublingual</t>
  </si>
  <si>
    <t>Cumplimiento normativo de al menos 70% los expedientes clínicos revisados</t>
  </si>
  <si>
    <t>Sistema de energía de emergencia</t>
  </si>
  <si>
    <t>Unidad de Cuidados Intensivos Adultos</t>
  </si>
  <si>
    <t>CAMUJER-2023</t>
  </si>
  <si>
    <r>
      <t xml:space="preserve"> </t>
    </r>
    <r>
      <rPr>
        <b/>
        <sz val="14"/>
        <color theme="1"/>
        <rFont val="Montserrat"/>
      </rPr>
      <t>Verificar: 1. En el área su funcionamiento a través del equipo conectado a los contactos grado hospital. 2. Que  el restablecimiento de la energía sea en un lapso de 10 segundos o menor.</t>
    </r>
  </si>
  <si>
    <r>
      <t xml:space="preserve">Verificar: 1. Revisar en el área su funcionamiento a través del equipo conectado a los contactos grado hospital. </t>
    </r>
    <r>
      <rPr>
        <b/>
        <sz val="14"/>
        <color theme="1"/>
        <rFont val="Montserrat"/>
      </rPr>
      <t>2. Que el restablecimiento de la energía sea en un lapso de 10 segundos o menor.</t>
    </r>
  </si>
  <si>
    <t>No Aplica.</t>
  </si>
  <si>
    <r>
      <t xml:space="preserve">Verificar: 1. </t>
    </r>
    <r>
      <rPr>
        <b/>
        <sz val="14"/>
        <color theme="1"/>
        <rFont val="Montserrat"/>
      </rPr>
      <t>Que el circuito eléctrico esté conectado a la planta de emergencia</t>
    </r>
    <r>
      <rPr>
        <sz val="14"/>
        <color theme="1"/>
        <rFont val="Montserrat"/>
      </rPr>
      <t xml:space="preserve">. </t>
    </r>
    <r>
      <rPr>
        <b/>
        <sz val="14"/>
        <color theme="1"/>
        <rFont val="Montserrat"/>
      </rPr>
      <t>2. Que se cuente con contactos grado hospital con un color distintivo o una marca.</t>
    </r>
  </si>
  <si>
    <r>
      <t xml:space="preserve">1. plantilla de personal. 2. registros de asistencia 3. expediente de personal contrato laboral vigente, hoja de adscripción u oficio de comisión al servicio, </t>
    </r>
    <r>
      <rPr>
        <b/>
        <sz val="14"/>
        <rFont val="Montserrat"/>
      </rPr>
      <t>título y cédula profesional de la licenciatura, diploma y cédula de la especialidad y subespecialidad</t>
    </r>
    <r>
      <rPr>
        <sz val="14"/>
        <rFont val="Montserrat"/>
      </rPr>
      <t xml:space="preserve">, certificación vigente de la subespecialidad. </t>
    </r>
    <r>
      <rPr>
        <b/>
        <sz val="14"/>
        <rFont val="Montserrat"/>
      </rPr>
      <t xml:space="preserve"> 4.  Capacitación en Acciones Esenciales para la Seguridad del Paciente, evidencia de su conocimiento y aplicación. 5</t>
    </r>
    <r>
      <rPr>
        <sz val="14"/>
        <rFont val="Montserrat"/>
      </rPr>
      <t xml:space="preserve">. constancia de capacitación en Cuidados Paliativos. 6. constancia de capacitación en materia de prevención de incendios y atención de emergencias. 7. constancia de capacitación en interculturalidad. 8. programa de cobertura de períodos vacacionales. </t>
    </r>
  </si>
  <si>
    <r>
      <t xml:space="preserve">Verificar: 1. plantilla de personal. 2. registro de asistencia. 3. expediente de personal (contrato laboral vigente, hoja de adscripción u oficio de comisión al servicio, título y cédula profesional de la licenciatura, diploma y cédula de la especialidad, certificación vigente de la especialidad y subespecialidad en el caso de cirugía plástica y reconstructiva). 4. constancia de manejo del dolor y cuidados paliativos (capacitación una vez al año). </t>
    </r>
    <r>
      <rPr>
        <b/>
        <sz val="14"/>
        <rFont val="Montserrat"/>
      </rPr>
      <t>5.  Capacitación en Acciones Esenciales para la Seguridad del Paciente, evidencia de su conocimiento y aplicación.</t>
    </r>
    <r>
      <rPr>
        <sz val="14"/>
        <rFont val="Montserrat"/>
      </rPr>
      <t xml:space="preserve"> 6. constancia de capacitación en materia de prevención de incendios y atención de emergencias. 7. programa de cobertura de períodos vacacionales.</t>
    </r>
  </si>
  <si>
    <r>
      <t>Verificar: 1. plantilla de personal. 2. registros de asistencia 3. expediente de personal deberá contar con: contrato laboral vigente, hoja de adscripción, documentación probatoria: título y cédula profesional de licenciatura, para la especialidad titulo y cédula profesional, el personal que labore como enfermera quirúrgica (constancia del pos técnico), el personal que labore en el área de quimioterapia (constancias de cursos afines a la atención médica oncológica y terapia de infusión), el personal de enfermería que labore en radioterapia (constancia de la capacitación en el manejo de pacientes con implantes radiactivos).</t>
    </r>
    <r>
      <rPr>
        <b/>
        <sz val="14"/>
        <rFont val="Montserrat"/>
      </rPr>
      <t xml:space="preserve"> 4.  Capacitación en Acciones Esenciales para la Seguridad del Paciente, evidencia de su conocimiento y aplicación</t>
    </r>
    <r>
      <rPr>
        <sz val="14"/>
        <rFont val="Montserrat"/>
      </rPr>
      <t xml:space="preserve">. 5. Constancia de capacitación en Cuidados Paliativos. 6. constancia de capacitación en materia de prevención de incendios y atención de emergencias. 7. constancia de capacitación en interculturalidad. 8. programa de cobertura de períodos vacacionales. </t>
    </r>
  </si>
  <si>
    <r>
      <t>Verificar: 1. plantilla de personal. 2. registros de asistencia. 3. expediente de personal (contrato laboral vigente, hoja de adscripción u oficio de comisión al servicio,</t>
    </r>
    <r>
      <rPr>
        <b/>
        <sz val="14"/>
        <rFont val="Montserrat"/>
      </rPr>
      <t xml:space="preserve"> título y cédula profesional de la licenciatura, diploma y cédula de la especialidad</t>
    </r>
    <r>
      <rPr>
        <sz val="14"/>
        <rFont val="Montserrat"/>
      </rPr>
      <t xml:space="preserve">, certificación vigente de la especialidad).  </t>
    </r>
    <r>
      <rPr>
        <b/>
        <sz val="14"/>
        <rFont val="Montserrat"/>
      </rPr>
      <t>4. Capacitación en Acciones Esenciales para la Seguridad del Paciente, evidencia de su conocimiento y aplicación.</t>
    </r>
    <r>
      <rPr>
        <sz val="14"/>
        <rFont val="Montserrat"/>
      </rPr>
      <t xml:space="preserve"> 5. constancia de capacitación en materia de prevención de incendios y atención de emergencias. 6. programa de cobertura de períodos vacacionales. </t>
    </r>
  </si>
  <si>
    <r>
      <t>Verificar: 1. plantilla de personal. 2. registros de asistencia. 3. expediente de personal (contrato laboral vigente, hoja de adscripción u oficio de comisión al servicio, título y cédula profesional de la carrera técnica). 4</t>
    </r>
    <r>
      <rPr>
        <b/>
        <sz val="14"/>
        <rFont val="Montserrat"/>
      </rPr>
      <t>. Capacitación en Acciones Esenciales para la Seguridad del Paciente, evidencia de su conocimiento y aplicación.</t>
    </r>
    <r>
      <rPr>
        <sz val="14"/>
        <rFont val="Montserrat"/>
      </rPr>
      <t xml:space="preserve"> 5. constancia de capacitación en materia de prevención de incendios y atención de emergencias. 6. programa de cobertura de períodos vacacionales. </t>
    </r>
  </si>
  <si>
    <r>
      <t>Verificar: 1. plantilla de personal. 2. registros de asistencia 3. expediente de personal contrato laboral vigente, hoja de adscripción u oficio de comisión al servicio, título y cédula profesional de la licenciatura, diploma y cédula de la especialidad, certificación vigente de la especialidad</t>
    </r>
    <r>
      <rPr>
        <b/>
        <sz val="14"/>
        <rFont val="Montserrat"/>
      </rPr>
      <t>. 4.  Capacitación en Acciones Esenciales para la Seguridad del Paciente, evidencia de su conocimiento y aplicación.</t>
    </r>
    <r>
      <rPr>
        <sz val="14"/>
        <rFont val="Montserrat"/>
      </rPr>
      <t xml:space="preserve"> 5. constancia de capacitación en Cuidados Paliativos. 6. constancia de capacitación en materia de prevención de incendios y atención de emergencias. 7. constancia de capacitación en interculturalidad. 8. programa de cobertura de períodos vacacionales. 9. convenio de prestación de servicios.</t>
    </r>
  </si>
  <si>
    <r>
      <t>Verificar: 1. plantilla de personal. 2. registros de asistencia. 3. expediente de personal (contrato laboral vigente, hoja de adscripción u oficio de comisión al servicio, título y cédula profesional de la licenciatura y/o carrera técnica).4</t>
    </r>
    <r>
      <rPr>
        <b/>
        <sz val="14"/>
        <rFont val="Montserrat"/>
      </rPr>
      <t>. Capacitación en Acciones Esenciales para la Seguridad del Paciente, evidencia de su conocimiento y aplicación.5</t>
    </r>
    <r>
      <rPr>
        <sz val="14"/>
        <rFont val="Montserrat"/>
      </rPr>
      <t xml:space="preserve">. constancia de capacitación en Cuidados Paliativos. 6. constancia de capacitación en materia de prevención de incendios y atención de emergencias. 7. constancia de capacitación en interculturalidad. 8. programa de cobertura de períodos vacacionales. </t>
    </r>
  </si>
  <si>
    <r>
      <t>Verificar: 1. plantilla de personal. 2. registros de asistencia. 3. expediente de personal (contrato laboral vigente, hoja de adscripción u oficio de comisión al servicio, título y cédula profesional de la licenciatura y/o carrera técnica, diploma y cédula de la especialidad, y en su caso la certificación vigente de la especialidad, constancia de curso de seguridad y protección radiológica, constancia de actualización de estudios con medios de contraste (en su caso)</t>
    </r>
    <r>
      <rPr>
        <b/>
        <sz val="14"/>
        <rFont val="Montserrat"/>
      </rPr>
      <t>.4.  Capacitación en Acciones Esenciales para la Seguridad del Paciente, evidencia de su conocimiento y aplicación. 5</t>
    </r>
    <r>
      <rPr>
        <sz val="14"/>
        <rFont val="Montserrat"/>
      </rPr>
      <t xml:space="preserve">. constancia de capacitación en Cuidados Paliativos. 6. constancia de capacitación en materia de prevención de incendios y atención de emergencias. 7. constancia de capacitación en interculturalidad. 8. programa de cobertura de períodos vacacionales. </t>
    </r>
  </si>
  <si>
    <r>
      <t>Verificar: 1. plantilla de personal. 2. registros de asistencia. 3. expediente de personal (contrato laboral vigente, hoja de adscripción u oficio de comisión al servicio, título y cédula profesional de la carrera técnica). 4.  constancia de capacitación en la aplicación clínica de la radioterapia. 5. constancia de curso de seguridad y protección radiológica.</t>
    </r>
    <r>
      <rPr>
        <b/>
        <sz val="14"/>
        <rFont val="Montserrat"/>
      </rPr>
      <t xml:space="preserve"> 6. Capacitación en Acciones Esenciales para la Seguridad del Paciente, evidencia de su conocimiento y aplicación.7</t>
    </r>
    <r>
      <rPr>
        <sz val="14"/>
        <rFont val="Montserrat"/>
      </rPr>
      <t>. constancia de capacitación en materia de prevención de incendios y atención de emergencias. 8. programa de cobertura de períodos vacacionales.</t>
    </r>
  </si>
  <si>
    <r>
      <t xml:space="preserve">Verificar: 1. plantilla de personal. 2. registros de asistencia 3. expediente de personal (contrato laboral vigente, hoja de adscripción u oficio de comisión al servicio, </t>
    </r>
    <r>
      <rPr>
        <b/>
        <sz val="14"/>
        <rFont val="Montserrat"/>
      </rPr>
      <t>título y cédula profesional de la licenciatura o maestría en su caso.</t>
    </r>
    <r>
      <rPr>
        <sz val="14"/>
        <rFont val="Montserrat"/>
      </rPr>
      <t xml:space="preserve">  4. constancia de capacitación especializada en los conceptos y técnicas de la física de radiaciones ionizantes y su uso médico. 5. constancia de entrenamiento clínico supervisado en física de la radioterapia avalada por institución de salud reconocida. 6. nombramiento como encargado de seguridad radiológica. 7. constancia de capacitación en materia de prevención de incendios y atención de emergencias.</t>
    </r>
    <r>
      <rPr>
        <b/>
        <sz val="14"/>
        <rFont val="Montserrat"/>
      </rPr>
      <t xml:space="preserve"> 8. Capacitación en Acciones Esenciales para la Seguridad del Paciente, evidencia de su conocimiento y aplicación.</t>
    </r>
    <r>
      <rPr>
        <sz val="14"/>
        <rFont val="Montserrat"/>
      </rPr>
      <t xml:space="preserve"> 9. programa de cobertura de períodos vacacionales. 10. convenio de prestación de servicios.</t>
    </r>
  </si>
  <si>
    <r>
      <t>Verificar: 1. plantilla de personal. 2. registros de asistencia 3. expediente de personal (contrato laboral vigente, hoja de adscripción u oficio de comisión al servicio,</t>
    </r>
    <r>
      <rPr>
        <b/>
        <sz val="14"/>
        <rFont val="Montserrat"/>
      </rPr>
      <t xml:space="preserve"> título y cédula profesional de la licenciatura, diploma y cédula de la especialidad,</t>
    </r>
    <r>
      <rPr>
        <sz val="14"/>
        <rFont val="Montserrat"/>
      </rPr>
      <t xml:space="preserve"> certificación vigente de la especialidad).4</t>
    </r>
    <r>
      <rPr>
        <b/>
        <sz val="14"/>
        <rFont val="Montserrat"/>
      </rPr>
      <t>. Capacitación en Acciones Esenciales para la Seguridad del Paciente, evidencia de su conocimiento y aplicación.5</t>
    </r>
    <r>
      <rPr>
        <sz val="14"/>
        <rFont val="Montserrat"/>
      </rPr>
      <t>. constancia de capacitación en materia de prevención de incendios y atención de emergencias. 6. programa de cobertura de períodos vacacionales. 7. convenio de prestación de servicios.</t>
    </r>
  </si>
  <si>
    <r>
      <t xml:space="preserve">Verificar: 1. plantilla de personal. 2. registros de asistencia. 3. expediente de personal (contrato laboral vigente, hoja de adscripción u oficio de comisión al servicio, </t>
    </r>
    <r>
      <rPr>
        <b/>
        <sz val="14"/>
        <rFont val="Montserrat"/>
      </rPr>
      <t>título y cédula profesional de la carrera técnica.</t>
    </r>
    <r>
      <rPr>
        <sz val="14"/>
        <rFont val="Montserrat"/>
      </rPr>
      <t xml:space="preserve"> 4. constancia de capacitación en la aplicación clínica de la radioterapia.</t>
    </r>
    <r>
      <rPr>
        <b/>
        <sz val="14"/>
        <rFont val="Montserrat"/>
      </rPr>
      <t>5. Capacitación en Acciones Esenciales para la Seguridad del Paciente, evidencia de su conocimiento y aplicación.6</t>
    </r>
    <r>
      <rPr>
        <sz val="14"/>
        <rFont val="Montserrat"/>
      </rPr>
      <t>. constancia de capacitación en materia de prevención de incendios y atención de emergencias. 7. programa de cobertura de períodos vacacionales. 8. convenio de prestación de servicios.</t>
    </r>
  </si>
  <si>
    <r>
      <t>Verificar: 1. plantilla de personal. 2. registros de asistencia 3. expediente de personal (contrato laboral vigente, hoja de adscripción u oficio de comisión al servicio, título y cédula profesional de la licenciatura)</t>
    </r>
    <r>
      <rPr>
        <b/>
        <sz val="14"/>
        <rFont val="Montserrat"/>
      </rPr>
      <t>.4. Capacitación en Acciones Esenciales para la Seguridad del Paciente, evidencia de su conocimiento y aplicación. 7</t>
    </r>
    <r>
      <rPr>
        <sz val="14"/>
        <rFont val="Montserrat"/>
      </rPr>
      <t xml:space="preserve">. constancia de capacitación en Cuidados Paliativos.  8. constancia de capacitación en materia de prevención de incendios y atención de emergencias. 9. constancia de capacitación en interculturalidad. 10. programa de cobertura de períodos vacacionales. </t>
    </r>
  </si>
  <si>
    <r>
      <t>Verificar: 1. plantilla de personal. 2. registros de asistencia. 3. expediente de personal (contrato laboral vigente, hoja de adscripción u oficio de comisión al servicio, título profesional y cédula profesional de la licenciatura y/o carrera técnica).</t>
    </r>
    <r>
      <rPr>
        <b/>
        <sz val="14"/>
        <rFont val="Montserrat"/>
      </rPr>
      <t xml:space="preserve"> 4.  Capacitación en Acciones Esenciales para la Seguridad del Paciente, evidencia de su conocimiento y aplicación. 5</t>
    </r>
    <r>
      <rPr>
        <sz val="14"/>
        <rFont val="Montserrat"/>
      </rPr>
      <t xml:space="preserve">. constancia de capacitación en Cuidados Paliativos.  6. constancia de capacitación en materia de prevención de incendios y atención de emergencias. 7. constancia de capacitación en interculturalidad. 8. programa de cobertura de períodos vacacionales. </t>
    </r>
  </si>
  <si>
    <r>
      <t>Verificar: 1. plantilla de personal. 2. registros de asistencia. 3. expediente de personal (contrato laboral vigente, hoja de adscripción u oficio de comisión al servicio,</t>
    </r>
    <r>
      <rPr>
        <b/>
        <sz val="14"/>
        <color indexed="8"/>
        <rFont val="Montserrat"/>
      </rPr>
      <t xml:space="preserve"> título y cédula profesional de la licenciatura, diploma y cédula de la especialidad</t>
    </r>
    <r>
      <rPr>
        <sz val="14"/>
        <color indexed="8"/>
        <rFont val="Montserrat"/>
      </rPr>
      <t>, certificación vigente de la especialidad, calificación agregada en imagen de la mama, constancia de curso de seguridad y protección radiológica, constancia de actualización de estudios con medios de contraste (en su caso)</t>
    </r>
    <r>
      <rPr>
        <b/>
        <sz val="14"/>
        <color indexed="8"/>
        <rFont val="Montserrat"/>
      </rPr>
      <t>. 4. Capacitación en Acciones Esenciales para la Seguridad del Paciente, evidencia de su conocimiento y aplicación. 5</t>
    </r>
    <r>
      <rPr>
        <sz val="14"/>
        <color indexed="8"/>
        <rFont val="Montserrat"/>
      </rPr>
      <t xml:space="preserve">.constancia de capacitación en Cuidados Paliativos. 6. constancia de capacitación en materia de prevención de incendios y atención de emergencias. 7. constancia de capacitación en interculturalidad. 8. programa de cobertura de períodos vacacionales. </t>
    </r>
  </si>
  <si>
    <r>
      <t xml:space="preserve">
Verificar: 1. plantilla de personal. 2. registros de asistencia. 3. expediente de personal deberá contar con: contrato laboral vigente, hoja de adscripción, documentación probatoria: título y cédula profesional de licenciatura, constancias de cursos afines a la atención médica oncológica (2 años en el manejo de pacientes con diagnóstico y tratamiento de cáncer mamario)</t>
    </r>
    <r>
      <rPr>
        <b/>
        <sz val="14"/>
        <color theme="1"/>
        <rFont val="Montserrat"/>
      </rPr>
      <t>.4 Capacitación en Acciones Esenciales para la Seguridad del Paciente, evidencia de su conocimiento y aplicación. 5</t>
    </r>
    <r>
      <rPr>
        <sz val="14"/>
        <color theme="1"/>
        <rFont val="Montserrat"/>
      </rPr>
      <t xml:space="preserve">. constancia de capacitación en Cuidados Paliativos. 6. constancia de capacitación en materia de prevención de incendios y atención de emergencias. 7.constancia de capacitación en interculturalidad. 8.programa de cobertura de períodos vacacionales.
</t>
    </r>
  </si>
  <si>
    <r>
      <t>1. plantilla de personal. 2. registros de asistencia 3. expediente de personal (contrato laboral vigente, hoja de adscripción u oficio de comisión al servicio,</t>
    </r>
    <r>
      <rPr>
        <b/>
        <sz val="14"/>
        <color indexed="8"/>
        <rFont val="Montserrat"/>
      </rPr>
      <t xml:space="preserve"> título y cédula profesional de la licenciatura o maestría en su caso. </t>
    </r>
    <r>
      <rPr>
        <sz val="14"/>
        <color indexed="8"/>
        <rFont val="Montserrat"/>
      </rPr>
      <t xml:space="preserve"> 4. constancia de capacitación especializada en los conceptos y técnicas de la física de radiaciones ionizantes y su uso médico. 5. constancia de entrenamiento clínico supervisado en física de la radioterapia avalada por institución de salud reconocida. 6. constancia de entrenamiento supervisado de al menos 40 horas, en las tareas de garantía y control de calidad correspondientes a la técnica mamográfica en cada modalidad (convencional y digital). 7. nombramiento como encargado de seguridad radiológica. 8. constancia de capacitación en materia de prevención de incendios y atención de emergencias.</t>
    </r>
    <r>
      <rPr>
        <b/>
        <sz val="14"/>
        <color indexed="8"/>
        <rFont val="Montserrat"/>
      </rPr>
      <t xml:space="preserve"> 9.   Capacitación en Acciones Esenciales para la Seguridad del Paciente, evidencia de su conocimiento y aplicación.</t>
    </r>
    <r>
      <rPr>
        <sz val="14"/>
        <color indexed="8"/>
        <rFont val="Montserrat"/>
      </rPr>
      <t>10. programa de cobertura de períodos vacacionales. 11. convenio de prestación de servicios.</t>
    </r>
  </si>
  <si>
    <r>
      <t xml:space="preserve">Verificar: 1. plantilla de personal. 2. registros de asistencia. 3. expediente de personal contrato laboral vigente, hoja de adscripción u oficio de comisión al servicio, título y cédula profesional de la licenciatura. 4. constancia de capacitación específica sobre consejería y acompañamiento emocional. </t>
    </r>
    <r>
      <rPr>
        <b/>
        <sz val="14"/>
        <color theme="1"/>
        <rFont val="Montserrat"/>
      </rPr>
      <t>5.  Capacitación en Acciones Esenciales para la Seguridad del Paciente, evidencia de su conocimiento y aplicación. 6</t>
    </r>
    <r>
      <rPr>
        <sz val="14"/>
        <color theme="1"/>
        <rFont val="Montserrat"/>
      </rPr>
      <t xml:space="preserve">. constancia de capacitación en Cuidados Paliativos. 7. constancia de capacitación en materia de prevención de incendios y atención de emergencias. 8.constancia de capacitación en interculturalidad. 9. programa de cobertura de períodos vacacionales. </t>
    </r>
  </si>
  <si>
    <r>
      <t>Verificar: 1. plantilla de personal. 2. registros de asistencia 3. expediente de personal (contrato laboral vigente, hoja de adscripción u oficio de comisión al servicio,</t>
    </r>
    <r>
      <rPr>
        <b/>
        <sz val="14"/>
        <rFont val="Montserrat"/>
      </rPr>
      <t xml:space="preserve"> título y cédula profesional de la licenciatura, diploma y cédula de la especialidad y certificación vigente de la especialidad). 4.</t>
    </r>
    <r>
      <rPr>
        <sz val="14"/>
        <rFont val="Montserrat"/>
      </rPr>
      <t xml:space="preserve"> </t>
    </r>
    <r>
      <rPr>
        <b/>
        <sz val="14"/>
        <rFont val="Montserrat"/>
      </rPr>
      <t>constancia del diplomado en colposcopia de al menos 6 meses de duración, avalado por una institución de salud y/o educativa. 5.  Capacitación en Acciones Esenciales para la Seguridad del Paciente, evidencia de su conocimiento y aplicación. 6</t>
    </r>
    <r>
      <rPr>
        <sz val="14"/>
        <rFont val="Montserrat"/>
      </rPr>
      <t>. constancia de capacitación en Cuidados Paliativos 7. constancia de capacitación en materia de prevención de incendios y atención de emergencias 8. constancia de capacitación en interculturalidad. 9. programa de cobertura de períodos vacacionales.</t>
    </r>
  </si>
  <si>
    <r>
      <t>Verificar:</t>
    </r>
    <r>
      <rPr>
        <b/>
        <sz val="14"/>
        <color theme="1"/>
        <rFont val="Montserrat"/>
      </rPr>
      <t xml:space="preserve"> 1. Que  el personal ingrese a la unidad quirúrgica a través del área de vestidores y sanitarios. 2. Que  se tenga continuidad de circulación hacia el pasillo de circulación blanca. 3. Que  el egreso del personal del área de la salud sea a través del área gris hacia el área negra. </t>
    </r>
  </si>
  <si>
    <r>
      <t xml:space="preserve">Verificar: 1.Que exista señalización. 2. </t>
    </r>
    <r>
      <rPr>
        <b/>
        <sz val="14"/>
        <color theme="1"/>
        <rFont val="Montserrat"/>
      </rPr>
      <t>Que se encuentre limpia y mantenga la asepsia correspondiente</t>
    </r>
    <r>
      <rPr>
        <sz val="14"/>
        <color theme="1"/>
        <rFont val="Montserrat"/>
      </rPr>
      <t>. 3. Que cuente con iluminación, ventilación, control térmico ambiental y humedad del aire. 4</t>
    </r>
    <r>
      <rPr>
        <b/>
        <sz val="14"/>
        <color theme="1"/>
        <rFont val="Montserrat"/>
      </rPr>
      <t>. Que cuente con filtros de aire de alta eficiencia. 5.</t>
    </r>
    <r>
      <rPr>
        <sz val="14"/>
        <color theme="1"/>
        <rFont val="Montserrat"/>
      </rPr>
      <t xml:space="preserve"> Que cuente con infraestructura e instalaciones hidrosanitarias y eléctricas. </t>
    </r>
    <r>
      <rPr>
        <sz val="14"/>
        <color theme="1"/>
        <rFont val="Montserrat"/>
      </rPr>
      <t>6.  Que cuente con los factores del entorno arquitectónico asociados a riesgo de caídas de pacientes.</t>
    </r>
  </si>
  <si>
    <r>
      <t>Verificar: 1. Que el área esté debidamente señalizada con rotulo de acceso restringido.  2</t>
    </r>
    <r>
      <rPr>
        <b/>
        <sz val="14"/>
        <color theme="1"/>
        <rFont val="Montserrat"/>
      </rPr>
      <t>. Que el sistema de control térmico ambiental y de ventilación, mantenga la temperatura ambiental en un rango estable entre 24 y 28°C y que la humedad se mantenga entre 30 y 60%</t>
    </r>
    <r>
      <rPr>
        <sz val="14"/>
        <color theme="1"/>
        <rFont val="Montserrat"/>
      </rPr>
      <t>.</t>
    </r>
    <r>
      <rPr>
        <b/>
        <sz val="14"/>
        <color theme="1"/>
        <rFont val="Montserrat"/>
      </rPr>
      <t xml:space="preserve"> 3. Que se permita la circulación de aire cuando menos de seis veces y el recambio de dos volúmenes por hora</t>
    </r>
    <r>
      <rPr>
        <sz val="14"/>
        <color theme="1"/>
        <rFont val="Montserrat"/>
      </rPr>
      <t xml:space="preserve">. </t>
    </r>
    <r>
      <rPr>
        <b/>
        <sz val="14"/>
        <color theme="1"/>
        <rFont val="Montserrat"/>
      </rPr>
      <t xml:space="preserve">4. Que la limpieza,  infraestructura e instalaciones hidrosanitarias y eléctricas se encuentre en buenas condiciones.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</si>
</sst>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font>
      <sz val="11"/>
      <color theme="1"/>
      <name val="Calibri"/>
      <family val="2"/>
      <scheme val="minor"/>
    </font>
    <font>
      <sz val="10"/>
      <name val="Arial"/>
      <family val="2"/>
    </font>
    <font>
      <sz val="10"/>
      <name val="Arial"/>
      <family val="2"/>
      <charset val="1"/>
    </font>
    <font>
      <b/>
      <sz val="12"/>
      <name val="Montserrat"/>
    </font>
    <font>
      <b/>
      <sz val="10"/>
      <name val="Montserrat"/>
    </font>
    <font>
      <sz val="10"/>
      <name val="Montserrat"/>
    </font>
    <font>
      <b/>
      <sz val="12"/>
      <color indexed="9"/>
      <name val="Montserrat"/>
    </font>
    <font>
      <sz val="14"/>
      <name val="Montserrat"/>
    </font>
    <font>
      <b/>
      <sz val="14"/>
      <name val="Montserrat"/>
    </font>
    <font>
      <sz val="12"/>
      <name val="Montserrat"/>
    </font>
    <font>
      <sz val="14"/>
      <color indexed="9"/>
      <name val="Montserrat"/>
    </font>
    <font>
      <b/>
      <sz val="14"/>
      <color indexed="9"/>
      <name val="Montserrat"/>
    </font>
    <font>
      <sz val="14"/>
      <color indexed="8"/>
      <name val="Montserrat"/>
    </font>
    <font>
      <b/>
      <sz val="8"/>
      <color indexed="14"/>
      <name val="Soberana Sans"/>
      <family val="3"/>
    </font>
    <font>
      <b/>
      <u/>
      <sz val="10"/>
      <color indexed="10"/>
      <name val="Soberana Sans"/>
      <family val="3"/>
    </font>
    <font>
      <b/>
      <u/>
      <sz val="10"/>
      <color indexed="51"/>
      <name val="Soberana Sans"/>
      <family val="3"/>
    </font>
    <font>
      <u/>
      <sz val="14"/>
      <color indexed="8"/>
      <name val="Montserrat"/>
    </font>
    <font>
      <b/>
      <sz val="10"/>
      <color indexed="14"/>
      <name val="Arial"/>
      <family val="2"/>
    </font>
    <font>
      <b/>
      <sz val="9"/>
      <color indexed="14"/>
      <name val="Arial"/>
      <family val="2"/>
    </font>
    <font>
      <strike/>
      <sz val="12"/>
      <name val="Montserrat"/>
    </font>
    <font>
      <sz val="12"/>
      <color indexed="8"/>
      <name val="Montserrat"/>
    </font>
    <font>
      <sz val="8"/>
      <name val="Montserrat"/>
    </font>
    <font>
      <b/>
      <sz val="14"/>
      <color indexed="8"/>
      <name val="Montserrat"/>
    </font>
    <font>
      <sz val="11"/>
      <color theme="1"/>
      <name val="Calibri"/>
      <family val="2"/>
      <scheme val="minor"/>
    </font>
    <font>
      <sz val="11"/>
      <color theme="1"/>
      <name val="Montserrat"/>
    </font>
    <font>
      <b/>
      <sz val="14"/>
      <color theme="0"/>
      <name val="Montserrat"/>
    </font>
    <font>
      <b/>
      <sz val="10"/>
      <color rgb="FFFFFFFF"/>
      <name val="Montserrat"/>
    </font>
    <font>
      <b/>
      <sz val="10"/>
      <color theme="0"/>
      <name val="Montserrat"/>
    </font>
    <font>
      <sz val="14"/>
      <color theme="1"/>
      <name val="Montserrat"/>
    </font>
    <font>
      <b/>
      <sz val="14"/>
      <color theme="1"/>
      <name val="Montserrat"/>
    </font>
    <font>
      <b/>
      <sz val="12"/>
      <color theme="0"/>
      <name val="Montserrat"/>
    </font>
    <font>
      <sz val="10"/>
      <color theme="0"/>
      <name val="Montserrat"/>
    </font>
    <font>
      <sz val="14"/>
      <color theme="0"/>
      <name val="Montserrat"/>
    </font>
    <font>
      <u/>
      <sz val="14"/>
      <color theme="1"/>
      <name val="Montserrat"/>
    </font>
    <font>
      <sz val="12"/>
      <color theme="1"/>
      <name val="Montserrat"/>
    </font>
    <font>
      <sz val="12"/>
      <color rgb="FF000000"/>
      <name val="Montserrat"/>
    </font>
    <font>
      <sz val="12"/>
      <color rgb="FF009900"/>
      <name val="Montserrat"/>
    </font>
    <font>
      <sz val="12"/>
      <color rgb="FFFF0000"/>
      <name val="Montserrat"/>
    </font>
    <font>
      <sz val="12"/>
      <color theme="0"/>
      <name val="Montserrat"/>
    </font>
    <font>
      <b/>
      <sz val="14"/>
      <color rgb="FFFFFFFF"/>
      <name val="Montserrat"/>
    </font>
    <font>
      <sz val="13"/>
      <color theme="1"/>
      <name val="Montserrat"/>
    </font>
    <font>
      <u/>
      <sz val="13"/>
      <color indexed="8"/>
      <name val="Montserrat"/>
    </font>
    <font>
      <sz val="13"/>
      <color indexed="8"/>
      <name val="Montserrat"/>
    </font>
    <font>
      <sz val="10"/>
      <color rgb="FF000000"/>
      <name val="Montserrat"/>
    </font>
    <font>
      <b/>
      <sz val="13"/>
      <color theme="1"/>
      <name val="Montserrat"/>
    </font>
    <font>
      <sz val="10"/>
      <color theme="1"/>
      <name val="Montserrat"/>
    </font>
  </fonts>
  <fills count="18">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23"/>
        <bgColor indexed="54"/>
      </patternFill>
    </fill>
    <fill>
      <patternFill patternType="solid">
        <fgColor theme="0"/>
        <bgColor indexed="64"/>
      </patternFill>
    </fill>
    <fill>
      <patternFill patternType="solid">
        <fgColor rgb="FF990033"/>
        <bgColor indexed="64"/>
      </patternFill>
    </fill>
    <fill>
      <patternFill patternType="solid">
        <fgColor rgb="FF990033"/>
        <bgColor indexed="54"/>
      </patternFill>
    </fill>
    <fill>
      <patternFill patternType="solid">
        <fgColor theme="2"/>
        <bgColor indexed="64"/>
      </patternFill>
    </fill>
    <fill>
      <patternFill patternType="solid">
        <fgColor theme="4" tint="0.59999389629810485"/>
        <bgColor indexed="64"/>
      </patternFill>
    </fill>
    <fill>
      <patternFill patternType="solid">
        <fgColor rgb="FF990033"/>
        <bgColor indexed="61"/>
      </patternFill>
    </fill>
    <fill>
      <patternFill patternType="solid">
        <fgColor rgb="FF808080"/>
        <bgColor indexed="64"/>
      </patternFill>
    </fill>
    <fill>
      <patternFill patternType="solid">
        <fgColor theme="0" tint="-0.499984740745262"/>
        <bgColor indexed="64"/>
      </patternFill>
    </fill>
    <fill>
      <patternFill patternType="solid">
        <fgColor rgb="FF9F2241"/>
        <bgColor indexed="64"/>
      </patternFill>
    </fill>
    <fill>
      <patternFill patternType="solid">
        <fgColor rgb="FF9F2241"/>
        <bgColor indexed="61"/>
      </patternFill>
    </fill>
    <fill>
      <patternFill patternType="solid">
        <fgColor rgb="FF98989A"/>
        <bgColor indexed="64"/>
      </patternFill>
    </fill>
    <fill>
      <patternFill patternType="solid">
        <fgColor rgb="FFBB955C"/>
        <bgColor indexed="54"/>
      </patternFill>
    </fill>
    <fill>
      <patternFill patternType="solid">
        <fgColor rgb="FFBB955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diagonal/>
    </border>
    <border>
      <left style="thin">
        <color indexed="8"/>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939598"/>
      </left>
      <right style="thin">
        <color rgb="FF939598"/>
      </right>
      <top style="thin">
        <color rgb="FF939598"/>
      </top>
      <bottom/>
      <diagonal/>
    </border>
  </borders>
  <cellStyleXfs count="8">
    <xf numFmtId="0" fontId="0" fillId="0" borderId="0"/>
    <xf numFmtId="0" fontId="1" fillId="0" borderId="0"/>
    <xf numFmtId="0" fontId="23" fillId="0" borderId="0"/>
    <xf numFmtId="0" fontId="23" fillId="0" borderId="0"/>
    <xf numFmtId="0" fontId="1" fillId="0" borderId="0"/>
    <xf numFmtId="0" fontId="2" fillId="0" borderId="0"/>
    <xf numFmtId="0" fontId="23" fillId="0" borderId="0"/>
    <xf numFmtId="9" fontId="23" fillId="0" borderId="0" applyFont="0" applyFill="0" applyBorder="0" applyAlignment="0" applyProtection="0"/>
  </cellStyleXfs>
  <cellXfs count="607">
    <xf numFmtId="0" fontId="0" fillId="0" borderId="0" xfId="0"/>
    <xf numFmtId="0" fontId="5" fillId="0" borderId="0" xfId="0" applyFont="1"/>
    <xf numFmtId="0" fontId="5" fillId="0" borderId="0" xfId="1" applyFont="1"/>
    <xf numFmtId="0" fontId="5" fillId="5" borderId="0" xfId="1" applyFont="1" applyFill="1"/>
    <xf numFmtId="0" fontId="24" fillId="0" borderId="0" xfId="0" applyFont="1"/>
    <xf numFmtId="0" fontId="4" fillId="0" borderId="0" xfId="0" applyFont="1"/>
    <xf numFmtId="0" fontId="7" fillId="0" borderId="0" xfId="0" applyFont="1"/>
    <xf numFmtId="0" fontId="9" fillId="0" borderId="0" xfId="0" applyFont="1"/>
    <xf numFmtId="0" fontId="3" fillId="0" borderId="0" xfId="0" applyFont="1"/>
    <xf numFmtId="0" fontId="9" fillId="0" borderId="0" xfId="0" applyFont="1" applyAlignment="1">
      <alignment horizontal="center"/>
    </xf>
    <xf numFmtId="0" fontId="7" fillId="0" borderId="0" xfId="5" applyFont="1" applyAlignment="1" applyProtection="1">
      <alignment vertical="center"/>
    </xf>
    <xf numFmtId="0" fontId="5" fillId="0" borderId="0" xfId="1" applyFont="1" applyAlignment="1">
      <alignment vertical="center"/>
    </xf>
    <xf numFmtId="0" fontId="7" fillId="0" borderId="0" xfId="0" applyFont="1" applyBorder="1"/>
    <xf numFmtId="0" fontId="9" fillId="0" borderId="0" xfId="0" applyFont="1" applyBorder="1"/>
    <xf numFmtId="0" fontId="3" fillId="0" borderId="0" xfId="0" applyFont="1" applyBorder="1" applyAlignment="1">
      <alignment vertical="center"/>
    </xf>
    <xf numFmtId="0" fontId="3" fillId="5" borderId="0" xfId="0" applyFont="1" applyFill="1" applyBorder="1" applyAlignment="1">
      <alignment vertical="center"/>
    </xf>
    <xf numFmtId="0" fontId="9" fillId="5" borderId="0" xfId="0" applyFont="1" applyFill="1" applyBorder="1"/>
    <xf numFmtId="0" fontId="24" fillId="0" borderId="0" xfId="0" applyFont="1"/>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wrapText="1"/>
    </xf>
    <xf numFmtId="0" fontId="5" fillId="0" borderId="1" xfId="0" applyFont="1" applyFill="1" applyBorder="1" applyAlignment="1">
      <alignment vertical="center" wrapText="1"/>
    </xf>
    <xf numFmtId="0" fontId="26" fillId="6"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7" fillId="7" borderId="1" xfId="5" applyFont="1" applyFill="1" applyBorder="1" applyAlignment="1" applyProtection="1">
      <alignment horizontal="center" vertical="center" wrapText="1"/>
    </xf>
    <xf numFmtId="0" fontId="7" fillId="0" borderId="1" xfId="0" applyFont="1" applyFill="1" applyBorder="1" applyAlignment="1">
      <alignment horizontal="justify" vertical="center" wrapText="1"/>
    </xf>
    <xf numFmtId="0" fontId="28" fillId="0" borderId="0" xfId="0" applyFont="1" applyFill="1"/>
    <xf numFmtId="0" fontId="29" fillId="0" borderId="0" xfId="0" applyFont="1" applyFill="1"/>
    <xf numFmtId="0" fontId="28" fillId="0" borderId="0" xfId="0" applyFont="1" applyFill="1" applyAlignment="1">
      <alignment horizontal="center"/>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0" xfId="0" applyFont="1" applyFill="1" applyBorder="1"/>
    <xf numFmtId="0" fontId="28" fillId="0" borderId="3" xfId="2" applyFont="1" applyFill="1" applyBorder="1" applyAlignment="1">
      <alignment vertical="center" wrapText="1"/>
    </xf>
    <xf numFmtId="0" fontId="28" fillId="0" borderId="3" xfId="2" applyFont="1" applyFill="1" applyBorder="1" applyAlignment="1">
      <alignment horizontal="center" vertical="center" wrapText="1"/>
    </xf>
    <xf numFmtId="0" fontId="28" fillId="0" borderId="1" xfId="2" applyFont="1" applyFill="1" applyBorder="1" applyAlignment="1">
      <alignment horizontal="justify" vertical="center" wrapText="1"/>
    </xf>
    <xf numFmtId="0" fontId="28" fillId="0" borderId="1" xfId="2" applyFont="1" applyFill="1" applyBorder="1" applyAlignment="1">
      <alignment horizontal="center" vertical="center" wrapText="1"/>
    </xf>
    <xf numFmtId="0" fontId="28" fillId="0" borderId="1" xfId="0" applyFont="1" applyFill="1" applyBorder="1" applyAlignment="1">
      <alignment horizontal="justify" vertical="center"/>
    </xf>
    <xf numFmtId="0" fontId="5" fillId="0" borderId="0" xfId="0" applyFont="1" applyAlignment="1">
      <alignment horizontal="center" vertical="center"/>
    </xf>
    <xf numFmtId="10" fontId="30" fillId="6" borderId="4" xfId="7" applyNumberFormat="1" applyFont="1" applyFill="1" applyBorder="1" applyAlignment="1">
      <alignment horizontal="center" vertical="center"/>
    </xf>
    <xf numFmtId="0" fontId="24" fillId="0" borderId="0" xfId="0" applyFont="1" applyAlignment="1">
      <alignment horizontal="left" vertical="center"/>
    </xf>
    <xf numFmtId="0" fontId="5" fillId="0" borderId="0" xfId="0" applyFont="1" applyAlignment="1">
      <alignment horizontal="left" vertical="center"/>
    </xf>
    <xf numFmtId="0" fontId="4" fillId="8"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5" xfId="0" applyFont="1" applyFill="1" applyBorder="1" applyAlignment="1">
      <alignment horizontal="center" vertical="center"/>
    </xf>
    <xf numFmtId="0" fontId="31" fillId="6" borderId="0" xfId="0" applyFont="1" applyFill="1" applyBorder="1" applyAlignment="1">
      <alignment horizontal="center" vertical="center"/>
    </xf>
    <xf numFmtId="0" fontId="32" fillId="6" borderId="0" xfId="0" applyFont="1" applyFill="1" applyAlignment="1">
      <alignment horizontal="center"/>
    </xf>
    <xf numFmtId="10" fontId="25" fillId="6" borderId="0" xfId="7" applyNumberFormat="1" applyFont="1" applyFill="1"/>
    <xf numFmtId="0" fontId="32" fillId="6" borderId="0" xfId="0" applyFont="1" applyFill="1" applyAlignment="1">
      <alignment horizontal="right"/>
    </xf>
    <xf numFmtId="0" fontId="24" fillId="0" borderId="0" xfId="0" applyFont="1" applyBorder="1" applyAlignment="1">
      <alignment horizontal="left" vertical="center"/>
    </xf>
    <xf numFmtId="0" fontId="5" fillId="0" borderId="0" xfId="0" applyFont="1" applyBorder="1" applyAlignment="1">
      <alignment horizontal="left" vertical="center"/>
    </xf>
    <xf numFmtId="0" fontId="24" fillId="0" borderId="0" xfId="0" applyFont="1" applyBorder="1"/>
    <xf numFmtId="0" fontId="5" fillId="0" borderId="0" xfId="0" applyFont="1" applyBorder="1"/>
    <xf numFmtId="10" fontId="5" fillId="8" borderId="7" xfId="0" applyNumberFormat="1" applyFont="1" applyFill="1" applyBorder="1" applyAlignment="1">
      <alignment horizontal="center" vertical="center"/>
    </xf>
    <xf numFmtId="0" fontId="28" fillId="0" borderId="8" xfId="0" applyFont="1" applyFill="1" applyBorder="1" applyAlignment="1">
      <alignment horizontal="center" vertical="center" wrapText="1"/>
    </xf>
    <xf numFmtId="0" fontId="28" fillId="0" borderId="3" xfId="0" applyFont="1" applyFill="1" applyBorder="1" applyAlignment="1">
      <alignment horizontal="justify" vertical="center" wrapText="1"/>
    </xf>
    <xf numFmtId="0" fontId="28" fillId="0" borderId="8" xfId="0" applyFont="1" applyFill="1" applyBorder="1" applyAlignment="1">
      <alignment horizontal="justify" vertical="center" wrapText="1"/>
    </xf>
    <xf numFmtId="0" fontId="28" fillId="0" borderId="9" xfId="0"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0" fontId="28" fillId="0" borderId="8" xfId="0" applyFont="1" applyFill="1" applyBorder="1" applyAlignment="1">
      <alignment vertical="center" wrapText="1"/>
    </xf>
    <xf numFmtId="0" fontId="9" fillId="0"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0" borderId="1" xfId="0" applyFont="1" applyBorder="1" applyAlignment="1">
      <alignment horizontal="justify" vertical="top" wrapText="1"/>
    </xf>
    <xf numFmtId="0" fontId="28" fillId="0" borderId="0" xfId="0" applyFont="1" applyBorder="1"/>
    <xf numFmtId="0" fontId="7" fillId="5" borderId="1" xfId="0" applyFont="1" applyFill="1" applyBorder="1" applyAlignment="1">
      <alignment horizontal="left" vertical="center" wrapText="1"/>
    </xf>
    <xf numFmtId="0" fontId="7" fillId="5" borderId="0" xfId="0" applyFont="1" applyFill="1" applyBorder="1"/>
    <xf numFmtId="0" fontId="28" fillId="0" borderId="1" xfId="1" applyFont="1" applyFill="1" applyBorder="1" applyAlignment="1">
      <alignment horizontal="justify" vertical="center" wrapText="1"/>
    </xf>
    <xf numFmtId="0" fontId="2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1" xfId="1" applyFont="1" applyFill="1" applyBorder="1" applyAlignment="1">
      <alignment horizontal="justify" vertical="center" wrapText="1"/>
    </xf>
    <xf numFmtId="0" fontId="28" fillId="0" borderId="1" xfId="1" applyFont="1" applyFill="1" applyBorder="1" applyAlignment="1">
      <alignment horizontal="center" vertical="center" wrapText="1"/>
    </xf>
    <xf numFmtId="0" fontId="28" fillId="0" borderId="1" xfId="3" applyFont="1" applyFill="1" applyBorder="1" applyAlignment="1">
      <alignment horizontal="justify" vertical="center" wrapText="1"/>
    </xf>
    <xf numFmtId="0" fontId="28" fillId="0" borderId="1" xfId="1" applyFont="1" applyFill="1" applyBorder="1" applyAlignment="1">
      <alignment horizontal="justify" vertical="center" wrapText="1" shrinkToFit="1"/>
    </xf>
    <xf numFmtId="0" fontId="28" fillId="0" borderId="3" xfId="1" applyFont="1" applyFill="1" applyBorder="1" applyAlignment="1">
      <alignment horizontal="justify" vertical="center" wrapText="1"/>
    </xf>
    <xf numFmtId="0" fontId="28" fillId="0" borderId="1" xfId="4" applyFont="1" applyFill="1" applyBorder="1" applyAlignment="1">
      <alignment vertical="top" wrapText="1"/>
    </xf>
    <xf numFmtId="0" fontId="28" fillId="0" borderId="3" xfId="2" applyFont="1" applyFill="1" applyBorder="1" applyAlignment="1">
      <alignment horizontal="justify" vertical="center" wrapText="1"/>
    </xf>
    <xf numFmtId="0" fontId="28" fillId="0" borderId="8" xfId="4" applyFont="1" applyFill="1" applyBorder="1" applyAlignment="1">
      <alignment horizontal="center" vertical="center" wrapText="1"/>
    </xf>
    <xf numFmtId="0" fontId="28" fillId="0" borderId="1" xfId="4" applyFont="1" applyFill="1" applyBorder="1" applyAlignment="1">
      <alignment horizontal="justify" vertical="center" wrapText="1"/>
    </xf>
    <xf numFmtId="0" fontId="28" fillId="0" borderId="1" xfId="4" applyFont="1" applyFill="1" applyBorder="1" applyAlignment="1">
      <alignment horizontal="center" vertical="center" wrapText="1"/>
    </xf>
    <xf numFmtId="0" fontId="28" fillId="0" borderId="1" xfId="1" applyFont="1" applyFill="1" applyBorder="1" applyAlignment="1">
      <alignment vertical="top" wrapText="1"/>
    </xf>
    <xf numFmtId="0" fontId="28" fillId="0" borderId="3"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1" xfId="1" applyFont="1" applyFill="1" applyBorder="1" applyAlignment="1">
      <alignment vertical="center" wrapText="1"/>
    </xf>
    <xf numFmtId="0" fontId="28" fillId="0" borderId="1" xfId="0" applyFont="1" applyFill="1" applyBorder="1" applyAlignment="1" applyProtection="1">
      <alignment horizontal="center" vertical="center" wrapText="1"/>
      <protection locked="0"/>
    </xf>
    <xf numFmtId="0" fontId="28" fillId="0" borderId="1" xfId="1" applyFont="1" applyFill="1" applyBorder="1" applyAlignment="1">
      <alignment horizontal="center" vertical="center" wrapText="1"/>
    </xf>
    <xf numFmtId="0" fontId="28" fillId="0" borderId="1" xfId="1" applyFont="1" applyFill="1" applyBorder="1" applyAlignment="1">
      <alignment horizontal="justify" vertical="center" wrapText="1"/>
    </xf>
    <xf numFmtId="0" fontId="28" fillId="0" borderId="1" xfId="0" applyFont="1" applyFill="1" applyBorder="1" applyAlignment="1">
      <alignment vertical="top" wrapText="1"/>
    </xf>
    <xf numFmtId="0" fontId="28" fillId="0" borderId="1" xfId="1" applyFont="1" applyFill="1" applyBorder="1" applyAlignment="1">
      <alignment horizontal="left" vertical="center" wrapText="1"/>
    </xf>
    <xf numFmtId="0" fontId="28" fillId="0" borderId="1" xfId="3" applyFont="1" applyFill="1" applyBorder="1" applyAlignment="1">
      <alignment horizontal="justify" vertical="center"/>
    </xf>
    <xf numFmtId="0" fontId="28" fillId="0" borderId="1" xfId="0" applyFont="1" applyFill="1" applyBorder="1" applyAlignment="1">
      <alignment wrapText="1"/>
    </xf>
    <xf numFmtId="0" fontId="28" fillId="0" borderId="1" xfId="0" applyFont="1" applyFill="1" applyBorder="1"/>
    <xf numFmtId="0" fontId="28" fillId="0" borderId="1" xfId="0" applyFont="1" applyFill="1" applyBorder="1" applyAlignment="1">
      <alignment horizontal="center"/>
    </xf>
    <xf numFmtId="0" fontId="28" fillId="0" borderId="1" xfId="0" applyFont="1" applyFill="1" applyBorder="1" applyAlignment="1">
      <alignment vertical="center"/>
    </xf>
    <xf numFmtId="0" fontId="28" fillId="0" borderId="1" xfId="0" applyFont="1" applyFill="1" applyBorder="1" applyAlignment="1">
      <alignment horizontal="left" vertical="center"/>
    </xf>
    <xf numFmtId="0" fontId="28" fillId="0" borderId="1" xfId="1" applyFont="1" applyFill="1" applyBorder="1" applyAlignment="1">
      <alignment horizontal="left" vertical="top" wrapText="1"/>
    </xf>
    <xf numFmtId="0" fontId="28" fillId="0" borderId="1" xfId="0" applyFont="1" applyFill="1" applyBorder="1" applyAlignment="1">
      <alignment horizontal="justify" vertical="top" wrapText="1"/>
    </xf>
    <xf numFmtId="0" fontId="9" fillId="0" borderId="1" xfId="0" applyFont="1" applyBorder="1" applyAlignment="1">
      <alignment horizontal="center" vertical="center"/>
    </xf>
    <xf numFmtId="0" fontId="28" fillId="0" borderId="8" xfId="1" applyFont="1" applyFill="1" applyBorder="1" applyAlignment="1">
      <alignment horizontal="justify" vertical="center" wrapText="1"/>
    </xf>
    <xf numFmtId="0" fontId="28" fillId="0" borderId="8" xfId="1" applyFont="1" applyFill="1" applyBorder="1" applyAlignment="1">
      <alignment horizontal="left" vertical="center" wrapText="1"/>
    </xf>
    <xf numFmtId="0" fontId="28" fillId="0" borderId="1" xfId="1" applyFont="1" applyFill="1" applyBorder="1"/>
    <xf numFmtId="9" fontId="28" fillId="0" borderId="1" xfId="7" applyFont="1" applyFill="1" applyBorder="1" applyAlignment="1">
      <alignment horizontal="justify" vertical="center" wrapText="1"/>
    </xf>
    <xf numFmtId="0" fontId="28" fillId="0" borderId="3" xfId="1" applyFont="1" applyFill="1" applyBorder="1" applyAlignment="1">
      <alignment horizontal="left" vertical="center" wrapText="1"/>
    </xf>
    <xf numFmtId="0" fontId="28" fillId="0" borderId="8" xfId="1" applyFont="1" applyFill="1" applyBorder="1" applyAlignment="1">
      <alignment vertical="top" wrapText="1"/>
    </xf>
    <xf numFmtId="0" fontId="28" fillId="0" borderId="7" xfId="0" applyFont="1" applyFill="1" applyBorder="1" applyAlignment="1">
      <alignment horizontal="justify" vertical="center" wrapText="1"/>
    </xf>
    <xf numFmtId="0" fontId="28" fillId="0" borderId="1" xfId="3" applyFont="1" applyFill="1" applyBorder="1" applyAlignment="1">
      <alignment horizontal="left" vertical="center"/>
    </xf>
    <xf numFmtId="0" fontId="28" fillId="0" borderId="8" xfId="3" applyFont="1" applyFill="1" applyBorder="1" applyAlignment="1">
      <alignment horizontal="left" vertical="center"/>
    </xf>
    <xf numFmtId="0" fontId="28" fillId="0" borderId="8" xfId="0" applyFont="1" applyFill="1" applyBorder="1" applyAlignment="1">
      <alignment horizontal="left" vertical="center" wrapText="1"/>
    </xf>
    <xf numFmtId="0" fontId="28" fillId="0" borderId="8" xfId="0" applyFont="1" applyFill="1" applyBorder="1" applyAlignment="1">
      <alignment horizontal="left" vertical="center"/>
    </xf>
    <xf numFmtId="0" fontId="28" fillId="0" borderId="1" xfId="2" applyFont="1" applyFill="1" applyBorder="1" applyAlignment="1">
      <alignment horizontal="justify" vertical="center" wrapText="1" shrinkToFit="1"/>
    </xf>
    <xf numFmtId="0" fontId="28" fillId="0" borderId="2" xfId="0" applyFont="1" applyFill="1" applyBorder="1" applyAlignment="1">
      <alignment horizontal="center" vertical="center" wrapText="1"/>
    </xf>
    <xf numFmtId="0" fontId="28" fillId="0" borderId="8" xfId="3" applyFont="1" applyFill="1" applyBorder="1" applyAlignment="1">
      <alignment horizontal="justify" vertical="center"/>
    </xf>
    <xf numFmtId="0" fontId="28" fillId="0" borderId="8" xfId="0" applyFont="1" applyFill="1" applyBorder="1" applyAlignment="1">
      <alignment wrapText="1"/>
    </xf>
    <xf numFmtId="0" fontId="28" fillId="0" borderId="8" xfId="0" applyFont="1" applyFill="1" applyBorder="1"/>
    <xf numFmtId="0" fontId="28" fillId="0" borderId="4" xfId="0" applyFont="1" applyFill="1" applyBorder="1" applyAlignment="1">
      <alignment horizontal="justify" vertical="center" wrapText="1"/>
    </xf>
    <xf numFmtId="0" fontId="28" fillId="0" borderId="10" xfId="0" applyFont="1" applyFill="1" applyBorder="1" applyAlignment="1">
      <alignment horizontal="justify" vertical="center" wrapText="1"/>
    </xf>
    <xf numFmtId="0" fontId="28" fillId="0" borderId="19" xfId="0" applyFont="1" applyFill="1" applyBorder="1" applyAlignment="1">
      <alignment horizontal="justify" vertical="center" wrapText="1"/>
    </xf>
    <xf numFmtId="0" fontId="28" fillId="0" borderId="11" xfId="0" applyFont="1" applyFill="1" applyBorder="1" applyAlignment="1">
      <alignment horizontal="justify" vertical="center" wrapText="1"/>
    </xf>
    <xf numFmtId="0" fontId="33" fillId="0" borderId="8" xfId="0" applyFont="1" applyFill="1" applyBorder="1" applyAlignment="1">
      <alignment horizontal="justify" vertical="center" wrapText="1"/>
    </xf>
    <xf numFmtId="0" fontId="28" fillId="0" borderId="12" xfId="0" applyFont="1" applyFill="1" applyBorder="1" applyAlignment="1">
      <alignment horizontal="justify" vertical="center" wrapText="1"/>
    </xf>
    <xf numFmtId="0" fontId="28" fillId="0" borderId="12" xfId="2" applyFont="1" applyFill="1" applyBorder="1" applyAlignment="1">
      <alignment horizontal="center" vertical="center" wrapText="1"/>
    </xf>
    <xf numFmtId="0" fontId="28" fillId="0" borderId="1" xfId="2" applyFont="1" applyFill="1" applyBorder="1" applyAlignment="1">
      <alignment vertical="center" wrapText="1"/>
    </xf>
    <xf numFmtId="0" fontId="28" fillId="0" borderId="1" xfId="2" applyFont="1" applyFill="1" applyBorder="1" applyAlignment="1">
      <alignment horizontal="left" vertical="center" wrapText="1"/>
    </xf>
    <xf numFmtId="0" fontId="28" fillId="0" borderId="2" xfId="1" applyFont="1" applyFill="1" applyBorder="1" applyAlignment="1">
      <alignment vertical="center" wrapText="1"/>
    </xf>
    <xf numFmtId="0" fontId="28" fillId="0" borderId="1" xfId="1" applyFont="1" applyFill="1" applyBorder="1" applyAlignment="1" applyProtection="1">
      <alignment horizontal="justify" vertical="top" wrapText="1"/>
    </xf>
    <xf numFmtId="0" fontId="28" fillId="0" borderId="13" xfId="0" applyFont="1" applyFill="1" applyBorder="1" applyAlignment="1">
      <alignment horizontal="center" vertical="center" wrapText="1"/>
    </xf>
    <xf numFmtId="0" fontId="28" fillId="0" borderId="0" xfId="1" applyFont="1" applyFill="1" applyAlignment="1">
      <alignment horizontal="left" vertical="center" wrapText="1"/>
    </xf>
    <xf numFmtId="0" fontId="28" fillId="0" borderId="2" xfId="0" applyFont="1" applyFill="1" applyBorder="1" applyAlignment="1">
      <alignment vertical="center" wrapText="1"/>
    </xf>
    <xf numFmtId="0" fontId="34" fillId="0" borderId="1" xfId="0" applyFont="1" applyFill="1" applyBorder="1" applyAlignment="1">
      <alignment horizontal="justify" vertical="center" wrapText="1"/>
    </xf>
    <xf numFmtId="164" fontId="35"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justify" vertical="justify" wrapText="1"/>
    </xf>
    <xf numFmtId="0" fontId="9" fillId="0" borderId="1" xfId="0" applyFont="1" applyFill="1" applyBorder="1" applyAlignment="1">
      <alignment horizontal="left" vertical="center" wrapText="1"/>
    </xf>
    <xf numFmtId="0" fontId="34" fillId="0" borderId="1" xfId="0" applyFont="1" applyFill="1" applyBorder="1" applyAlignment="1">
      <alignment vertical="center" wrapText="1"/>
    </xf>
    <xf numFmtId="0" fontId="9" fillId="0" borderId="1" xfId="0" applyFont="1" applyFill="1" applyBorder="1" applyAlignment="1">
      <alignment vertical="center" wrapText="1"/>
    </xf>
    <xf numFmtId="0" fontId="34" fillId="5"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28" fillId="0" borderId="8" xfId="0" applyFont="1" applyFill="1" applyBorder="1" applyAlignment="1" applyProtection="1">
      <alignment horizontal="center" vertical="center" wrapText="1"/>
      <protection locked="0"/>
    </xf>
    <xf numFmtId="0" fontId="34" fillId="0" borderId="0" xfId="0" applyFont="1" applyFill="1" applyBorder="1" applyAlignment="1">
      <alignment horizontal="left" vertical="top"/>
    </xf>
    <xf numFmtId="0" fontId="36" fillId="0" borderId="0" xfId="0" applyFont="1" applyFill="1" applyBorder="1" applyAlignment="1">
      <alignment horizontal="left" vertical="top"/>
    </xf>
    <xf numFmtId="0" fontId="9" fillId="5" borderId="1"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20" fillId="0" borderId="1"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5" borderId="1" xfId="0" applyFont="1" applyFill="1" applyBorder="1" applyAlignment="1">
      <alignment horizontal="left" vertical="center"/>
    </xf>
    <xf numFmtId="0" fontId="9" fillId="0" borderId="1" xfId="0" applyFont="1" applyFill="1" applyBorder="1" applyAlignment="1">
      <alignment horizontal="left" vertical="center"/>
    </xf>
    <xf numFmtId="0" fontId="5" fillId="0" borderId="1" xfId="0" applyFont="1" applyFill="1" applyBorder="1" applyAlignment="1">
      <alignment horizontal="center"/>
    </xf>
    <xf numFmtId="10" fontId="5" fillId="0" borderId="1" xfId="7" applyNumberFormat="1" applyFont="1" applyFill="1" applyBorder="1" applyAlignment="1">
      <alignment horizont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1" applyFont="1" applyFill="1" applyBorder="1" applyAlignment="1">
      <alignment horizontal="justify" vertical="center" wrapText="1"/>
    </xf>
    <xf numFmtId="0" fontId="28" fillId="0" borderId="1" xfId="1" applyFont="1" applyFill="1" applyBorder="1" applyAlignment="1">
      <alignment horizontal="left" vertical="center" wrapText="1"/>
    </xf>
    <xf numFmtId="0" fontId="28" fillId="0" borderId="8" xfId="1" applyFont="1" applyFill="1" applyBorder="1" applyAlignment="1">
      <alignment horizontal="center" vertical="center" wrapText="1"/>
    </xf>
    <xf numFmtId="0" fontId="28" fillId="0" borderId="4" xfId="1" applyFont="1" applyFill="1" applyBorder="1" applyAlignment="1">
      <alignment horizontal="justify" vertical="center" wrapText="1"/>
    </xf>
    <xf numFmtId="0" fontId="27" fillId="6" borderId="0" xfId="0" applyFont="1" applyFill="1" applyBorder="1" applyAlignment="1">
      <alignment horizontal="center" vertical="center"/>
    </xf>
    <xf numFmtId="0" fontId="27" fillId="6" borderId="6" xfId="0" applyFont="1" applyFill="1" applyBorder="1" applyAlignment="1">
      <alignment horizontal="center" vertical="center"/>
    </xf>
    <xf numFmtId="0" fontId="21" fillId="0" borderId="14" xfId="0" applyFont="1" applyFill="1" applyBorder="1" applyAlignment="1">
      <alignment horizontal="right" vertical="center" wrapText="1"/>
    </xf>
    <xf numFmtId="0" fontId="21" fillId="0" borderId="1" xfId="0" applyFont="1" applyFill="1" applyBorder="1" applyAlignment="1">
      <alignment horizontal="right" vertical="center" wrapText="1"/>
    </xf>
    <xf numFmtId="0" fontId="3" fillId="5" borderId="15" xfId="1" applyFont="1" applyFill="1" applyBorder="1" applyAlignment="1">
      <alignment horizontal="left"/>
    </xf>
    <xf numFmtId="0" fontId="9" fillId="5" borderId="16" xfId="1" applyFont="1" applyFill="1" applyBorder="1" applyAlignment="1">
      <alignment horizontal="left"/>
    </xf>
    <xf numFmtId="0" fontId="30" fillId="5" borderId="16" xfId="1" applyFont="1" applyFill="1" applyBorder="1" applyAlignment="1">
      <alignment horizontal="center" vertical="center" wrapText="1"/>
    </xf>
    <xf numFmtId="0" fontId="21" fillId="9" borderId="14" xfId="0" applyFont="1" applyFill="1" applyBorder="1" applyAlignment="1">
      <alignment horizontal="right" vertical="center" wrapText="1"/>
    </xf>
    <xf numFmtId="0" fontId="21" fillId="9" borderId="1" xfId="0" applyFont="1" applyFill="1" applyBorder="1" applyAlignment="1">
      <alignment horizontal="right" vertical="center" wrapText="1"/>
    </xf>
    <xf numFmtId="10" fontId="5" fillId="9" borderId="1" xfId="7" applyNumberFormat="1" applyFont="1" applyFill="1" applyBorder="1" applyAlignment="1">
      <alignment horizontal="center"/>
    </xf>
    <xf numFmtId="0" fontId="25" fillId="6" borderId="9" xfId="0" applyFont="1" applyFill="1" applyBorder="1" applyAlignment="1">
      <alignment horizontal="center"/>
    </xf>
    <xf numFmtId="0" fontId="25" fillId="6" borderId="8" xfId="0" applyFont="1" applyFill="1" applyBorder="1" applyAlignment="1">
      <alignment horizontal="center"/>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3"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5" fillId="6" borderId="9" xfId="0" applyFont="1" applyFill="1" applyBorder="1" applyAlignment="1">
      <alignment horizontal="center"/>
    </xf>
    <xf numFmtId="0" fontId="25" fillId="6" borderId="8" xfId="0" applyFont="1" applyFill="1" applyBorder="1" applyAlignment="1">
      <alignment horizontal="center"/>
    </xf>
    <xf numFmtId="0" fontId="28" fillId="0" borderId="3" xfId="0" applyFont="1" applyFill="1" applyBorder="1" applyAlignment="1">
      <alignment horizontal="center" vertical="center" wrapText="1"/>
    </xf>
    <xf numFmtId="0" fontId="10" fillId="10" borderId="1" xfId="5"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25" fillId="6" borderId="8" xfId="0" applyFont="1" applyFill="1" applyBorder="1" applyAlignment="1">
      <alignment vertical="center" wrapText="1"/>
    </xf>
    <xf numFmtId="0" fontId="32" fillId="6" borderId="8" xfId="0" applyFont="1" applyFill="1" applyBorder="1" applyAlignment="1">
      <alignment horizontal="center" vertical="center" wrapText="1"/>
    </xf>
    <xf numFmtId="0" fontId="34" fillId="0" borderId="1" xfId="0" applyFont="1" applyFill="1" applyBorder="1" applyAlignment="1">
      <alignment horizontal="left" vertical="center"/>
    </xf>
    <xf numFmtId="0" fontId="9" fillId="5" borderId="0" xfId="0" applyFont="1" applyFill="1" applyBorder="1" applyAlignment="1">
      <alignment horizontal="left" vertical="center"/>
    </xf>
    <xf numFmtId="0" fontId="20" fillId="0" borderId="1" xfId="0" applyFont="1" applyFill="1" applyBorder="1" applyAlignment="1">
      <alignment horizontal="justify" vertical="center" wrapText="1"/>
    </xf>
    <xf numFmtId="0" fontId="9" fillId="0" borderId="3" xfId="0" applyFont="1" applyFill="1" applyBorder="1" applyAlignment="1">
      <alignment vertical="center" wrapText="1"/>
    </xf>
    <xf numFmtId="0" fontId="20" fillId="0" borderId="1" xfId="0" applyFont="1" applyFill="1" applyBorder="1" applyAlignment="1">
      <alignment horizontal="left" vertical="center" wrapText="1"/>
    </xf>
    <xf numFmtId="0" fontId="28" fillId="0" borderId="1" xfId="0" applyFont="1" applyFill="1" applyBorder="1" applyAlignment="1" applyProtection="1">
      <alignment horizontal="center" vertical="center" wrapText="1"/>
      <protection locked="0"/>
    </xf>
    <xf numFmtId="0" fontId="34" fillId="0" borderId="2" xfId="0" applyFont="1" applyFill="1" applyBorder="1" applyAlignment="1">
      <alignment horizontal="left" vertical="center" wrapText="1"/>
    </xf>
    <xf numFmtId="0" fontId="34" fillId="0" borderId="7" xfId="0" applyFont="1" applyFill="1" applyBorder="1" applyAlignment="1">
      <alignment horizontal="justify" vertical="center" wrapText="1"/>
    </xf>
    <xf numFmtId="0" fontId="34" fillId="0" borderId="1" xfId="0" applyFont="1" applyBorder="1" applyAlignment="1">
      <alignment horizontal="justify" vertical="center" wrapText="1"/>
    </xf>
    <xf numFmtId="0" fontId="35" fillId="0" borderId="1" xfId="0" applyFont="1" applyBorder="1" applyAlignment="1">
      <alignment vertical="center" wrapText="1"/>
    </xf>
    <xf numFmtId="0" fontId="19" fillId="0" borderId="2" xfId="0" applyFont="1" applyFill="1" applyBorder="1" applyAlignment="1">
      <alignment vertical="center" wrapText="1"/>
    </xf>
    <xf numFmtId="0" fontId="9" fillId="0" borderId="7" xfId="0" applyFont="1" applyFill="1" applyBorder="1" applyAlignment="1">
      <alignment horizontal="justify" vertical="center" wrapText="1"/>
    </xf>
    <xf numFmtId="0" fontId="9" fillId="0" borderId="7" xfId="0" applyFont="1" applyFill="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vertical="center"/>
    </xf>
    <xf numFmtId="0" fontId="9" fillId="5" borderId="7" xfId="0" applyFont="1" applyFill="1" applyBorder="1" applyAlignment="1">
      <alignment vertical="center" wrapText="1"/>
    </xf>
    <xf numFmtId="0" fontId="9" fillId="5" borderId="1" xfId="0" applyFont="1" applyFill="1" applyBorder="1" applyAlignment="1">
      <alignment vertical="center" wrapText="1"/>
    </xf>
    <xf numFmtId="0" fontId="9" fillId="5" borderId="7"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3" xfId="0" applyFont="1" applyFill="1" applyBorder="1" applyAlignment="1">
      <alignment vertical="center" wrapText="1"/>
    </xf>
    <xf numFmtId="0" fontId="9" fillId="0" borderId="2"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10" fillId="10" borderId="1" xfId="5" applyFont="1" applyFill="1" applyBorder="1" applyAlignment="1" applyProtection="1">
      <alignment vertical="center" wrapText="1"/>
    </xf>
    <xf numFmtId="0" fontId="32"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9"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8"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25" fillId="13" borderId="8" xfId="0" applyFont="1" applyFill="1" applyBorder="1" applyAlignment="1">
      <alignment horizontal="center" vertical="center" wrapText="1"/>
    </xf>
    <xf numFmtId="0" fontId="25" fillId="13" borderId="1" xfId="0" applyFont="1" applyFill="1" applyBorder="1" applyAlignment="1">
      <alignment horizontal="center" vertical="center"/>
    </xf>
    <xf numFmtId="0" fontId="25" fillId="13" borderId="2"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8" fillId="0" borderId="1" xfId="0" applyFont="1" applyFill="1" applyBorder="1" applyAlignment="1" applyProtection="1">
      <alignment horizontal="center" vertical="center" wrapText="1"/>
    </xf>
    <xf numFmtId="0" fontId="7" fillId="0" borderId="0" xfId="0" applyFont="1" applyBorder="1" applyProtection="1"/>
    <xf numFmtId="0" fontId="28" fillId="0" borderId="1" xfId="0" applyNumberFormat="1" applyFont="1" applyFill="1" applyBorder="1" applyAlignment="1">
      <alignment horizontal="center" vertical="center" wrapText="1"/>
    </xf>
    <xf numFmtId="0" fontId="7" fillId="5" borderId="0" xfId="0" applyNumberFormat="1" applyFont="1" applyFill="1" applyBorder="1"/>
    <xf numFmtId="0" fontId="7" fillId="5" borderId="0" xfId="0" applyNumberFormat="1" applyFont="1" applyFill="1" applyBorder="1" applyAlignment="1">
      <alignment wrapText="1"/>
    </xf>
    <xf numFmtId="0" fontId="28" fillId="0" borderId="1" xfId="0" applyFont="1" applyFill="1" applyBorder="1" applyAlignment="1">
      <alignment horizontal="center" vertical="center" wrapText="1"/>
    </xf>
    <xf numFmtId="0" fontId="34" fillId="0" borderId="1" xfId="4" applyFont="1" applyFill="1" applyBorder="1" applyAlignment="1">
      <alignment vertical="top" wrapText="1"/>
    </xf>
    <xf numFmtId="0" fontId="40" fillId="0" borderId="1" xfId="0" applyFont="1" applyFill="1" applyBorder="1" applyAlignment="1">
      <alignment vertical="top" wrapText="1"/>
    </xf>
    <xf numFmtId="0" fontId="40" fillId="0" borderId="1" xfId="1" applyFont="1" applyFill="1" applyBorder="1" applyAlignment="1">
      <alignment vertical="top" wrapText="1"/>
    </xf>
    <xf numFmtId="0" fontId="8" fillId="0" borderId="0" xfId="0" applyFont="1" applyBorder="1" applyAlignment="1"/>
    <xf numFmtId="0" fontId="8" fillId="0" borderId="6" xfId="0" applyFont="1" applyBorder="1" applyAlignment="1"/>
    <xf numFmtId="0" fontId="28"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pplyProtection="1">
      <alignment horizontal="center" vertical="center" wrapText="1"/>
      <protection locked="0"/>
    </xf>
    <xf numFmtId="0" fontId="43" fillId="0" borderId="0" xfId="0" applyFont="1" applyFill="1" applyBorder="1" applyAlignment="1">
      <alignment horizontal="left" vertical="center"/>
    </xf>
    <xf numFmtId="0" fontId="3" fillId="0" borderId="0"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4" applyFont="1" applyFill="1" applyBorder="1" applyAlignment="1">
      <alignment horizontal="justify" vertical="center" wrapText="1"/>
    </xf>
    <xf numFmtId="0" fontId="28" fillId="0" borderId="1" xfId="0" applyFont="1" applyFill="1" applyBorder="1" applyAlignment="1" applyProtection="1">
      <alignment horizontal="center" vertical="center" wrapText="1"/>
      <protection locked="0"/>
    </xf>
    <xf numFmtId="0" fontId="29" fillId="0"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9" fillId="0" borderId="1" xfId="1" applyFont="1" applyFill="1" applyBorder="1" applyAlignment="1">
      <alignment horizontal="justify" vertical="center" wrapText="1"/>
    </xf>
    <xf numFmtId="0" fontId="29" fillId="0" borderId="1" xfId="1" applyFont="1" applyFill="1" applyBorder="1" applyAlignment="1">
      <alignment horizontal="center" vertical="center" wrapText="1"/>
    </xf>
    <xf numFmtId="0" fontId="29" fillId="0" borderId="1" xfId="2" applyFont="1" applyFill="1" applyBorder="1" applyAlignment="1">
      <alignment horizontal="justify" vertical="center" wrapText="1"/>
    </xf>
    <xf numFmtId="0" fontId="29" fillId="0" borderId="7" xfId="0" applyFont="1" applyFill="1" applyBorder="1" applyAlignment="1">
      <alignment horizontal="justify" vertical="center" wrapText="1"/>
    </xf>
    <xf numFmtId="0" fontId="29" fillId="0" borderId="8" xfId="0" applyFont="1" applyFill="1" applyBorder="1" applyAlignment="1">
      <alignment horizontal="center" vertical="center" wrapText="1"/>
    </xf>
    <xf numFmtId="0" fontId="29" fillId="0" borderId="1" xfId="1" applyFont="1" applyFill="1" applyBorder="1" applyAlignment="1">
      <alignment horizontal="left" vertical="center" wrapText="1"/>
    </xf>
    <xf numFmtId="0" fontId="29" fillId="0" borderId="1" xfId="3" applyFont="1" applyFill="1" applyBorder="1" applyAlignment="1">
      <alignment horizontal="justify" vertical="center" wrapText="1"/>
    </xf>
    <xf numFmtId="0" fontId="29" fillId="0" borderId="2" xfId="1" applyFont="1" applyFill="1" applyBorder="1" applyAlignment="1">
      <alignment vertical="center" wrapText="1"/>
    </xf>
    <xf numFmtId="0" fontId="28" fillId="0" borderId="1" xfId="3"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5" borderId="3" xfId="0" applyFont="1" applyFill="1" applyBorder="1" applyAlignment="1">
      <alignment vertical="center" wrapText="1"/>
    </xf>
    <xf numFmtId="0" fontId="34" fillId="0" borderId="3" xfId="0" applyFont="1" applyFill="1" applyBorder="1" applyAlignment="1">
      <alignment vertical="center" wrapText="1"/>
    </xf>
    <xf numFmtId="0" fontId="34" fillId="0" borderId="8" xfId="0" applyFont="1" applyFill="1" applyBorder="1" applyAlignment="1">
      <alignment vertical="center" wrapText="1"/>
    </xf>
    <xf numFmtId="164" fontId="3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3"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34" fillId="0" borderId="1" xfId="0" applyFont="1" applyFill="1" applyBorder="1" applyAlignment="1">
      <alignment horizontal="center" vertical="center" wrapText="1"/>
    </xf>
    <xf numFmtId="0" fontId="10" fillId="10" borderId="18" xfId="5" applyFont="1" applyFill="1" applyBorder="1" applyAlignment="1" applyProtection="1">
      <alignment vertical="center" wrapText="1"/>
    </xf>
    <xf numFmtId="0" fontId="10" fillId="10" borderId="0" xfId="5" applyFont="1" applyFill="1" applyBorder="1" applyAlignment="1" applyProtection="1">
      <alignment vertical="center" wrapText="1"/>
    </xf>
    <xf numFmtId="0" fontId="9" fillId="0" borderId="3" xfId="0" applyFont="1" applyFill="1" applyBorder="1" applyAlignment="1">
      <alignment horizontal="center" vertical="center" wrapText="1"/>
    </xf>
    <xf numFmtId="0" fontId="45" fillId="0" borderId="1" xfId="0" applyFont="1" applyFill="1" applyBorder="1" applyAlignment="1">
      <alignment horizontal="justify" vertical="center" wrapText="1"/>
    </xf>
    <xf numFmtId="0" fontId="45" fillId="0" borderId="1" xfId="0" applyFont="1" applyFill="1" applyBorder="1" applyAlignment="1">
      <alignment horizontal="center" vertical="center" wrapText="1"/>
    </xf>
    <xf numFmtId="0" fontId="32" fillId="16" borderId="6" xfId="5" applyFont="1" applyFill="1" applyBorder="1" applyAlignment="1" applyProtection="1">
      <alignment horizontal="center" vertical="center" wrapText="1"/>
    </xf>
    <xf numFmtId="0" fontId="31" fillId="17" borderId="0" xfId="0" applyFont="1" applyFill="1" applyBorder="1" applyAlignment="1">
      <alignment horizontal="center" vertical="center"/>
    </xf>
    <xf numFmtId="0" fontId="27" fillId="17" borderId="0" xfId="0" applyFont="1" applyFill="1" applyBorder="1" applyAlignment="1">
      <alignment horizontal="center" vertical="center"/>
    </xf>
    <xf numFmtId="0" fontId="27" fillId="17" borderId="6" xfId="0" applyFont="1" applyFill="1" applyBorder="1" applyAlignment="1">
      <alignment horizontal="center" vertical="center"/>
    </xf>
    <xf numFmtId="0" fontId="9" fillId="5" borderId="1" xfId="1" applyFont="1" applyFill="1" applyBorder="1" applyAlignment="1">
      <alignment horizontal="center" vertical="top" wrapText="1"/>
    </xf>
    <xf numFmtId="0" fontId="9" fillId="5" borderId="1" xfId="1" applyFont="1" applyFill="1" applyBorder="1" applyAlignment="1">
      <alignment horizontal="left" vertical="top" wrapText="1"/>
    </xf>
    <xf numFmtId="0" fontId="30" fillId="17" borderId="1" xfId="4" applyFont="1" applyFill="1" applyBorder="1" applyAlignment="1">
      <alignment horizontal="center" vertical="center" wrapText="1"/>
    </xf>
    <xf numFmtId="0" fontId="7" fillId="3" borderId="14" xfId="5" applyFont="1" applyFill="1" applyBorder="1" applyAlignment="1" applyProtection="1">
      <alignment horizontal="right" vertical="center"/>
    </xf>
    <xf numFmtId="0" fontId="7" fillId="3" borderId="17" xfId="5" applyFont="1" applyFill="1" applyBorder="1" applyAlignment="1" applyProtection="1">
      <alignment horizontal="right" vertical="center"/>
    </xf>
    <xf numFmtId="0" fontId="7" fillId="3" borderId="12" xfId="5" applyFont="1" applyFill="1" applyBorder="1" applyAlignment="1" applyProtection="1">
      <alignment horizontal="right" vertical="center"/>
    </xf>
    <xf numFmtId="0" fontId="7" fillId="3" borderId="18" xfId="5" applyFont="1" applyFill="1" applyBorder="1" applyAlignment="1" applyProtection="1">
      <alignment horizontal="right" vertical="center"/>
    </xf>
    <xf numFmtId="0" fontId="7" fillId="3" borderId="0" xfId="5" applyFont="1" applyFill="1" applyBorder="1" applyAlignment="1" applyProtection="1">
      <alignment horizontal="right" vertical="center"/>
    </xf>
    <xf numFmtId="0" fontId="7" fillId="3" borderId="6" xfId="5" applyFont="1" applyFill="1" applyBorder="1" applyAlignment="1" applyProtection="1">
      <alignment horizontal="right" vertical="center"/>
    </xf>
    <xf numFmtId="0" fontId="7" fillId="3" borderId="18" xfId="5" applyFont="1" applyFill="1" applyBorder="1" applyAlignment="1" applyProtection="1">
      <alignment horizontal="center" vertical="center"/>
    </xf>
    <xf numFmtId="0" fontId="7" fillId="3" borderId="0" xfId="5" applyFont="1" applyFill="1" applyBorder="1" applyAlignment="1" applyProtection="1">
      <alignment horizontal="center" vertical="center"/>
    </xf>
    <xf numFmtId="0" fontId="7" fillId="3" borderId="6" xfId="5" applyFont="1" applyFill="1" applyBorder="1" applyAlignment="1" applyProtection="1">
      <alignment horizontal="center" vertical="center"/>
    </xf>
    <xf numFmtId="0" fontId="38" fillId="16" borderId="18" xfId="5" applyFont="1" applyFill="1" applyBorder="1" applyAlignment="1" applyProtection="1">
      <alignment horizontal="center" vertical="center" wrapText="1"/>
    </xf>
    <xf numFmtId="0" fontId="38" fillId="16" borderId="0" xfId="5" applyFont="1" applyFill="1" applyBorder="1" applyAlignment="1" applyProtection="1">
      <alignment horizontal="center" vertical="center" wrapText="1"/>
    </xf>
    <xf numFmtId="0" fontId="30" fillId="17" borderId="15" xfId="4" applyFont="1" applyFill="1" applyBorder="1" applyAlignment="1">
      <alignment horizontal="center" vertical="center" wrapText="1"/>
    </xf>
    <xf numFmtId="0" fontId="30" fillId="17" borderId="16" xfId="4" applyFont="1" applyFill="1" applyBorder="1" applyAlignment="1">
      <alignment horizontal="center" vertical="center" wrapText="1"/>
    </xf>
    <xf numFmtId="0" fontId="30" fillId="17" borderId="4" xfId="4" applyFont="1" applyFill="1" applyBorder="1" applyAlignment="1">
      <alignment horizontal="center" vertical="center" wrapText="1"/>
    </xf>
    <xf numFmtId="0" fontId="37" fillId="5" borderId="1" xfId="1" applyFont="1" applyFill="1" applyBorder="1" applyAlignment="1">
      <alignment horizontal="center" vertical="top" wrapText="1"/>
    </xf>
    <xf numFmtId="0" fontId="3" fillId="5" borderId="1" xfId="1" applyFont="1" applyFill="1" applyBorder="1" applyAlignment="1">
      <alignment horizontal="center" vertical="top" wrapText="1"/>
    </xf>
    <xf numFmtId="0" fontId="3" fillId="5" borderId="1"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5" xfId="1" applyFont="1" applyFill="1" applyBorder="1" applyAlignment="1">
      <alignment horizontal="left" vertical="top" wrapText="1"/>
    </xf>
    <xf numFmtId="0" fontId="3" fillId="5" borderId="7" xfId="1" applyFont="1" applyFill="1" applyBorder="1" applyAlignment="1">
      <alignment horizontal="left" vertical="top" wrapText="1"/>
    </xf>
    <xf numFmtId="0" fontId="30" fillId="17" borderId="1" xfId="0" applyFont="1" applyFill="1" applyBorder="1" applyAlignment="1">
      <alignment horizontal="center" vertical="center"/>
    </xf>
    <xf numFmtId="0" fontId="30" fillId="17" borderId="1" xfId="1" applyFont="1" applyFill="1" applyBorder="1" applyAlignment="1">
      <alignment horizontal="center" vertical="center" wrapText="1"/>
    </xf>
    <xf numFmtId="0" fontId="11" fillId="14" borderId="0" xfId="5" applyFont="1" applyFill="1" applyBorder="1" applyAlignment="1" applyProtection="1">
      <alignment horizontal="center" vertical="center" wrapText="1"/>
    </xf>
    <xf numFmtId="0" fontId="11" fillId="14" borderId="6" xfId="5" applyFont="1" applyFill="1" applyBorder="1" applyAlignment="1" applyProtection="1">
      <alignment horizontal="center" vertical="center" wrapText="1"/>
    </xf>
    <xf numFmtId="0" fontId="11" fillId="14" borderId="18" xfId="5" applyFont="1" applyFill="1" applyBorder="1" applyAlignment="1" applyProtection="1">
      <alignment horizontal="center" vertical="center" wrapText="1"/>
    </xf>
    <xf numFmtId="0" fontId="39" fillId="15" borderId="15" xfId="0" applyFont="1" applyFill="1" applyBorder="1" applyAlignment="1">
      <alignment horizontal="center" vertical="center" wrapText="1"/>
    </xf>
    <xf numFmtId="0" fontId="39" fillId="15" borderId="16" xfId="0" applyFont="1" applyFill="1" applyBorder="1" applyAlignment="1">
      <alignment horizontal="center" vertical="center" wrapText="1"/>
    </xf>
    <xf numFmtId="0" fontId="39" fillId="15" borderId="4"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8" fillId="0" borderId="3" xfId="0" applyFont="1" applyFill="1" applyBorder="1" applyAlignment="1">
      <alignment horizontal="center" vertical="center"/>
    </xf>
    <xf numFmtId="0" fontId="28" fillId="0" borderId="8" xfId="0" applyFont="1" applyFill="1" applyBorder="1" applyAlignment="1">
      <alignment horizontal="center" vertical="center"/>
    </xf>
    <xf numFmtId="0" fontId="8" fillId="5" borderId="14" xfId="0" applyFont="1" applyFill="1" applyBorder="1" applyAlignment="1">
      <alignment horizontal="right" vertical="center"/>
    </xf>
    <xf numFmtId="0" fontId="8" fillId="5" borderId="17"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0" xfId="0" applyFont="1" applyFill="1" applyBorder="1" applyAlignment="1">
      <alignment horizontal="right" vertical="center"/>
    </xf>
    <xf numFmtId="0" fontId="8" fillId="5" borderId="6" xfId="0" applyFont="1" applyFill="1" applyBorder="1" applyAlignment="1">
      <alignment horizontal="right" vertical="center"/>
    </xf>
    <xf numFmtId="0" fontId="7" fillId="0"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25" fillId="13" borderId="9" xfId="0" applyFont="1" applyFill="1" applyBorder="1" applyAlignment="1">
      <alignment horizontal="center" vertical="center" textRotation="90" wrapText="1"/>
    </xf>
    <xf numFmtId="0" fontId="25" fillId="13" borderId="8" xfId="0" applyFont="1" applyFill="1" applyBorder="1" applyAlignment="1">
      <alignment horizontal="center" vertical="center" textRotation="90" wrapText="1"/>
    </xf>
    <xf numFmtId="0" fontId="28" fillId="0" borderId="1" xfId="1" applyFont="1" applyFill="1" applyBorder="1" applyAlignment="1">
      <alignment horizontal="center" vertical="center" wrapText="1"/>
    </xf>
    <xf numFmtId="0" fontId="7" fillId="0" borderId="1" xfId="1" applyFont="1" applyFill="1" applyBorder="1" applyAlignment="1">
      <alignment horizontal="justify" vertical="center" wrapText="1"/>
    </xf>
    <xf numFmtId="0" fontId="11" fillId="10" borderId="1" xfId="5" applyFont="1" applyFill="1" applyBorder="1" applyAlignment="1" applyProtection="1">
      <alignment horizontal="center" vertical="center" wrapText="1"/>
    </xf>
    <xf numFmtId="0" fontId="25" fillId="15" borderId="18" xfId="0" applyFont="1" applyFill="1" applyBorder="1" applyAlignment="1">
      <alignment horizontal="center" vertical="center" wrapText="1"/>
    </xf>
    <xf numFmtId="0" fontId="25" fillId="15" borderId="0"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5" fillId="13" borderId="9" xfId="0" applyFont="1" applyFill="1" applyBorder="1" applyAlignment="1">
      <alignment horizontal="center"/>
    </xf>
    <xf numFmtId="0" fontId="25" fillId="13" borderId="8" xfId="0" applyFont="1" applyFill="1" applyBorder="1" applyAlignment="1">
      <alignment horizontal="center"/>
    </xf>
    <xf numFmtId="0" fontId="8" fillId="0" borderId="18"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0" fontId="7" fillId="5" borderId="3"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9" fillId="0" borderId="3"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3"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1" fillId="14" borderId="1" xfId="5"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7" fillId="5" borderId="3"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28" fillId="0" borderId="3" xfId="0" applyFont="1" applyFill="1" applyBorder="1" applyAlignment="1" applyProtection="1">
      <alignment horizontal="center" vertical="center" wrapText="1"/>
    </xf>
    <xf numFmtId="0" fontId="28"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xf>
    <xf numFmtId="0" fontId="28" fillId="0" borderId="8" xfId="0" applyFont="1" applyFill="1" applyBorder="1" applyAlignment="1" applyProtection="1">
      <alignment horizontal="center" vertical="center"/>
    </xf>
    <xf numFmtId="0" fontId="7" fillId="5" borderId="3" xfId="0" applyNumberFormat="1" applyFont="1" applyFill="1" applyBorder="1" applyAlignment="1">
      <alignment horizontal="left" vertical="center" wrapText="1"/>
    </xf>
    <xf numFmtId="0" fontId="7" fillId="5" borderId="8" xfId="0" applyNumberFormat="1" applyFont="1" applyFill="1" applyBorder="1" applyAlignment="1">
      <alignment horizontal="left" vertical="center" wrapText="1"/>
    </xf>
    <xf numFmtId="0" fontId="28" fillId="0" borderId="3" xfId="0" applyNumberFormat="1" applyFont="1" applyFill="1" applyBorder="1" applyAlignment="1">
      <alignment horizontal="center" vertical="center" wrapText="1"/>
    </xf>
    <xf numFmtId="0" fontId="28" fillId="0" borderId="8" xfId="0" applyNumberFormat="1" applyFont="1" applyFill="1" applyBorder="1" applyAlignment="1">
      <alignment horizontal="center" vertical="center" wrapText="1"/>
    </xf>
    <xf numFmtId="0" fontId="7" fillId="5" borderId="3" xfId="0" applyNumberFormat="1" applyFont="1" applyFill="1" applyBorder="1" applyAlignment="1">
      <alignment horizontal="center" vertical="center" wrapText="1"/>
    </xf>
    <xf numFmtId="0" fontId="7" fillId="5" borderId="8"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xf>
    <xf numFmtId="0" fontId="28" fillId="0" borderId="8"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29" fillId="0" borderId="3"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10" fontId="4" fillId="0" borderId="1" xfId="0" applyNumberFormat="1" applyFont="1" applyFill="1" applyBorder="1" applyAlignment="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26" fillId="6" borderId="1" xfId="1" applyFont="1" applyFill="1" applyBorder="1" applyAlignment="1">
      <alignment horizontal="center" vertical="center" wrapText="1"/>
    </xf>
    <xf numFmtId="0" fontId="5" fillId="0" borderId="1" xfId="0" applyFont="1" applyBorder="1" applyAlignment="1">
      <alignment horizontal="center" vertical="center"/>
    </xf>
    <xf numFmtId="0" fontId="27" fillId="7" borderId="1" xfId="5" applyFont="1" applyFill="1" applyBorder="1" applyAlignment="1" applyProtection="1">
      <alignment horizontal="center" vertical="center" wrapText="1"/>
    </xf>
    <xf numFmtId="0" fontId="5" fillId="3" borderId="14" xfId="0" applyFont="1" applyFill="1" applyBorder="1" applyAlignment="1">
      <alignment horizontal="right"/>
    </xf>
    <xf numFmtId="0" fontId="5" fillId="3" borderId="17" xfId="0" applyFont="1" applyFill="1" applyBorder="1" applyAlignment="1">
      <alignment horizontal="right"/>
    </xf>
    <xf numFmtId="0" fontId="5" fillId="3" borderId="12" xfId="0" applyFont="1" applyFill="1" applyBorder="1" applyAlignment="1">
      <alignment horizontal="right"/>
    </xf>
    <xf numFmtId="0" fontId="5" fillId="3" borderId="18" xfId="0" applyFont="1" applyFill="1" applyBorder="1" applyAlignment="1">
      <alignment horizontal="right"/>
    </xf>
    <xf numFmtId="0" fontId="5" fillId="3" borderId="0" xfId="0" applyFont="1" applyFill="1" applyBorder="1" applyAlignment="1">
      <alignment horizontal="right"/>
    </xf>
    <xf numFmtId="0" fontId="5" fillId="3" borderId="6" xfId="0" applyFont="1" applyFill="1" applyBorder="1" applyAlignment="1">
      <alignment horizontal="right"/>
    </xf>
    <xf numFmtId="0" fontId="5" fillId="3" borderId="18"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15" xfId="0" applyFont="1" applyFill="1" applyBorder="1" applyAlignment="1">
      <alignment horizontal="right"/>
    </xf>
    <xf numFmtId="0" fontId="5" fillId="3" borderId="16" xfId="0" applyFont="1" applyFill="1" applyBorder="1" applyAlignment="1">
      <alignment horizontal="right"/>
    </xf>
    <xf numFmtId="0" fontId="5" fillId="3" borderId="4" xfId="0" applyFont="1" applyFill="1" applyBorder="1" applyAlignment="1">
      <alignment horizontal="right"/>
    </xf>
    <xf numFmtId="0" fontId="6" fillId="4" borderId="1" xfId="0" applyFont="1" applyFill="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8" fillId="0" borderId="3" xfId="4" applyFont="1" applyFill="1" applyBorder="1" applyAlignment="1">
      <alignment horizontal="center" vertical="top" wrapText="1"/>
    </xf>
    <xf numFmtId="0" fontId="28" fillId="0" borderId="8" xfId="4" applyFont="1" applyFill="1" applyBorder="1" applyAlignment="1">
      <alignment horizontal="center" vertical="top" wrapText="1"/>
    </xf>
    <xf numFmtId="0" fontId="25" fillId="6" borderId="9" xfId="0" applyFont="1" applyFill="1" applyBorder="1" applyAlignment="1">
      <alignment horizontal="center" vertical="center" textRotation="90" wrapText="1"/>
    </xf>
    <xf numFmtId="0" fontId="25" fillId="6" borderId="8" xfId="0" applyFont="1" applyFill="1" applyBorder="1" applyAlignment="1">
      <alignment horizontal="center" vertical="center" textRotation="90" wrapText="1"/>
    </xf>
    <xf numFmtId="0" fontId="39" fillId="11" borderId="18"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39" fillId="11" borderId="6" xfId="0" applyFont="1" applyFill="1" applyBorder="1" applyAlignment="1">
      <alignment horizontal="center" vertical="center" wrapText="1"/>
    </xf>
    <xf numFmtId="0" fontId="11" fillId="10" borderId="18" xfId="5" applyFont="1" applyFill="1" applyBorder="1" applyAlignment="1" applyProtection="1">
      <alignment horizontal="center" vertical="center" wrapText="1"/>
    </xf>
    <xf numFmtId="0" fontId="11" fillId="10" borderId="0" xfId="5" applyFont="1" applyFill="1" applyBorder="1" applyAlignment="1" applyProtection="1">
      <alignment horizontal="center" vertical="center" wrapText="1"/>
    </xf>
    <xf numFmtId="0" fontId="11" fillId="10" borderId="6" xfId="5" applyFont="1" applyFill="1" applyBorder="1" applyAlignment="1" applyProtection="1">
      <alignment horizontal="center" vertical="center" wrapText="1"/>
    </xf>
    <xf numFmtId="0" fontId="25" fillId="6" borderId="3" xfId="0" applyFont="1" applyFill="1" applyBorder="1" applyAlignment="1">
      <alignment horizontal="center"/>
    </xf>
    <xf numFmtId="0" fontId="25" fillId="6" borderId="9" xfId="0" applyFont="1" applyFill="1" applyBorder="1" applyAlignment="1">
      <alignment horizontal="center"/>
    </xf>
    <xf numFmtId="0" fontId="25" fillId="6" borderId="8" xfId="0" applyFont="1" applyFill="1" applyBorder="1" applyAlignment="1">
      <alignment horizontal="center"/>
    </xf>
    <xf numFmtId="0" fontId="25" fillId="6" borderId="8"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10" fillId="10" borderId="1" xfId="5" applyFont="1" applyFill="1" applyBorder="1" applyAlignment="1" applyProtection="1">
      <alignment horizontal="center" vertical="center" wrapText="1"/>
    </xf>
    <xf numFmtId="0" fontId="28" fillId="0" borderId="1" xfId="4" applyFont="1" applyFill="1" applyBorder="1" applyAlignment="1">
      <alignment horizontal="justify" vertical="center" wrapText="1"/>
    </xf>
    <xf numFmtId="0" fontId="29" fillId="0" borderId="1" xfId="4" applyFont="1" applyFill="1" applyBorder="1" applyAlignment="1">
      <alignment horizontal="center" vertical="center" wrapText="1"/>
    </xf>
    <xf numFmtId="0" fontId="28" fillId="0" borderId="1" xfId="4" applyFont="1" applyFill="1" applyBorder="1" applyAlignment="1">
      <alignment horizontal="center" vertical="center" wrapText="1"/>
    </xf>
    <xf numFmtId="0" fontId="28" fillId="0" borderId="3" xfId="4" applyFont="1" applyFill="1" applyBorder="1" applyAlignment="1">
      <alignment vertical="top" wrapText="1"/>
    </xf>
    <xf numFmtId="0" fontId="28" fillId="0" borderId="8" xfId="4" applyFont="1" applyFill="1" applyBorder="1" applyAlignment="1">
      <alignment vertical="top" wrapText="1"/>
    </xf>
    <xf numFmtId="0" fontId="28" fillId="0" borderId="3" xfId="1" applyFont="1" applyFill="1" applyBorder="1" applyAlignment="1">
      <alignment vertical="center" wrapText="1"/>
    </xf>
    <xf numFmtId="0" fontId="28" fillId="0" borderId="8" xfId="1" applyFont="1" applyFill="1" applyBorder="1" applyAlignment="1">
      <alignment vertical="center" wrapText="1"/>
    </xf>
    <xf numFmtId="0" fontId="28" fillId="0" borderId="3" xfId="1" applyFont="1" applyFill="1" applyBorder="1" applyAlignment="1">
      <alignment vertical="justify" wrapText="1"/>
    </xf>
    <xf numFmtId="0" fontId="28" fillId="0" borderId="8" xfId="1" applyFont="1" applyFill="1" applyBorder="1" applyAlignment="1">
      <alignment vertical="justify" wrapText="1"/>
    </xf>
    <xf numFmtId="0" fontId="28" fillId="0" borderId="3" xfId="4" applyFont="1" applyFill="1" applyBorder="1" applyAlignment="1">
      <alignment horizontal="center" vertical="center" wrapText="1"/>
    </xf>
    <xf numFmtId="0" fontId="28" fillId="0" borderId="8" xfId="4"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28" fillId="0" borderId="3" xfId="4" applyFont="1" applyFill="1" applyBorder="1" applyAlignment="1">
      <alignment horizontal="justify" vertical="center" wrapText="1"/>
    </xf>
    <xf numFmtId="0" fontId="28" fillId="0" borderId="8" xfId="4" applyFont="1" applyFill="1" applyBorder="1" applyAlignment="1">
      <alignment horizontal="justify" vertical="center" wrapText="1"/>
    </xf>
    <xf numFmtId="0" fontId="28" fillId="0" borderId="3" xfId="0" applyFont="1" applyFill="1" applyBorder="1" applyAlignment="1">
      <alignment horizontal="justify" vertical="center" wrapText="1"/>
    </xf>
    <xf numFmtId="0" fontId="28" fillId="0" borderId="8" xfId="0" applyFont="1" applyFill="1" applyBorder="1" applyAlignment="1">
      <alignment horizontal="justify" vertical="center" wrapText="1"/>
    </xf>
    <xf numFmtId="0" fontId="28" fillId="0" borderId="3" xfId="4" applyFont="1" applyFill="1" applyBorder="1" applyAlignment="1">
      <alignment horizontal="left" vertical="top" wrapText="1"/>
    </xf>
    <xf numFmtId="0" fontId="28" fillId="0" borderId="8" xfId="4" applyFont="1" applyFill="1" applyBorder="1" applyAlignment="1">
      <alignment horizontal="left" vertical="top" wrapText="1"/>
    </xf>
    <xf numFmtId="0" fontId="28" fillId="0" borderId="3"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3" xfId="0" applyFont="1" applyFill="1" applyBorder="1" applyAlignment="1">
      <alignment horizontal="center" vertical="top" wrapText="1"/>
    </xf>
    <xf numFmtId="0" fontId="28" fillId="0" borderId="8" xfId="0" applyFont="1" applyFill="1" applyBorder="1" applyAlignment="1">
      <alignment horizontal="center" vertical="top" wrapText="1"/>
    </xf>
    <xf numFmtId="0" fontId="28" fillId="0" borderId="3" xfId="1" applyFont="1" applyFill="1" applyBorder="1" applyAlignment="1">
      <alignment horizontal="center" wrapText="1"/>
    </xf>
    <xf numFmtId="0" fontId="28" fillId="0" borderId="8" xfId="1" applyFont="1" applyFill="1" applyBorder="1" applyAlignment="1">
      <alignment horizontal="center" wrapText="1"/>
    </xf>
    <xf numFmtId="0" fontId="28" fillId="0" borderId="1" xfId="1" applyFont="1" applyFill="1" applyBorder="1" applyAlignment="1">
      <alignment horizontal="left" vertical="center" wrapText="1"/>
    </xf>
    <xf numFmtId="0" fontId="28" fillId="0" borderId="1" xfId="1" applyFont="1" applyFill="1" applyBorder="1" applyAlignment="1">
      <alignment horizontal="justify" vertical="center" wrapText="1"/>
    </xf>
    <xf numFmtId="0" fontId="29" fillId="0" borderId="1" xfId="1" applyFont="1" applyFill="1" applyBorder="1" applyAlignment="1">
      <alignment horizontal="center" vertical="center" wrapText="1"/>
    </xf>
    <xf numFmtId="0" fontId="10" fillId="10" borderId="2" xfId="5" applyFont="1" applyFill="1" applyBorder="1" applyAlignment="1" applyProtection="1">
      <alignment horizontal="center" vertical="center" wrapText="1"/>
    </xf>
    <xf numFmtId="0" fontId="10" fillId="10" borderId="5" xfId="5" applyFont="1" applyFill="1" applyBorder="1" applyAlignment="1" applyProtection="1">
      <alignment horizontal="center" vertical="center" wrapText="1"/>
    </xf>
    <xf numFmtId="0" fontId="10" fillId="10" borderId="7" xfId="5" applyFont="1" applyFill="1" applyBorder="1" applyAlignment="1" applyProtection="1">
      <alignment horizontal="center" vertical="center" wrapText="1"/>
    </xf>
    <xf numFmtId="0" fontId="28" fillId="0" borderId="9" xfId="0" applyFont="1" applyFill="1" applyBorder="1" applyAlignment="1">
      <alignment horizontal="left" vertical="center" wrapText="1"/>
    </xf>
    <xf numFmtId="0" fontId="29" fillId="0" borderId="3"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8" xfId="1" applyFont="1" applyFill="1" applyBorder="1" applyAlignment="1">
      <alignment horizontal="center" vertical="center" wrapText="1"/>
    </xf>
    <xf numFmtId="0" fontId="28" fillId="0" borderId="3" xfId="1" applyFont="1" applyFill="1" applyBorder="1" applyAlignment="1">
      <alignment vertical="top" wrapText="1"/>
    </xf>
    <xf numFmtId="0" fontId="28" fillId="0" borderId="9" xfId="1" applyFont="1" applyFill="1" applyBorder="1" applyAlignment="1">
      <alignment vertical="top" wrapText="1"/>
    </xf>
    <xf numFmtId="0" fontId="28" fillId="0" borderId="8" xfId="1" applyFont="1" applyFill="1" applyBorder="1" applyAlignment="1">
      <alignment vertical="top" wrapText="1"/>
    </xf>
    <xf numFmtId="0" fontId="28" fillId="0" borderId="9" xfId="1" applyFont="1" applyFill="1" applyBorder="1" applyAlignment="1">
      <alignment vertical="center" wrapText="1"/>
    </xf>
    <xf numFmtId="0" fontId="28" fillId="0" borderId="9" xfId="1" applyFont="1" applyFill="1" applyBorder="1" applyAlignment="1">
      <alignment horizontal="center" vertical="center" wrapText="1"/>
    </xf>
    <xf numFmtId="0" fontId="28" fillId="0" borderId="1" xfId="0" applyFont="1" applyFill="1" applyBorder="1" applyAlignment="1">
      <alignment horizontal="center" vertical="top" wrapText="1"/>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xf>
    <xf numFmtId="0" fontId="40" fillId="0" borderId="3"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28" fillId="0" borderId="9" xfId="0" applyFont="1" applyFill="1" applyBorder="1" applyAlignment="1" applyProtection="1">
      <alignment horizontal="center" vertical="center" wrapText="1"/>
      <protection locked="0"/>
    </xf>
    <xf numFmtId="0" fontId="28" fillId="0" borderId="3"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3" xfId="1" applyFont="1" applyFill="1" applyBorder="1" applyAlignment="1">
      <alignment horizontal="justify" vertical="center" wrapText="1"/>
    </xf>
    <xf numFmtId="0" fontId="28" fillId="0" borderId="8" xfId="1" applyFont="1" applyFill="1" applyBorder="1" applyAlignment="1">
      <alignment horizontal="justify" vertical="center" wrapText="1"/>
    </xf>
    <xf numFmtId="0" fontId="28" fillId="0" borderId="3" xfId="1" applyFont="1" applyFill="1" applyBorder="1" applyAlignment="1">
      <alignment horizontal="left" vertical="center" wrapText="1"/>
    </xf>
    <xf numFmtId="0" fontId="28" fillId="0" borderId="8" xfId="1" applyFont="1" applyFill="1" applyBorder="1" applyAlignment="1">
      <alignment horizontal="left" vertical="center" wrapText="1"/>
    </xf>
    <xf numFmtId="0" fontId="28" fillId="0" borderId="3" xfId="0" applyFont="1" applyFill="1" applyBorder="1" applyAlignment="1">
      <alignment horizontal="center"/>
    </xf>
    <xf numFmtId="0" fontId="28" fillId="0" borderId="8" xfId="0" applyFont="1" applyFill="1" applyBorder="1" applyAlignment="1">
      <alignment horizontal="center"/>
    </xf>
    <xf numFmtId="0" fontId="28" fillId="0" borderId="3" xfId="2" applyFont="1" applyFill="1" applyBorder="1" applyAlignment="1">
      <alignment horizontal="justify" vertical="center" wrapText="1"/>
    </xf>
    <xf numFmtId="0" fontId="28" fillId="0" borderId="8" xfId="2" applyFont="1" applyFill="1" applyBorder="1" applyAlignment="1">
      <alignment horizontal="justify" vertical="center" wrapText="1"/>
    </xf>
    <xf numFmtId="0" fontId="28" fillId="0" borderId="9" xfId="4" applyFont="1" applyFill="1" applyBorder="1" applyAlignment="1">
      <alignment horizontal="justify" vertical="center" wrapText="1"/>
    </xf>
    <xf numFmtId="0" fontId="29" fillId="0" borderId="3" xfId="4" applyFont="1" applyFill="1" applyBorder="1" applyAlignment="1">
      <alignment horizontal="center" vertical="center" wrapText="1"/>
    </xf>
    <xf numFmtId="0" fontId="29" fillId="0" borderId="8" xfId="4" applyFont="1" applyFill="1" applyBorder="1" applyAlignment="1">
      <alignment horizontal="center" vertical="center" wrapText="1"/>
    </xf>
    <xf numFmtId="0" fontId="7" fillId="0" borderId="3" xfId="1" applyFont="1" applyFill="1" applyBorder="1" applyAlignment="1">
      <alignment horizontal="justify" vertical="center" wrapText="1"/>
    </xf>
    <xf numFmtId="0" fontId="7" fillId="0" borderId="9" xfId="1" applyFont="1" applyFill="1" applyBorder="1" applyAlignment="1">
      <alignment horizontal="justify" vertical="center" wrapText="1"/>
    </xf>
    <xf numFmtId="0" fontId="7" fillId="0" borderId="8" xfId="1" applyFont="1" applyFill="1" applyBorder="1" applyAlignment="1">
      <alignment horizontal="justify" vertical="center" wrapText="1"/>
    </xf>
    <xf numFmtId="0" fontId="28" fillId="0" borderId="9" xfId="1" applyFont="1" applyFill="1" applyBorder="1" applyAlignment="1">
      <alignment horizontal="left" vertical="center" wrapText="1"/>
    </xf>
    <xf numFmtId="0" fontId="28" fillId="0" borderId="4" xfId="1" applyFont="1" applyFill="1" applyBorder="1" applyAlignment="1">
      <alignment horizontal="justify" vertical="center" wrapText="1"/>
    </xf>
    <xf numFmtId="0" fontId="28" fillId="0" borderId="3" xfId="2" applyFont="1" applyFill="1" applyBorder="1" applyAlignment="1">
      <alignment horizontal="center" vertical="center" wrapText="1"/>
    </xf>
    <xf numFmtId="0" fontId="28" fillId="0" borderId="9" xfId="2" applyFont="1" applyFill="1" applyBorder="1" applyAlignment="1">
      <alignment horizontal="center" vertical="center" wrapText="1"/>
    </xf>
    <xf numFmtId="0" fontId="28" fillId="0" borderId="8" xfId="2" applyFont="1" applyFill="1" applyBorder="1" applyAlignment="1">
      <alignment horizontal="center" vertical="center" wrapText="1"/>
    </xf>
    <xf numFmtId="0" fontId="28" fillId="0" borderId="9" xfId="1" applyFont="1" applyFill="1" applyBorder="1" applyAlignment="1">
      <alignment horizontal="justify" vertical="center" wrapText="1"/>
    </xf>
    <xf numFmtId="0" fontId="28" fillId="0" borderId="3" xfId="1" applyFont="1" applyFill="1" applyBorder="1" applyAlignment="1">
      <alignment horizontal="center" vertical="top" wrapText="1"/>
    </xf>
    <xf numFmtId="0" fontId="28" fillId="0" borderId="8" xfId="1" applyFont="1" applyFill="1" applyBorder="1" applyAlignment="1">
      <alignment horizontal="center" vertical="top" wrapText="1"/>
    </xf>
    <xf numFmtId="0" fontId="34" fillId="0" borderId="3" xfId="0" applyFont="1" applyFill="1" applyBorder="1" applyAlignment="1">
      <alignment horizontal="center" vertical="center" wrapText="1"/>
    </xf>
    <xf numFmtId="0" fontId="28" fillId="0" borderId="9" xfId="0" applyFont="1" applyFill="1" applyBorder="1" applyAlignment="1">
      <alignment horizontal="justify" vertical="center" wrapText="1"/>
    </xf>
    <xf numFmtId="0" fontId="29" fillId="0" borderId="9" xfId="0" applyFont="1" applyFill="1" applyBorder="1" applyAlignment="1">
      <alignment horizontal="center" vertical="center" wrapText="1"/>
    </xf>
    <xf numFmtId="0" fontId="28" fillId="0" borderId="3" xfId="4" applyFont="1" applyFill="1" applyBorder="1" applyAlignment="1">
      <alignment vertical="center" wrapText="1"/>
    </xf>
    <xf numFmtId="0" fontId="28" fillId="0" borderId="9" xfId="4" applyFont="1" applyFill="1" applyBorder="1" applyAlignment="1">
      <alignment vertical="center" wrapText="1"/>
    </xf>
    <xf numFmtId="0" fontId="28" fillId="0" borderId="8" xfId="4" applyFont="1" applyFill="1" applyBorder="1" applyAlignment="1">
      <alignment vertical="center" wrapText="1"/>
    </xf>
    <xf numFmtId="0" fontId="28" fillId="0" borderId="3"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8" fillId="0" borderId="1"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25" fillId="12" borderId="18"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8" xfId="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0" fontId="10" fillId="10" borderId="18" xfId="5" applyFont="1" applyFill="1" applyBorder="1" applyAlignment="1" applyProtection="1">
      <alignment horizontal="center" vertical="center" wrapText="1"/>
    </xf>
    <xf numFmtId="0" fontId="10" fillId="10" borderId="0" xfId="5" applyFont="1" applyFill="1" applyBorder="1" applyAlignment="1" applyProtection="1">
      <alignment horizontal="center" vertical="center" wrapText="1"/>
    </xf>
    <xf numFmtId="0" fontId="10" fillId="10" borderId="14" xfId="5" applyFont="1" applyFill="1" applyBorder="1" applyAlignment="1" applyProtection="1">
      <alignment horizontal="center" vertical="center" wrapText="1"/>
    </xf>
    <xf numFmtId="0" fontId="10" fillId="10" borderId="17" xfId="5" applyFont="1" applyFill="1" applyBorder="1" applyAlignment="1" applyProtection="1">
      <alignment horizontal="center" vertical="center" wrapText="1"/>
    </xf>
    <xf numFmtId="0" fontId="10" fillId="10" borderId="15" xfId="5" applyFont="1" applyFill="1" applyBorder="1" applyAlignment="1" applyProtection="1">
      <alignment horizontal="center" vertical="center" wrapText="1"/>
    </xf>
    <xf numFmtId="0" fontId="10" fillId="10" borderId="16" xfId="5"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164" fontId="35" fillId="0" borderId="3" xfId="0" applyNumberFormat="1" applyFont="1" applyFill="1" applyBorder="1" applyAlignment="1">
      <alignment horizontal="center" vertical="center" wrapText="1"/>
    </xf>
    <xf numFmtId="164" fontId="35" fillId="0" borderId="8" xfId="0" applyNumberFormat="1" applyFont="1" applyFill="1" applyBorder="1" applyAlignment="1">
      <alignment horizontal="center" vertical="center" wrapText="1"/>
    </xf>
    <xf numFmtId="164" fontId="35" fillId="0" borderId="9"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10" fillId="10" borderId="4" xfId="5" applyFont="1" applyFill="1" applyBorder="1" applyAlignment="1" applyProtection="1">
      <alignment horizontal="center" vertical="center" wrapText="1"/>
    </xf>
    <xf numFmtId="0" fontId="25" fillId="6" borderId="2" xfId="0" applyFont="1" applyFill="1" applyBorder="1" applyAlignment="1">
      <alignment horizontal="center" vertical="center"/>
    </xf>
    <xf numFmtId="0" fontId="25" fillId="6" borderId="5" xfId="0" applyFont="1" applyFill="1" applyBorder="1" applyAlignment="1">
      <alignment horizontal="center" vertical="center"/>
    </xf>
    <xf numFmtId="0" fontId="25" fillId="6" borderId="7" xfId="0" applyFont="1" applyFill="1" applyBorder="1" applyAlignment="1">
      <alignment horizontal="center" vertical="center"/>
    </xf>
    <xf numFmtId="0" fontId="25" fillId="12" borderId="6"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5" borderId="3" xfId="0" applyFont="1" applyFill="1" applyBorder="1" applyAlignment="1">
      <alignment vertical="center" wrapText="1"/>
    </xf>
    <xf numFmtId="0" fontId="9" fillId="5" borderId="8" xfId="0" applyFont="1" applyFill="1" applyBorder="1" applyAlignment="1">
      <alignmen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8" fillId="0" borderId="5" xfId="0" applyFont="1" applyBorder="1" applyAlignment="1">
      <alignment horizontal="center"/>
    </xf>
    <xf numFmtId="0" fontId="26" fillId="17" borderId="1" xfId="1" applyFont="1" applyFill="1" applyBorder="1" applyAlignment="1">
      <alignment horizontal="center" vertical="center" wrapText="1"/>
    </xf>
    <xf numFmtId="0" fontId="6" fillId="16" borderId="14" xfId="0" applyFont="1" applyFill="1" applyBorder="1" applyAlignment="1">
      <alignment horizontal="center" vertical="center" wrapText="1"/>
    </xf>
    <xf numFmtId="0" fontId="6" fillId="16" borderId="17" xfId="0" applyFont="1" applyFill="1" applyBorder="1" applyAlignment="1">
      <alignment horizontal="center" vertical="center"/>
    </xf>
    <xf numFmtId="0" fontId="6" fillId="16" borderId="12" xfId="0" applyFont="1" applyFill="1" applyBorder="1" applyAlignment="1">
      <alignment horizontal="center" vertical="center"/>
    </xf>
    <xf numFmtId="0" fontId="4" fillId="0" borderId="18"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4" fillId="0" borderId="0" xfId="0" applyFont="1" applyBorder="1" applyAlignment="1">
      <alignment horizontal="center" vertical="center"/>
    </xf>
    <xf numFmtId="0" fontId="27" fillId="17" borderId="14" xfId="0" applyFont="1" applyFill="1" applyBorder="1" applyAlignment="1">
      <alignment horizontal="center" vertical="center"/>
    </xf>
    <xf numFmtId="0" fontId="27" fillId="17" borderId="18" xfId="0" applyFont="1" applyFill="1" applyBorder="1" applyAlignment="1">
      <alignment horizontal="center" vertical="center"/>
    </xf>
    <xf numFmtId="0" fontId="30" fillId="17" borderId="17" xfId="0" applyFont="1" applyFill="1" applyBorder="1" applyAlignment="1">
      <alignment horizontal="center"/>
    </xf>
    <xf numFmtId="0" fontId="30" fillId="17" borderId="12" xfId="0" applyFont="1" applyFill="1" applyBorder="1" applyAlignment="1">
      <alignment horizontal="center"/>
    </xf>
    <xf numFmtId="0" fontId="27" fillId="17" borderId="0" xfId="0" applyFont="1" applyFill="1" applyBorder="1" applyAlignment="1">
      <alignment horizontal="center" vertical="center"/>
    </xf>
    <xf numFmtId="0" fontId="27" fillId="17" borderId="6" xfId="0" applyFont="1" applyFill="1" applyBorder="1" applyAlignment="1">
      <alignment horizontal="center" vertical="center"/>
    </xf>
    <xf numFmtId="0" fontId="6" fillId="16" borderId="14"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8" xfId="0" applyFont="1" applyFill="1" applyBorder="1" applyAlignment="1">
      <alignment horizontal="center" vertical="center"/>
    </xf>
    <xf numFmtId="0" fontId="30" fillId="6" borderId="17" xfId="0" applyFont="1" applyFill="1" applyBorder="1" applyAlignment="1">
      <alignment horizontal="center"/>
    </xf>
    <xf numFmtId="0" fontId="30" fillId="6" borderId="12" xfId="0" applyFont="1" applyFill="1" applyBorder="1" applyAlignment="1">
      <alignment horizontal="center"/>
    </xf>
    <xf numFmtId="0" fontId="27" fillId="6" borderId="0" xfId="0" applyFont="1" applyFill="1" applyBorder="1" applyAlignment="1">
      <alignment horizontal="center" vertical="center"/>
    </xf>
    <xf numFmtId="0" fontId="27" fillId="6" borderId="6" xfId="0" applyFont="1" applyFill="1" applyBorder="1" applyAlignment="1">
      <alignment horizontal="center" vertical="center"/>
    </xf>
    <xf numFmtId="0" fontId="27" fillId="7" borderId="14" xfId="5" applyFont="1" applyFill="1" applyBorder="1" applyAlignment="1" applyProtection="1">
      <alignment horizontal="center" vertical="center" wrapText="1"/>
    </xf>
    <xf numFmtId="0" fontId="27" fillId="7" borderId="17" xfId="5" applyFont="1" applyFill="1" applyBorder="1" applyAlignment="1" applyProtection="1">
      <alignment horizontal="center" vertical="center" wrapText="1"/>
    </xf>
    <xf numFmtId="0" fontId="27" fillId="7" borderId="12" xfId="5" applyFont="1" applyFill="1" applyBorder="1" applyAlignment="1" applyProtection="1">
      <alignment horizontal="center" vertical="center" wrapText="1"/>
    </xf>
    <xf numFmtId="0" fontId="6" fillId="4" borderId="14" xfId="0" applyFont="1" applyFill="1" applyBorder="1" applyAlignment="1">
      <alignment horizontal="center"/>
    </xf>
    <xf numFmtId="0" fontId="6" fillId="4" borderId="17" xfId="0" applyFont="1" applyFill="1" applyBorder="1" applyAlignment="1">
      <alignment horizontal="center"/>
    </xf>
    <xf numFmtId="0" fontId="6" fillId="4" borderId="12" xfId="0" applyFont="1" applyFill="1" applyBorder="1" applyAlignment="1">
      <alignment horizontal="center"/>
    </xf>
  </cellXfs>
  <cellStyles count="8">
    <cellStyle name="Normal" xfId="0" builtinId="0"/>
    <cellStyle name="Normal 2" xfId="1"/>
    <cellStyle name="Normal 2 2" xfId="2"/>
    <cellStyle name="Normal 2 3" xfId="3"/>
    <cellStyle name="Normal 2 4" xfId="4"/>
    <cellStyle name="Normal 3" xfId="5"/>
    <cellStyle name="Normal 3 2 2" xfId="6"/>
    <cellStyle name="Porcentaje" xfId="7" builtinId="5"/>
  </cellStyles>
  <dxfs count="1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2241"/>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171450</xdr:rowOff>
    </xdr:from>
    <xdr:to>
      <xdr:col>1</xdr:col>
      <xdr:colOff>447675</xdr:colOff>
      <xdr:row>3</xdr:row>
      <xdr:rowOff>0</xdr:rowOff>
    </xdr:to>
    <xdr:pic>
      <xdr:nvPicPr>
        <xdr:cNvPr id="198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71450"/>
          <a:ext cx="2438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394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2</xdr:col>
      <xdr:colOff>25400</xdr:colOff>
      <xdr:row>3</xdr:row>
      <xdr:rowOff>238125</xdr:rowOff>
    </xdr:to>
    <xdr:pic>
      <xdr:nvPicPr>
        <xdr:cNvPr id="7496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598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7001"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80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8006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8109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821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8313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2</xdr:col>
      <xdr:colOff>1762125</xdr:colOff>
      <xdr:row>3</xdr:row>
      <xdr:rowOff>238125</xdr:rowOff>
    </xdr:to>
    <xdr:pic>
      <xdr:nvPicPr>
        <xdr:cNvPr id="7190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4</xdr:row>
      <xdr:rowOff>828</xdr:rowOff>
    </xdr:to>
    <xdr:pic>
      <xdr:nvPicPr>
        <xdr:cNvPr id="98321"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2</xdr:col>
      <xdr:colOff>1171575</xdr:colOff>
      <xdr:row>3</xdr:row>
      <xdr:rowOff>238125</xdr:rowOff>
    </xdr:to>
    <xdr:pic>
      <xdr:nvPicPr>
        <xdr:cNvPr id="8619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957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2</xdr:col>
      <xdr:colOff>1584325</xdr:colOff>
      <xdr:row>4</xdr:row>
      <xdr:rowOff>6350</xdr:rowOff>
    </xdr:to>
    <xdr:pic>
      <xdr:nvPicPr>
        <xdr:cNvPr id="8517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84158"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0</xdr:col>
      <xdr:colOff>2628900</xdr:colOff>
      <xdr:row>3</xdr:row>
      <xdr:rowOff>38100</xdr:rowOff>
    </xdr:to>
    <xdr:pic>
      <xdr:nvPicPr>
        <xdr:cNvPr id="9022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04775"/>
          <a:ext cx="2447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0</xdr:col>
      <xdr:colOff>2628900</xdr:colOff>
      <xdr:row>3</xdr:row>
      <xdr:rowOff>38100</xdr:rowOff>
    </xdr:to>
    <xdr:pic>
      <xdr:nvPicPr>
        <xdr:cNvPr id="648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04775"/>
          <a:ext cx="2447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0</xdr:col>
      <xdr:colOff>2628900</xdr:colOff>
      <xdr:row>3</xdr:row>
      <xdr:rowOff>38100</xdr:rowOff>
    </xdr:to>
    <xdr:pic>
      <xdr:nvPicPr>
        <xdr:cNvPr id="8920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04775"/>
          <a:ext cx="2447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0</xdr:col>
      <xdr:colOff>2628900</xdr:colOff>
      <xdr:row>3</xdr:row>
      <xdr:rowOff>38100</xdr:rowOff>
    </xdr:to>
    <xdr:pic>
      <xdr:nvPicPr>
        <xdr:cNvPr id="9123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04775"/>
          <a:ext cx="2447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2562225</xdr:colOff>
      <xdr:row>3</xdr:row>
      <xdr:rowOff>66675</xdr:rowOff>
    </xdr:to>
    <xdr:pic>
      <xdr:nvPicPr>
        <xdr:cNvPr id="5288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2552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6680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6578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678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6985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087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200025</xdr:colOff>
      <xdr:row>0</xdr:row>
      <xdr:rowOff>247650</xdr:rowOff>
    </xdr:from>
    <xdr:to>
      <xdr:col>1</xdr:col>
      <xdr:colOff>3629025</xdr:colOff>
      <xdr:row>3</xdr:row>
      <xdr:rowOff>238125</xdr:rowOff>
    </xdr:to>
    <xdr:pic>
      <xdr:nvPicPr>
        <xdr:cNvPr id="72921"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47650"/>
          <a:ext cx="388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90033"/>
    <pageSetUpPr fitToPage="1"/>
  </sheetPr>
  <dimension ref="A1:H107"/>
  <sheetViews>
    <sheetView view="pageBreakPreview" zoomScale="55" zoomScaleNormal="82" zoomScaleSheetLayoutView="55" workbookViewId="0">
      <selection activeCell="A88" sqref="A88:C88"/>
    </sheetView>
  </sheetViews>
  <sheetFormatPr baseColWidth="10" defaultRowHeight="15"/>
  <cols>
    <col min="1" max="6" width="32.140625" style="3" customWidth="1"/>
    <col min="7" max="16384" width="11.42578125" style="2"/>
  </cols>
  <sheetData>
    <row r="1" spans="1:6" s="10" customFormat="1" ht="23.25" customHeight="1">
      <c r="A1" s="300" t="s">
        <v>1985</v>
      </c>
      <c r="B1" s="301"/>
      <c r="C1" s="301"/>
      <c r="D1" s="301"/>
      <c r="E1" s="301"/>
      <c r="F1" s="302"/>
    </row>
    <row r="2" spans="1:6" s="10" customFormat="1" ht="21.75">
      <c r="A2" s="303" t="s">
        <v>10</v>
      </c>
      <c r="B2" s="304"/>
      <c r="C2" s="304"/>
      <c r="D2" s="304"/>
      <c r="E2" s="304"/>
      <c r="F2" s="305"/>
    </row>
    <row r="3" spans="1:6" s="10" customFormat="1" ht="16.5" customHeight="1">
      <c r="A3" s="306"/>
      <c r="B3" s="307"/>
      <c r="C3" s="307"/>
      <c r="D3" s="307"/>
      <c r="E3" s="307"/>
      <c r="F3" s="308"/>
    </row>
    <row r="4" spans="1:6" s="10" customFormat="1" ht="21.75">
      <c r="A4" s="303"/>
      <c r="B4" s="304"/>
      <c r="C4" s="304"/>
      <c r="D4" s="304"/>
      <c r="E4" s="304"/>
      <c r="F4" s="305"/>
    </row>
    <row r="5" spans="1:6" s="10" customFormat="1" ht="16.5" customHeight="1">
      <c r="A5" s="303"/>
      <c r="B5" s="304"/>
      <c r="C5" s="304"/>
      <c r="D5" s="304"/>
      <c r="E5" s="304"/>
      <c r="F5" s="305"/>
    </row>
    <row r="6" spans="1:6" s="10" customFormat="1" ht="53.25" customHeight="1">
      <c r="A6" s="309" t="s">
        <v>1988</v>
      </c>
      <c r="B6" s="310"/>
      <c r="C6" s="310"/>
      <c r="D6" s="310"/>
      <c r="E6" s="310"/>
      <c r="F6" s="293" t="s">
        <v>2123</v>
      </c>
    </row>
    <row r="7" spans="1:6" s="10" customFormat="1" ht="21.75" customHeight="1">
      <c r="A7" s="311" t="s">
        <v>40</v>
      </c>
      <c r="B7" s="312"/>
      <c r="C7" s="312"/>
      <c r="D7" s="312"/>
      <c r="E7" s="312"/>
      <c r="F7" s="313"/>
    </row>
    <row r="8" spans="1:6" ht="18.75">
      <c r="A8" s="298" t="s">
        <v>1587</v>
      </c>
      <c r="B8" s="298"/>
      <c r="C8" s="298"/>
      <c r="D8" s="298"/>
      <c r="E8" s="298"/>
      <c r="F8" s="298"/>
    </row>
    <row r="9" spans="1:6" s="11" customFormat="1" ht="21.75" customHeight="1">
      <c r="A9" s="298" t="s">
        <v>38</v>
      </c>
      <c r="B9" s="298"/>
      <c r="C9" s="298"/>
      <c r="D9" s="297"/>
      <c r="E9" s="297"/>
      <c r="F9" s="297"/>
    </row>
    <row r="10" spans="1:6" s="11" customFormat="1" ht="39" customHeight="1">
      <c r="A10" s="298" t="s">
        <v>1588</v>
      </c>
      <c r="B10" s="298"/>
      <c r="C10" s="298"/>
      <c r="D10" s="298"/>
      <c r="E10" s="298"/>
      <c r="F10" s="298"/>
    </row>
    <row r="11" spans="1:6" s="11" customFormat="1" ht="37.5" customHeight="1">
      <c r="A11" s="298" t="s">
        <v>1589</v>
      </c>
      <c r="B11" s="298"/>
      <c r="C11" s="298"/>
      <c r="D11" s="298"/>
      <c r="E11" s="298"/>
      <c r="F11" s="298"/>
    </row>
    <row r="12" spans="1:6" ht="18.75" customHeight="1">
      <c r="A12" s="298" t="s">
        <v>37</v>
      </c>
      <c r="B12" s="298"/>
      <c r="C12" s="298"/>
      <c r="D12" s="298"/>
      <c r="E12" s="298"/>
      <c r="F12" s="298"/>
    </row>
    <row r="13" spans="1:6" ht="18.75">
      <c r="A13" s="298" t="s">
        <v>47</v>
      </c>
      <c r="B13" s="298"/>
      <c r="C13" s="298"/>
      <c r="D13" s="298"/>
      <c r="E13" s="298"/>
      <c r="F13" s="298"/>
    </row>
    <row r="14" spans="1:6" ht="18.75">
      <c r="A14" s="298" t="s">
        <v>36</v>
      </c>
      <c r="B14" s="298"/>
      <c r="C14" s="298"/>
      <c r="D14" s="297"/>
      <c r="E14" s="297"/>
      <c r="F14" s="297"/>
    </row>
    <row r="15" spans="1:6" ht="18.75" customHeight="1">
      <c r="A15" s="298" t="s">
        <v>35</v>
      </c>
      <c r="B15" s="298"/>
      <c r="C15" s="298"/>
      <c r="D15" s="297"/>
      <c r="E15" s="297"/>
      <c r="F15" s="297"/>
    </row>
    <row r="16" spans="1:6" ht="18.75" customHeight="1">
      <c r="A16" s="298" t="s">
        <v>1590</v>
      </c>
      <c r="B16" s="298"/>
      <c r="C16" s="298"/>
      <c r="D16" s="297"/>
      <c r="E16" s="297"/>
      <c r="F16" s="297"/>
    </row>
    <row r="17" spans="1:6" ht="18.75">
      <c r="A17" s="298" t="s">
        <v>34</v>
      </c>
      <c r="B17" s="298"/>
      <c r="C17" s="298"/>
      <c r="D17" s="297"/>
      <c r="E17" s="297"/>
      <c r="F17" s="297"/>
    </row>
    <row r="18" spans="1:6" ht="18.75" customHeight="1">
      <c r="A18" s="298" t="s">
        <v>33</v>
      </c>
      <c r="B18" s="298"/>
      <c r="C18" s="298"/>
      <c r="D18" s="297"/>
      <c r="E18" s="297"/>
      <c r="F18" s="297"/>
    </row>
    <row r="19" spans="1:6" ht="18.75" customHeight="1">
      <c r="A19" s="298" t="s">
        <v>1591</v>
      </c>
      <c r="B19" s="298"/>
      <c r="C19" s="298"/>
      <c r="D19" s="297"/>
      <c r="E19" s="297"/>
      <c r="F19" s="297"/>
    </row>
    <row r="20" spans="1:6" ht="18.75" customHeight="1">
      <c r="A20" s="298" t="s">
        <v>32</v>
      </c>
      <c r="B20" s="298"/>
      <c r="C20" s="298"/>
      <c r="D20" s="297"/>
      <c r="E20" s="297"/>
      <c r="F20" s="297"/>
    </row>
    <row r="21" spans="1:6" ht="18.75" customHeight="1">
      <c r="A21" s="298" t="s">
        <v>31</v>
      </c>
      <c r="B21" s="298"/>
      <c r="C21" s="298"/>
      <c r="D21" s="297"/>
      <c r="E21" s="297"/>
      <c r="F21" s="297"/>
    </row>
    <row r="22" spans="1:6" ht="18.75" customHeight="1">
      <c r="A22" s="299" t="s">
        <v>30</v>
      </c>
      <c r="B22" s="299"/>
      <c r="C22" s="299"/>
      <c r="D22" s="299"/>
      <c r="E22" s="299"/>
      <c r="F22" s="299"/>
    </row>
    <row r="23" spans="1:6" ht="18.75" customHeight="1">
      <c r="A23" s="298" t="s">
        <v>29</v>
      </c>
      <c r="B23" s="298"/>
      <c r="C23" s="298"/>
      <c r="D23" s="297"/>
      <c r="E23" s="297"/>
      <c r="F23" s="297"/>
    </row>
    <row r="24" spans="1:6" ht="18.75" customHeight="1">
      <c r="A24" s="298" t="s">
        <v>28</v>
      </c>
      <c r="B24" s="298"/>
      <c r="C24" s="298"/>
      <c r="D24" s="297"/>
      <c r="E24" s="297"/>
      <c r="F24" s="297"/>
    </row>
    <row r="25" spans="1:6" ht="18.75" customHeight="1">
      <c r="A25" s="298" t="s">
        <v>1592</v>
      </c>
      <c r="B25" s="298"/>
      <c r="C25" s="298"/>
      <c r="D25" s="297"/>
      <c r="E25" s="297"/>
      <c r="F25" s="297"/>
    </row>
    <row r="26" spans="1:6" ht="18.75" customHeight="1">
      <c r="A26" s="298" t="s">
        <v>1593</v>
      </c>
      <c r="B26" s="298"/>
      <c r="C26" s="298"/>
      <c r="D26" s="297"/>
      <c r="E26" s="297"/>
      <c r="F26" s="297"/>
    </row>
    <row r="27" spans="1:6" ht="18.75" customHeight="1">
      <c r="A27" s="298" t="s">
        <v>27</v>
      </c>
      <c r="B27" s="298"/>
      <c r="C27" s="298"/>
      <c r="D27" s="297"/>
      <c r="E27" s="297"/>
      <c r="F27" s="297"/>
    </row>
    <row r="28" spans="1:6" ht="18.75" customHeight="1">
      <c r="A28" s="298" t="s">
        <v>1594</v>
      </c>
      <c r="B28" s="298"/>
      <c r="C28" s="298"/>
      <c r="D28" s="314"/>
      <c r="E28" s="314"/>
      <c r="F28" s="314"/>
    </row>
    <row r="29" spans="1:6" ht="18.75" customHeight="1">
      <c r="A29" s="298" t="s">
        <v>1595</v>
      </c>
      <c r="B29" s="298"/>
      <c r="C29" s="298"/>
      <c r="D29" s="314"/>
      <c r="E29" s="314"/>
      <c r="F29" s="314"/>
    </row>
    <row r="30" spans="1:6" ht="18.75">
      <c r="A30" s="298" t="s">
        <v>1596</v>
      </c>
      <c r="B30" s="298"/>
      <c r="C30" s="298"/>
      <c r="D30" s="314"/>
      <c r="E30" s="314"/>
      <c r="F30" s="314"/>
    </row>
    <row r="31" spans="1:6" ht="18.75">
      <c r="A31" s="298" t="s">
        <v>1597</v>
      </c>
      <c r="B31" s="298"/>
      <c r="C31" s="298"/>
      <c r="D31" s="314"/>
      <c r="E31" s="314"/>
      <c r="F31" s="314"/>
    </row>
    <row r="32" spans="1:6" ht="18.75" customHeight="1">
      <c r="A32" s="298" t="s">
        <v>1598</v>
      </c>
      <c r="B32" s="298"/>
      <c r="C32" s="298"/>
      <c r="D32" s="314"/>
      <c r="E32" s="314"/>
      <c r="F32" s="314"/>
    </row>
    <row r="33" spans="1:6" ht="18.75" customHeight="1">
      <c r="A33" s="298" t="s">
        <v>1599</v>
      </c>
      <c r="B33" s="298"/>
      <c r="C33" s="298"/>
      <c r="D33" s="314"/>
      <c r="E33" s="314"/>
      <c r="F33" s="314"/>
    </row>
    <row r="34" spans="1:6" ht="18.75" customHeight="1">
      <c r="A34" s="298" t="s">
        <v>1600</v>
      </c>
      <c r="B34" s="298"/>
      <c r="C34" s="298"/>
      <c r="D34" s="314"/>
      <c r="E34" s="314"/>
      <c r="F34" s="314"/>
    </row>
    <row r="35" spans="1:6" ht="18.75">
      <c r="A35" s="298" t="s">
        <v>1601</v>
      </c>
      <c r="B35" s="298"/>
      <c r="C35" s="298"/>
      <c r="D35" s="314"/>
      <c r="E35" s="314"/>
      <c r="F35" s="314"/>
    </row>
    <row r="36" spans="1:6" ht="18.75" customHeight="1">
      <c r="A36" s="298" t="s">
        <v>1602</v>
      </c>
      <c r="B36" s="298"/>
      <c r="C36" s="298"/>
      <c r="D36" s="314"/>
      <c r="E36" s="314"/>
      <c r="F36" s="314"/>
    </row>
    <row r="37" spans="1:6" ht="18.75" customHeight="1">
      <c r="A37" s="298" t="s">
        <v>1603</v>
      </c>
      <c r="B37" s="298"/>
      <c r="C37" s="298"/>
      <c r="D37" s="314"/>
      <c r="E37" s="314"/>
      <c r="F37" s="314"/>
    </row>
    <row r="38" spans="1:6" ht="18.75" customHeight="1">
      <c r="A38" s="298" t="s">
        <v>1604</v>
      </c>
      <c r="B38" s="298"/>
      <c r="C38" s="298"/>
      <c r="D38" s="314"/>
      <c r="E38" s="314"/>
      <c r="F38" s="314"/>
    </row>
    <row r="39" spans="1:6" ht="18.75" customHeight="1">
      <c r="A39" s="298" t="s">
        <v>1605</v>
      </c>
      <c r="B39" s="298"/>
      <c r="C39" s="298"/>
      <c r="D39" s="314"/>
      <c r="E39" s="314"/>
      <c r="F39" s="314"/>
    </row>
    <row r="40" spans="1:6" ht="18.75">
      <c r="A40" s="298" t="s">
        <v>1606</v>
      </c>
      <c r="B40" s="298"/>
      <c r="C40" s="298"/>
      <c r="D40" s="314"/>
      <c r="E40" s="314"/>
      <c r="F40" s="314"/>
    </row>
    <row r="41" spans="1:6" ht="18.75" customHeight="1">
      <c r="A41" s="298" t="s">
        <v>26</v>
      </c>
      <c r="B41" s="298"/>
      <c r="C41" s="298"/>
      <c r="D41" s="314"/>
      <c r="E41" s="314"/>
      <c r="F41" s="314"/>
    </row>
    <row r="42" spans="1:6" ht="18.75" customHeight="1">
      <c r="A42" s="298" t="s">
        <v>25</v>
      </c>
      <c r="B42" s="298"/>
      <c r="C42" s="298"/>
      <c r="D42" s="297"/>
      <c r="E42" s="297"/>
      <c r="F42" s="297"/>
    </row>
    <row r="43" spans="1:6" ht="18.75" customHeight="1">
      <c r="A43" s="298" t="s">
        <v>24</v>
      </c>
      <c r="B43" s="298"/>
      <c r="C43" s="298"/>
      <c r="D43" s="297"/>
      <c r="E43" s="297"/>
      <c r="F43" s="297"/>
    </row>
    <row r="44" spans="1:6" ht="18.75" customHeight="1">
      <c r="A44" s="299" t="s">
        <v>23</v>
      </c>
      <c r="B44" s="299"/>
      <c r="C44" s="299"/>
      <c r="D44" s="299"/>
      <c r="E44" s="299"/>
      <c r="F44" s="299"/>
    </row>
    <row r="45" spans="1:6" ht="18.75">
      <c r="A45" s="298" t="s">
        <v>1607</v>
      </c>
      <c r="B45" s="298"/>
      <c r="C45" s="298"/>
      <c r="D45" s="314"/>
      <c r="E45" s="314"/>
      <c r="F45" s="314"/>
    </row>
    <row r="46" spans="1:6" ht="18.75" customHeight="1">
      <c r="A46" s="298" t="s">
        <v>1608</v>
      </c>
      <c r="B46" s="298"/>
      <c r="C46" s="298"/>
      <c r="D46" s="314"/>
      <c r="E46" s="314"/>
      <c r="F46" s="314"/>
    </row>
    <row r="47" spans="1:6" ht="18.75" customHeight="1">
      <c r="A47" s="298" t="s">
        <v>1609</v>
      </c>
      <c r="B47" s="298"/>
      <c r="C47" s="298"/>
      <c r="D47" s="314"/>
      <c r="E47" s="314"/>
      <c r="F47" s="314"/>
    </row>
    <row r="48" spans="1:6" ht="18.75" customHeight="1">
      <c r="A48" s="298" t="s">
        <v>1610</v>
      </c>
      <c r="B48" s="298"/>
      <c r="C48" s="298"/>
      <c r="D48" s="314"/>
      <c r="E48" s="314"/>
      <c r="F48" s="314"/>
    </row>
    <row r="49" spans="1:6" ht="18.75">
      <c r="A49" s="298" t="s">
        <v>1611</v>
      </c>
      <c r="B49" s="298"/>
      <c r="C49" s="298"/>
      <c r="D49" s="297"/>
      <c r="E49" s="297"/>
      <c r="F49" s="297"/>
    </row>
    <row r="50" spans="1:6" ht="18.75" customHeight="1">
      <c r="A50" s="298" t="s">
        <v>22</v>
      </c>
      <c r="B50" s="298"/>
      <c r="C50" s="298"/>
      <c r="D50" s="297"/>
      <c r="E50" s="297"/>
      <c r="F50" s="297"/>
    </row>
    <row r="51" spans="1:6" ht="18.75" customHeight="1">
      <c r="A51" s="298" t="s">
        <v>1612</v>
      </c>
      <c r="B51" s="298"/>
      <c r="C51" s="298"/>
      <c r="D51" s="297"/>
      <c r="E51" s="297"/>
      <c r="F51" s="297"/>
    </row>
    <row r="52" spans="1:6" ht="18.75">
      <c r="A52" s="298" t="s">
        <v>1613</v>
      </c>
      <c r="B52" s="298"/>
      <c r="C52" s="298"/>
      <c r="D52" s="297"/>
      <c r="E52" s="297"/>
      <c r="F52" s="297"/>
    </row>
    <row r="53" spans="1:6" ht="18.75" customHeight="1">
      <c r="A53" s="298" t="s">
        <v>1614</v>
      </c>
      <c r="B53" s="298"/>
      <c r="C53" s="298"/>
      <c r="D53" s="297"/>
      <c r="E53" s="297"/>
      <c r="F53" s="297"/>
    </row>
    <row r="54" spans="1:6" ht="18.75" customHeight="1">
      <c r="A54" s="298" t="s">
        <v>1615</v>
      </c>
      <c r="B54" s="298"/>
      <c r="C54" s="298"/>
      <c r="D54" s="297"/>
      <c r="E54" s="297"/>
      <c r="F54" s="297"/>
    </row>
    <row r="55" spans="1:6" ht="18.75">
      <c r="A55" s="298" t="s">
        <v>1616</v>
      </c>
      <c r="B55" s="298"/>
      <c r="C55" s="298"/>
      <c r="D55" s="297"/>
      <c r="E55" s="297"/>
      <c r="F55" s="297"/>
    </row>
    <row r="56" spans="1:6" ht="18.75">
      <c r="A56" s="298" t="s">
        <v>1617</v>
      </c>
      <c r="B56" s="298"/>
      <c r="C56" s="298"/>
      <c r="D56" s="297"/>
      <c r="E56" s="297"/>
      <c r="F56" s="297"/>
    </row>
    <row r="57" spans="1:6" ht="18.75" customHeight="1">
      <c r="A57" s="298" t="s">
        <v>1618</v>
      </c>
      <c r="B57" s="298"/>
      <c r="C57" s="298"/>
      <c r="D57" s="297"/>
      <c r="E57" s="297"/>
      <c r="F57" s="297"/>
    </row>
    <row r="58" spans="1:6" ht="18.75">
      <c r="A58" s="298" t="s">
        <v>1619</v>
      </c>
      <c r="B58" s="298"/>
      <c r="C58" s="298"/>
      <c r="D58" s="297"/>
      <c r="E58" s="297"/>
      <c r="F58" s="297"/>
    </row>
    <row r="59" spans="1:6" ht="18.75" customHeight="1">
      <c r="A59" s="298" t="s">
        <v>1620</v>
      </c>
      <c r="B59" s="298"/>
      <c r="C59" s="298"/>
      <c r="D59" s="297"/>
      <c r="E59" s="297"/>
      <c r="F59" s="297"/>
    </row>
    <row r="60" spans="1:6" ht="18.75" customHeight="1">
      <c r="A60" s="298" t="s">
        <v>1621</v>
      </c>
      <c r="B60" s="298"/>
      <c r="C60" s="298"/>
      <c r="D60" s="297"/>
      <c r="E60" s="297"/>
      <c r="F60" s="297"/>
    </row>
    <row r="61" spans="1:6" ht="25.5" customHeight="1">
      <c r="A61" s="298" t="s">
        <v>21</v>
      </c>
      <c r="B61" s="298"/>
      <c r="C61" s="298"/>
      <c r="D61" s="297"/>
      <c r="E61" s="297"/>
      <c r="F61" s="297"/>
    </row>
    <row r="62" spans="1:6" ht="18.75">
      <c r="A62" s="298" t="s">
        <v>1622</v>
      </c>
      <c r="B62" s="298"/>
      <c r="C62" s="298"/>
      <c r="D62" s="297"/>
      <c r="E62" s="297"/>
      <c r="F62" s="297"/>
    </row>
    <row r="63" spans="1:6" ht="18.75">
      <c r="A63" s="299" t="s">
        <v>20</v>
      </c>
      <c r="B63" s="299"/>
      <c r="C63" s="299"/>
      <c r="D63" s="299"/>
      <c r="E63" s="299"/>
      <c r="F63" s="299"/>
    </row>
    <row r="64" spans="1:6" ht="18.75">
      <c r="A64" s="298" t="s">
        <v>19</v>
      </c>
      <c r="B64" s="298"/>
      <c r="C64" s="298"/>
      <c r="D64" s="314"/>
      <c r="E64" s="314"/>
      <c r="F64" s="314"/>
    </row>
    <row r="65" spans="1:6" ht="18.75">
      <c r="A65" s="298" t="s">
        <v>18</v>
      </c>
      <c r="B65" s="298"/>
      <c r="C65" s="298"/>
      <c r="D65" s="297"/>
      <c r="E65" s="297"/>
      <c r="F65" s="297"/>
    </row>
    <row r="66" spans="1:6" ht="18.75">
      <c r="A66" s="298" t="s">
        <v>17</v>
      </c>
      <c r="B66" s="298"/>
      <c r="C66" s="298"/>
      <c r="D66" s="297"/>
      <c r="E66" s="297"/>
      <c r="F66" s="297"/>
    </row>
    <row r="67" spans="1:6" ht="18.75">
      <c r="A67" s="298" t="s">
        <v>61</v>
      </c>
      <c r="B67" s="298"/>
      <c r="C67" s="298"/>
      <c r="D67" s="297"/>
      <c r="E67" s="297"/>
      <c r="F67" s="297"/>
    </row>
    <row r="68" spans="1:6" ht="18.75">
      <c r="A68" s="298" t="s">
        <v>1623</v>
      </c>
      <c r="B68" s="298"/>
      <c r="C68" s="298"/>
      <c r="D68" s="297"/>
      <c r="E68" s="297"/>
      <c r="F68" s="297"/>
    </row>
    <row r="69" spans="1:6" ht="18.75">
      <c r="A69" s="298" t="s">
        <v>1624</v>
      </c>
      <c r="B69" s="298"/>
      <c r="C69" s="298"/>
      <c r="D69" s="297"/>
      <c r="E69" s="297"/>
      <c r="F69" s="297"/>
    </row>
    <row r="70" spans="1:6" ht="18.75">
      <c r="A70" s="298" t="s">
        <v>1625</v>
      </c>
      <c r="B70" s="298"/>
      <c r="C70" s="298"/>
      <c r="D70" s="297"/>
      <c r="E70" s="297"/>
      <c r="F70" s="297"/>
    </row>
    <row r="71" spans="1:6" ht="18.75">
      <c r="A71" s="298" t="s">
        <v>16</v>
      </c>
      <c r="B71" s="298"/>
      <c r="C71" s="298"/>
      <c r="D71" s="297"/>
      <c r="E71" s="297"/>
      <c r="F71" s="297"/>
    </row>
    <row r="72" spans="1:6" ht="18.75">
      <c r="A72" s="298" t="s">
        <v>1626</v>
      </c>
      <c r="B72" s="298"/>
      <c r="C72" s="298"/>
      <c r="D72" s="297"/>
      <c r="E72" s="297"/>
      <c r="F72" s="297"/>
    </row>
    <row r="73" spans="1:6" ht="18.75">
      <c r="A73" s="298" t="s">
        <v>1627</v>
      </c>
      <c r="B73" s="298"/>
      <c r="C73" s="298"/>
      <c r="D73" s="297"/>
      <c r="E73" s="297"/>
      <c r="F73" s="297"/>
    </row>
    <row r="74" spans="1:6" ht="18.75">
      <c r="A74" s="298" t="s">
        <v>1628</v>
      </c>
      <c r="B74" s="298"/>
      <c r="C74" s="298"/>
      <c r="D74" s="297"/>
      <c r="E74" s="297"/>
      <c r="F74" s="297"/>
    </row>
    <row r="75" spans="1:6" ht="18.75">
      <c r="A75" s="298" t="s">
        <v>1629</v>
      </c>
      <c r="B75" s="298"/>
      <c r="C75" s="298"/>
      <c r="D75" s="297"/>
      <c r="E75" s="297"/>
      <c r="F75" s="297"/>
    </row>
    <row r="76" spans="1:6" ht="18.75">
      <c r="A76" s="298" t="s">
        <v>1630</v>
      </c>
      <c r="B76" s="298"/>
      <c r="C76" s="298"/>
      <c r="D76" s="297"/>
      <c r="E76" s="297"/>
      <c r="F76" s="297"/>
    </row>
    <row r="77" spans="1:6" ht="18.75">
      <c r="A77" s="298" t="s">
        <v>1631</v>
      </c>
      <c r="B77" s="298"/>
      <c r="C77" s="298"/>
      <c r="D77" s="297"/>
      <c r="E77" s="297"/>
      <c r="F77" s="297"/>
    </row>
    <row r="78" spans="1:6" ht="18.75">
      <c r="A78" s="298" t="s">
        <v>1632</v>
      </c>
      <c r="B78" s="298"/>
      <c r="C78" s="298"/>
      <c r="D78" s="297"/>
      <c r="E78" s="297"/>
      <c r="F78" s="297"/>
    </row>
    <row r="79" spans="1:6" ht="18.75">
      <c r="A79" s="298" t="s">
        <v>1633</v>
      </c>
      <c r="B79" s="298"/>
      <c r="C79" s="298"/>
      <c r="D79" s="297"/>
      <c r="E79" s="297"/>
      <c r="F79" s="297"/>
    </row>
    <row r="80" spans="1:6" ht="18.75">
      <c r="A80" s="298" t="s">
        <v>1634</v>
      </c>
      <c r="B80" s="298"/>
      <c r="C80" s="298"/>
      <c r="D80" s="297"/>
      <c r="E80" s="297"/>
      <c r="F80" s="297"/>
    </row>
    <row r="81" spans="1:8" ht="18.75">
      <c r="A81" s="320" t="s">
        <v>1635</v>
      </c>
      <c r="B81" s="320"/>
      <c r="C81" s="320"/>
      <c r="D81" s="320"/>
      <c r="E81" s="320"/>
      <c r="F81" s="320"/>
    </row>
    <row r="82" spans="1:8" ht="18.75">
      <c r="A82" s="316" t="s">
        <v>2116</v>
      </c>
      <c r="B82" s="316"/>
      <c r="C82" s="316"/>
      <c r="D82" s="315"/>
      <c r="E82" s="315"/>
      <c r="F82" s="315"/>
    </row>
    <row r="83" spans="1:8" ht="18.75" customHeight="1">
      <c r="A83" s="316" t="s">
        <v>2117</v>
      </c>
      <c r="B83" s="316"/>
      <c r="C83" s="316"/>
      <c r="D83" s="315"/>
      <c r="E83" s="315"/>
      <c r="F83" s="315"/>
    </row>
    <row r="84" spans="1:8" ht="18.75" customHeight="1">
      <c r="A84" s="316" t="s">
        <v>1636</v>
      </c>
      <c r="B84" s="316"/>
      <c r="C84" s="316"/>
      <c r="D84" s="315"/>
      <c r="E84" s="315"/>
      <c r="F84" s="315"/>
    </row>
    <row r="85" spans="1:8" ht="18.75" customHeight="1">
      <c r="A85" s="316" t="s">
        <v>1637</v>
      </c>
      <c r="B85" s="316"/>
      <c r="C85" s="316"/>
      <c r="D85" s="315"/>
      <c r="E85" s="315"/>
      <c r="F85" s="315"/>
    </row>
    <row r="86" spans="1:8" ht="18.75" customHeight="1">
      <c r="A86" s="316" t="s">
        <v>1638</v>
      </c>
      <c r="B86" s="316"/>
      <c r="C86" s="316"/>
      <c r="D86" s="315"/>
      <c r="E86" s="315"/>
      <c r="F86" s="315"/>
    </row>
    <row r="87" spans="1:8" ht="18.75" customHeight="1">
      <c r="A87" s="316" t="s">
        <v>1639</v>
      </c>
      <c r="B87" s="316"/>
      <c r="C87" s="316"/>
      <c r="D87" s="315"/>
      <c r="E87" s="315"/>
      <c r="F87" s="315"/>
    </row>
    <row r="88" spans="1:8" ht="18.75">
      <c r="A88" s="316" t="s">
        <v>1640</v>
      </c>
      <c r="B88" s="316"/>
      <c r="C88" s="316"/>
      <c r="D88" s="315"/>
      <c r="E88" s="315"/>
      <c r="F88" s="315"/>
    </row>
    <row r="89" spans="1:8" ht="18.75">
      <c r="A89" s="316" t="s">
        <v>2122</v>
      </c>
      <c r="B89" s="316"/>
      <c r="C89" s="316"/>
      <c r="D89" s="315"/>
      <c r="E89" s="315"/>
      <c r="F89" s="315"/>
    </row>
    <row r="90" spans="1:8" ht="18.75">
      <c r="A90" s="316" t="s">
        <v>1575</v>
      </c>
      <c r="B90" s="316"/>
      <c r="C90" s="316"/>
      <c r="D90" s="315"/>
      <c r="E90" s="315"/>
      <c r="F90" s="315"/>
    </row>
    <row r="91" spans="1:8" ht="18.75">
      <c r="A91" s="316" t="s">
        <v>1576</v>
      </c>
      <c r="B91" s="316"/>
      <c r="C91" s="316"/>
      <c r="D91" s="315"/>
      <c r="E91" s="315"/>
      <c r="F91" s="315"/>
    </row>
    <row r="92" spans="1:8" ht="18.75">
      <c r="A92" s="316" t="s">
        <v>2121</v>
      </c>
      <c r="B92" s="316"/>
      <c r="C92" s="316"/>
      <c r="D92" s="315"/>
      <c r="E92" s="315"/>
      <c r="F92" s="315"/>
    </row>
    <row r="93" spans="1:8" s="251" customFormat="1" ht="18.75">
      <c r="A93" s="316" t="s">
        <v>1987</v>
      </c>
      <c r="B93" s="316"/>
      <c r="C93" s="316"/>
      <c r="D93" s="315"/>
      <c r="E93" s="315"/>
      <c r="F93" s="315"/>
    </row>
    <row r="94" spans="1:8" s="251" customFormat="1" ht="18.75">
      <c r="A94" s="316" t="s">
        <v>415</v>
      </c>
      <c r="B94" s="316"/>
      <c r="C94" s="316"/>
      <c r="D94" s="315"/>
      <c r="E94" s="315"/>
      <c r="F94" s="315"/>
      <c r="G94" s="252"/>
      <c r="H94" s="252"/>
    </row>
    <row r="95" spans="1:8" s="251" customFormat="1" ht="20.25" customHeight="1">
      <c r="A95" s="316" t="s">
        <v>2070</v>
      </c>
      <c r="B95" s="316"/>
      <c r="C95" s="316"/>
      <c r="D95" s="315"/>
      <c r="E95" s="315"/>
      <c r="F95" s="315"/>
      <c r="G95" s="252"/>
      <c r="H95" s="252"/>
    </row>
    <row r="96" spans="1:8" s="251" customFormat="1" ht="20.25" customHeight="1">
      <c r="A96" s="317" t="s">
        <v>2120</v>
      </c>
      <c r="B96" s="318"/>
      <c r="C96" s="319"/>
      <c r="D96" s="315"/>
      <c r="E96" s="315"/>
      <c r="F96" s="315"/>
      <c r="G96" s="252"/>
      <c r="H96" s="252"/>
    </row>
    <row r="97" spans="1:6" ht="18.75">
      <c r="A97" s="321" t="s">
        <v>1641</v>
      </c>
      <c r="B97" s="321"/>
      <c r="C97" s="321"/>
      <c r="D97" s="321"/>
      <c r="E97" s="321"/>
      <c r="F97" s="321"/>
    </row>
    <row r="98" spans="1:6" ht="18.75">
      <c r="A98" s="316" t="s">
        <v>1642</v>
      </c>
      <c r="B98" s="316"/>
      <c r="C98" s="316"/>
      <c r="D98" s="315"/>
      <c r="E98" s="315"/>
      <c r="F98" s="315"/>
    </row>
    <row r="99" spans="1:6" ht="18.75">
      <c r="A99" s="316" t="s">
        <v>1643</v>
      </c>
      <c r="B99" s="316"/>
      <c r="C99" s="316"/>
      <c r="D99" s="315"/>
      <c r="E99" s="315"/>
      <c r="F99" s="315"/>
    </row>
    <row r="100" spans="1:6" ht="18.75">
      <c r="A100" s="316" t="s">
        <v>1644</v>
      </c>
      <c r="B100" s="316"/>
      <c r="C100" s="316"/>
      <c r="D100" s="315"/>
      <c r="E100" s="315"/>
      <c r="F100" s="315"/>
    </row>
    <row r="101" spans="1:6" ht="18.75">
      <c r="A101" s="316" t="s">
        <v>1645</v>
      </c>
      <c r="B101" s="316"/>
      <c r="C101" s="316"/>
      <c r="D101" s="315"/>
      <c r="E101" s="315"/>
      <c r="F101" s="315"/>
    </row>
    <row r="102" spans="1:6" ht="18.75">
      <c r="A102" s="321" t="s">
        <v>1989</v>
      </c>
      <c r="B102" s="321"/>
      <c r="C102" s="321"/>
      <c r="D102" s="321"/>
      <c r="E102" s="321"/>
      <c r="F102" s="321"/>
    </row>
    <row r="103" spans="1:6" ht="18.75">
      <c r="A103" s="316" t="s">
        <v>1645</v>
      </c>
      <c r="B103" s="316"/>
      <c r="C103" s="316"/>
      <c r="D103" s="315"/>
      <c r="E103" s="315"/>
      <c r="F103" s="315"/>
    </row>
    <row r="104" spans="1:6" ht="18.75">
      <c r="A104" s="321" t="s">
        <v>1646</v>
      </c>
      <c r="B104" s="321"/>
      <c r="C104" s="321"/>
      <c r="D104" s="321"/>
      <c r="E104" s="321"/>
      <c r="F104" s="321"/>
    </row>
    <row r="105" spans="1:6" ht="18.75">
      <c r="A105" s="316" t="s">
        <v>1647</v>
      </c>
      <c r="B105" s="316"/>
      <c r="C105" s="316"/>
      <c r="D105" s="315"/>
      <c r="E105" s="315"/>
      <c r="F105" s="315"/>
    </row>
    <row r="106" spans="1:6" ht="18.75">
      <c r="A106" s="316" t="s">
        <v>1648</v>
      </c>
      <c r="B106" s="316"/>
      <c r="C106" s="316"/>
      <c r="D106" s="315"/>
      <c r="E106" s="315"/>
      <c r="F106" s="315"/>
    </row>
    <row r="107" spans="1:6" ht="18.75">
      <c r="A107" s="175" t="s">
        <v>15</v>
      </c>
      <c r="B107" s="176"/>
      <c r="C107" s="176"/>
      <c r="D107" s="177"/>
      <c r="E107" s="177"/>
      <c r="F107" s="177"/>
    </row>
  </sheetData>
  <mergeCells count="198">
    <mergeCell ref="A104:F104"/>
    <mergeCell ref="A105:C105"/>
    <mergeCell ref="D105:F105"/>
    <mergeCell ref="A106:C106"/>
    <mergeCell ref="D106:F106"/>
    <mergeCell ref="D103:F103"/>
    <mergeCell ref="A97:F97"/>
    <mergeCell ref="A98:C98"/>
    <mergeCell ref="D98:F98"/>
    <mergeCell ref="A99:C99"/>
    <mergeCell ref="A100:C100"/>
    <mergeCell ref="A101:C101"/>
    <mergeCell ref="D99:F99"/>
    <mergeCell ref="D100:F100"/>
    <mergeCell ref="D101:F101"/>
    <mergeCell ref="A102:F102"/>
    <mergeCell ref="A103:C103"/>
    <mergeCell ref="A96:C96"/>
    <mergeCell ref="D96:F96"/>
    <mergeCell ref="A79:C79"/>
    <mergeCell ref="D79:F79"/>
    <mergeCell ref="A80:C80"/>
    <mergeCell ref="D80:F80"/>
    <mergeCell ref="A81:F81"/>
    <mergeCell ref="A82:C82"/>
    <mergeCell ref="D82:F82"/>
    <mergeCell ref="A88:C88"/>
    <mergeCell ref="D88:F88"/>
    <mergeCell ref="A83:C83"/>
    <mergeCell ref="D83:F83"/>
    <mergeCell ref="A84:C84"/>
    <mergeCell ref="A85:C85"/>
    <mergeCell ref="A86:C86"/>
    <mergeCell ref="A87:C87"/>
    <mergeCell ref="D84:F84"/>
    <mergeCell ref="D85:F85"/>
    <mergeCell ref="D86:F86"/>
    <mergeCell ref="A89:C89"/>
    <mergeCell ref="D89:F89"/>
    <mergeCell ref="D93:F93"/>
    <mergeCell ref="D94:F94"/>
    <mergeCell ref="D87:F87"/>
    <mergeCell ref="A93:C93"/>
    <mergeCell ref="A94:C94"/>
    <mergeCell ref="A95:C95"/>
    <mergeCell ref="A76:C76"/>
    <mergeCell ref="D76:F76"/>
    <mergeCell ref="A77:C77"/>
    <mergeCell ref="D77:F77"/>
    <mergeCell ref="A78:C78"/>
    <mergeCell ref="D78:F78"/>
    <mergeCell ref="A92:C92"/>
    <mergeCell ref="D92:F92"/>
    <mergeCell ref="D90:F90"/>
    <mergeCell ref="D91:F91"/>
    <mergeCell ref="D95:F95"/>
    <mergeCell ref="A90:C90"/>
    <mergeCell ref="A91:C91"/>
    <mergeCell ref="A73:C73"/>
    <mergeCell ref="D73:F73"/>
    <mergeCell ref="A74:C74"/>
    <mergeCell ref="D74:F74"/>
    <mergeCell ref="A75:C75"/>
    <mergeCell ref="D75:F75"/>
    <mergeCell ref="A70:C70"/>
    <mergeCell ref="D70:F70"/>
    <mergeCell ref="A71:C71"/>
    <mergeCell ref="D71:F71"/>
    <mergeCell ref="A72:C72"/>
    <mergeCell ref="D72:F72"/>
    <mergeCell ref="A68:C68"/>
    <mergeCell ref="D68:F68"/>
    <mergeCell ref="A69:C69"/>
    <mergeCell ref="D69:F69"/>
    <mergeCell ref="A64:C64"/>
    <mergeCell ref="D64:F64"/>
    <mergeCell ref="A65:C65"/>
    <mergeCell ref="D65:F65"/>
    <mergeCell ref="A66:C66"/>
    <mergeCell ref="D66:F66"/>
    <mergeCell ref="A63:F63"/>
    <mergeCell ref="A60:C60"/>
    <mergeCell ref="D60:F60"/>
    <mergeCell ref="D59:F59"/>
    <mergeCell ref="A57:C57"/>
    <mergeCell ref="D57:F57"/>
    <mergeCell ref="A58:C58"/>
    <mergeCell ref="D58:F58"/>
    <mergeCell ref="A67:C67"/>
    <mergeCell ref="D67:F67"/>
    <mergeCell ref="A37:C37"/>
    <mergeCell ref="D37:F37"/>
    <mergeCell ref="D39:F39"/>
    <mergeCell ref="D38:F38"/>
    <mergeCell ref="A61:C61"/>
    <mergeCell ref="D61:F61"/>
    <mergeCell ref="A62:C62"/>
    <mergeCell ref="D62:F62"/>
    <mergeCell ref="D55:F55"/>
    <mergeCell ref="D43:F43"/>
    <mergeCell ref="A48:C48"/>
    <mergeCell ref="A59:C59"/>
    <mergeCell ref="A50:C50"/>
    <mergeCell ref="A51:C51"/>
    <mergeCell ref="D50:F50"/>
    <mergeCell ref="D51:F51"/>
    <mergeCell ref="A45:C45"/>
    <mergeCell ref="D45:F45"/>
    <mergeCell ref="D53:F53"/>
    <mergeCell ref="A56:C56"/>
    <mergeCell ref="D56:F56"/>
    <mergeCell ref="A54:C54"/>
    <mergeCell ref="A55:C55"/>
    <mergeCell ref="D54:F54"/>
    <mergeCell ref="A44:F44"/>
    <mergeCell ref="A52:C52"/>
    <mergeCell ref="D52:F52"/>
    <mergeCell ref="A53:C53"/>
    <mergeCell ref="A47:C47"/>
    <mergeCell ref="A46:C46"/>
    <mergeCell ref="A43:C43"/>
    <mergeCell ref="D47:F47"/>
    <mergeCell ref="D48:F48"/>
    <mergeCell ref="D46:F46"/>
    <mergeCell ref="A49:C49"/>
    <mergeCell ref="D49:F49"/>
    <mergeCell ref="A21:C21"/>
    <mergeCell ref="D35:F35"/>
    <mergeCell ref="D42:F42"/>
    <mergeCell ref="A39:C39"/>
    <mergeCell ref="A28:C28"/>
    <mergeCell ref="A38:C38"/>
    <mergeCell ref="A42:C42"/>
    <mergeCell ref="A31:C31"/>
    <mergeCell ref="D31:F31"/>
    <mergeCell ref="D28:F28"/>
    <mergeCell ref="A29:C29"/>
    <mergeCell ref="D29:F29"/>
    <mergeCell ref="A30:C30"/>
    <mergeCell ref="A41:C41"/>
    <mergeCell ref="D41:F41"/>
    <mergeCell ref="A33:C33"/>
    <mergeCell ref="D33:F33"/>
    <mergeCell ref="D36:F36"/>
    <mergeCell ref="A34:C34"/>
    <mergeCell ref="A36:C36"/>
    <mergeCell ref="A32:C32"/>
    <mergeCell ref="A35:C35"/>
    <mergeCell ref="A40:C40"/>
    <mergeCell ref="D40:F40"/>
    <mergeCell ref="D12:F12"/>
    <mergeCell ref="A27:C27"/>
    <mergeCell ref="D27:F27"/>
    <mergeCell ref="A13:C13"/>
    <mergeCell ref="A18:C18"/>
    <mergeCell ref="D34:F34"/>
    <mergeCell ref="A14:C14"/>
    <mergeCell ref="D14:F14"/>
    <mergeCell ref="D16:F16"/>
    <mergeCell ref="D30:F30"/>
    <mergeCell ref="A23:C23"/>
    <mergeCell ref="A20:C20"/>
    <mergeCell ref="D17:F17"/>
    <mergeCell ref="D20:F20"/>
    <mergeCell ref="A17:C17"/>
    <mergeCell ref="A26:C26"/>
    <mergeCell ref="D26:F26"/>
    <mergeCell ref="A16:C16"/>
    <mergeCell ref="A15:C15"/>
    <mergeCell ref="A24:C24"/>
    <mergeCell ref="A25:C25"/>
    <mergeCell ref="D32:F32"/>
    <mergeCell ref="D15:F15"/>
    <mergeCell ref="D21:F21"/>
    <mergeCell ref="D18:F18"/>
    <mergeCell ref="D19:F19"/>
    <mergeCell ref="A19:C19"/>
    <mergeCell ref="D23:F23"/>
    <mergeCell ref="D24:F24"/>
    <mergeCell ref="D25:F25"/>
    <mergeCell ref="A22:F22"/>
    <mergeCell ref="A1:F1"/>
    <mergeCell ref="A10:C10"/>
    <mergeCell ref="D10:F10"/>
    <mergeCell ref="A2:F2"/>
    <mergeCell ref="A3:F3"/>
    <mergeCell ref="D13:F13"/>
    <mergeCell ref="A4:F4"/>
    <mergeCell ref="A5:F5"/>
    <mergeCell ref="A6:E6"/>
    <mergeCell ref="A7:F7"/>
    <mergeCell ref="A8:C8"/>
    <mergeCell ref="D8:F8"/>
    <mergeCell ref="A9:C9"/>
    <mergeCell ref="D9:F9"/>
    <mergeCell ref="A11:C11"/>
    <mergeCell ref="D11:F11"/>
    <mergeCell ref="A12:C12"/>
  </mergeCells>
  <pageMargins left="0.70866141732283472" right="0.70866141732283472" top="0.74803149606299213" bottom="0.74803149606299213" header="0.31496062992125984" footer="0.31496062992125984"/>
  <pageSetup scale="46" fitToHeight="0" orientation="portrait" r:id="rId1"/>
  <rowBreaks count="1" manualBreakCount="1">
    <brk id="6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S93"/>
  <sheetViews>
    <sheetView view="pageBreakPreview" topLeftCell="A40" zoomScale="70" zoomScaleNormal="70" zoomScaleSheetLayoutView="70" workbookViewId="0">
      <selection activeCell="I29" sqref="I29"/>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62.710937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792</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s="31" customFormat="1" ht="174">
      <c r="A12" s="88">
        <v>1</v>
      </c>
      <c r="B12" s="507" t="s">
        <v>793</v>
      </c>
      <c r="C12" s="362" t="s">
        <v>794</v>
      </c>
      <c r="D12" s="104" t="s">
        <v>795</v>
      </c>
      <c r="E12" s="146">
        <v>1</v>
      </c>
      <c r="F12" s="63">
        <f>IF(E12=G12,H12)</f>
        <v>1</v>
      </c>
      <c r="G12" s="63">
        <f>IF(E12="NA","NA",H12)</f>
        <v>1</v>
      </c>
      <c r="H12" s="63">
        <v>1</v>
      </c>
      <c r="I12" s="55" t="s">
        <v>2083</v>
      </c>
      <c r="J12" s="146">
        <v>1</v>
      </c>
      <c r="K12" s="63">
        <f>IF(J12=L12,M12)</f>
        <v>1</v>
      </c>
      <c r="L12" s="63">
        <f>IF(J12="NA","NA",M12)</f>
        <v>1</v>
      </c>
      <c r="M12" s="63">
        <v>1</v>
      </c>
      <c r="N12" s="104" t="s">
        <v>847</v>
      </c>
      <c r="O12" s="146">
        <v>1</v>
      </c>
      <c r="P12" s="63">
        <f t="shared" ref="P12:P81" si="0">IF(O12=Q12,R12)</f>
        <v>1</v>
      </c>
      <c r="Q12" s="63">
        <f t="shared" ref="Q12:Q81" si="1">IF(O12="NA","NA",R12)</f>
        <v>1</v>
      </c>
      <c r="R12" s="63">
        <v>1</v>
      </c>
      <c r="S12" s="105" t="s">
        <v>771</v>
      </c>
    </row>
    <row r="13" spans="1:19" s="31" customFormat="1" ht="409.5">
      <c r="A13" s="77">
        <v>2</v>
      </c>
      <c r="B13" s="470"/>
      <c r="C13" s="342"/>
      <c r="D13" s="73" t="s">
        <v>796</v>
      </c>
      <c r="E13" s="90">
        <v>1</v>
      </c>
      <c r="F13" s="58">
        <f t="shared" ref="F13:F82" si="2">IF(E13=G13,H13)</f>
        <v>1</v>
      </c>
      <c r="G13" s="58">
        <f t="shared" ref="G13:G82" si="3">IF(E13="NA","NA",H13)</f>
        <v>1</v>
      </c>
      <c r="H13" s="58">
        <v>1</v>
      </c>
      <c r="I13" s="73" t="s">
        <v>2084</v>
      </c>
      <c r="J13" s="90">
        <v>1</v>
      </c>
      <c r="K13" s="58">
        <f t="shared" ref="K13:K82" si="4">IF(J13=L13,M13)</f>
        <v>1</v>
      </c>
      <c r="L13" s="58">
        <f t="shared" ref="L13:L82" si="5">IF(J13="NA","NA",M13)</f>
        <v>1</v>
      </c>
      <c r="M13" s="58">
        <v>1</v>
      </c>
      <c r="N13" s="73" t="s">
        <v>848</v>
      </c>
      <c r="O13" s="90">
        <v>1</v>
      </c>
      <c r="P13" s="58">
        <f t="shared" si="0"/>
        <v>1</v>
      </c>
      <c r="Q13" s="58">
        <f t="shared" si="1"/>
        <v>1</v>
      </c>
      <c r="R13" s="58">
        <v>1</v>
      </c>
      <c r="S13" s="94" t="s">
        <v>771</v>
      </c>
    </row>
    <row r="14" spans="1:19" s="31" customFormat="1" ht="239.25">
      <c r="A14" s="77">
        <v>3</v>
      </c>
      <c r="B14" s="470"/>
      <c r="C14" s="342"/>
      <c r="D14" s="73" t="s">
        <v>2085</v>
      </c>
      <c r="E14" s="90">
        <v>1</v>
      </c>
      <c r="F14" s="58">
        <f t="shared" si="2"/>
        <v>1</v>
      </c>
      <c r="G14" s="58">
        <f t="shared" si="3"/>
        <v>1</v>
      </c>
      <c r="H14" s="58">
        <v>1</v>
      </c>
      <c r="I14" s="73" t="s">
        <v>2086</v>
      </c>
      <c r="J14" s="90">
        <v>1</v>
      </c>
      <c r="K14" s="58">
        <f t="shared" si="4"/>
        <v>1</v>
      </c>
      <c r="L14" s="58">
        <f t="shared" si="5"/>
        <v>1</v>
      </c>
      <c r="M14" s="58">
        <v>1</v>
      </c>
      <c r="N14" s="73" t="s">
        <v>849</v>
      </c>
      <c r="O14" s="90">
        <v>1</v>
      </c>
      <c r="P14" s="58">
        <f t="shared" si="0"/>
        <v>1</v>
      </c>
      <c r="Q14" s="58">
        <f t="shared" si="1"/>
        <v>1</v>
      </c>
      <c r="R14" s="58">
        <v>1</v>
      </c>
      <c r="S14" s="94" t="s">
        <v>771</v>
      </c>
    </row>
    <row r="15" spans="1:19" s="31" customFormat="1" ht="130.5">
      <c r="A15" s="77">
        <v>4</v>
      </c>
      <c r="B15" s="470"/>
      <c r="C15" s="342"/>
      <c r="D15" s="73" t="s">
        <v>797</v>
      </c>
      <c r="E15" s="90">
        <v>1</v>
      </c>
      <c r="F15" s="58">
        <f t="shared" si="2"/>
        <v>1</v>
      </c>
      <c r="G15" s="58">
        <f t="shared" si="3"/>
        <v>1</v>
      </c>
      <c r="H15" s="58">
        <v>1</v>
      </c>
      <c r="I15" s="73" t="s">
        <v>829</v>
      </c>
      <c r="J15" s="90">
        <v>1</v>
      </c>
      <c r="K15" s="58">
        <f t="shared" si="4"/>
        <v>1</v>
      </c>
      <c r="L15" s="58">
        <f t="shared" si="5"/>
        <v>1</v>
      </c>
      <c r="M15" s="58">
        <v>1</v>
      </c>
      <c r="N15" s="73" t="s">
        <v>850</v>
      </c>
      <c r="O15" s="90">
        <v>1</v>
      </c>
      <c r="P15" s="58">
        <f t="shared" si="0"/>
        <v>1</v>
      </c>
      <c r="Q15" s="58">
        <f t="shared" si="1"/>
        <v>1</v>
      </c>
      <c r="R15" s="58">
        <v>1</v>
      </c>
      <c r="S15" s="94" t="s">
        <v>771</v>
      </c>
    </row>
    <row r="16" spans="1:19" s="31" customFormat="1" ht="108.75">
      <c r="A16" s="77">
        <v>5</v>
      </c>
      <c r="B16" s="470" t="s">
        <v>798</v>
      </c>
      <c r="C16" s="342" t="s">
        <v>799</v>
      </c>
      <c r="D16" s="73" t="s">
        <v>800</v>
      </c>
      <c r="E16" s="90">
        <v>1</v>
      </c>
      <c r="F16" s="58">
        <f t="shared" si="2"/>
        <v>1</v>
      </c>
      <c r="G16" s="58">
        <f t="shared" si="3"/>
        <v>1</v>
      </c>
      <c r="H16" s="58">
        <v>1</v>
      </c>
      <c r="I16" s="57" t="s">
        <v>2087</v>
      </c>
      <c r="J16" s="90">
        <v>1</v>
      </c>
      <c r="K16" s="58">
        <f t="shared" si="4"/>
        <v>1</v>
      </c>
      <c r="L16" s="58">
        <f t="shared" si="5"/>
        <v>1</v>
      </c>
      <c r="M16" s="58">
        <v>1</v>
      </c>
      <c r="N16" s="73" t="s">
        <v>851</v>
      </c>
      <c r="O16" s="90">
        <v>1</v>
      </c>
      <c r="P16" s="58">
        <f t="shared" si="0"/>
        <v>1</v>
      </c>
      <c r="Q16" s="58">
        <f t="shared" si="1"/>
        <v>1</v>
      </c>
      <c r="R16" s="58">
        <v>1</v>
      </c>
      <c r="S16" s="94"/>
    </row>
    <row r="17" spans="1:19" s="31" customFormat="1" ht="130.5">
      <c r="A17" s="77">
        <v>6</v>
      </c>
      <c r="B17" s="470"/>
      <c r="C17" s="342"/>
      <c r="D17" s="73" t="s">
        <v>2089</v>
      </c>
      <c r="E17" s="90">
        <v>1</v>
      </c>
      <c r="F17" s="58">
        <f t="shared" si="2"/>
        <v>1</v>
      </c>
      <c r="G17" s="58">
        <f t="shared" si="3"/>
        <v>1</v>
      </c>
      <c r="H17" s="58">
        <v>1</v>
      </c>
      <c r="I17" s="57" t="s">
        <v>2088</v>
      </c>
      <c r="J17" s="90">
        <v>1</v>
      </c>
      <c r="K17" s="58">
        <f t="shared" si="4"/>
        <v>1</v>
      </c>
      <c r="L17" s="58">
        <f t="shared" si="5"/>
        <v>1</v>
      </c>
      <c r="M17" s="58">
        <v>1</v>
      </c>
      <c r="N17" s="73" t="s">
        <v>852</v>
      </c>
      <c r="O17" s="90">
        <v>1</v>
      </c>
      <c r="P17" s="58">
        <f t="shared" si="0"/>
        <v>1</v>
      </c>
      <c r="Q17" s="58">
        <f t="shared" si="1"/>
        <v>1</v>
      </c>
      <c r="R17" s="58">
        <v>1</v>
      </c>
      <c r="S17" s="106"/>
    </row>
    <row r="18" spans="1:19" s="31" customFormat="1" ht="174">
      <c r="A18" s="77">
        <v>7</v>
      </c>
      <c r="B18" s="470"/>
      <c r="C18" s="342"/>
      <c r="D18" s="73" t="s">
        <v>801</v>
      </c>
      <c r="E18" s="90">
        <v>1</v>
      </c>
      <c r="F18" s="58">
        <f t="shared" si="2"/>
        <v>1</v>
      </c>
      <c r="G18" s="58">
        <f t="shared" si="3"/>
        <v>1</v>
      </c>
      <c r="H18" s="58">
        <v>1</v>
      </c>
      <c r="I18" s="57" t="s">
        <v>830</v>
      </c>
      <c r="J18" s="90">
        <v>1</v>
      </c>
      <c r="K18" s="58">
        <f t="shared" si="4"/>
        <v>1</v>
      </c>
      <c r="L18" s="58">
        <f t="shared" si="5"/>
        <v>1</v>
      </c>
      <c r="M18" s="58">
        <v>1</v>
      </c>
      <c r="N18" s="73" t="s">
        <v>853</v>
      </c>
      <c r="O18" s="90">
        <v>1</v>
      </c>
      <c r="P18" s="58">
        <f t="shared" si="0"/>
        <v>1</v>
      </c>
      <c r="Q18" s="58">
        <f t="shared" si="1"/>
        <v>1</v>
      </c>
      <c r="R18" s="58">
        <v>1</v>
      </c>
      <c r="S18" s="106"/>
    </row>
    <row r="19" spans="1:19" s="31" customFormat="1" ht="152.25">
      <c r="A19" s="77">
        <v>8</v>
      </c>
      <c r="B19" s="470"/>
      <c r="C19" s="342"/>
      <c r="D19" s="73" t="s">
        <v>802</v>
      </c>
      <c r="E19" s="90">
        <v>1</v>
      </c>
      <c r="F19" s="58">
        <f t="shared" si="2"/>
        <v>1</v>
      </c>
      <c r="G19" s="58">
        <f t="shared" si="3"/>
        <v>1</v>
      </c>
      <c r="H19" s="58">
        <v>1</v>
      </c>
      <c r="I19" s="57" t="s">
        <v>831</v>
      </c>
      <c r="J19" s="90">
        <v>1</v>
      </c>
      <c r="K19" s="58">
        <f t="shared" si="4"/>
        <v>1</v>
      </c>
      <c r="L19" s="58">
        <f t="shared" si="5"/>
        <v>1</v>
      </c>
      <c r="M19" s="58">
        <v>1</v>
      </c>
      <c r="N19" s="73" t="s">
        <v>854</v>
      </c>
      <c r="O19" s="90">
        <v>1</v>
      </c>
      <c r="P19" s="58">
        <f t="shared" si="0"/>
        <v>1</v>
      </c>
      <c r="Q19" s="58">
        <f t="shared" si="1"/>
        <v>1</v>
      </c>
      <c r="R19" s="58">
        <v>1</v>
      </c>
      <c r="S19" s="106"/>
    </row>
    <row r="20" spans="1:19" s="31" customFormat="1" ht="130.5">
      <c r="A20" s="77">
        <v>9</v>
      </c>
      <c r="B20" s="73" t="s">
        <v>803</v>
      </c>
      <c r="C20" s="77" t="s">
        <v>804</v>
      </c>
      <c r="D20" s="57" t="s">
        <v>805</v>
      </c>
      <c r="E20" s="90">
        <v>1</v>
      </c>
      <c r="F20" s="58">
        <f t="shared" si="2"/>
        <v>1</v>
      </c>
      <c r="G20" s="58">
        <f t="shared" si="3"/>
        <v>1</v>
      </c>
      <c r="H20" s="58">
        <v>1</v>
      </c>
      <c r="I20" s="57" t="s">
        <v>832</v>
      </c>
      <c r="J20" s="90">
        <v>1</v>
      </c>
      <c r="K20" s="58">
        <f t="shared" si="4"/>
        <v>1</v>
      </c>
      <c r="L20" s="58">
        <f t="shared" si="5"/>
        <v>1</v>
      </c>
      <c r="M20" s="58">
        <v>1</v>
      </c>
      <c r="N20" s="73" t="s">
        <v>855</v>
      </c>
      <c r="O20" s="90">
        <v>1</v>
      </c>
      <c r="P20" s="58">
        <f t="shared" si="0"/>
        <v>1</v>
      </c>
      <c r="Q20" s="58">
        <f t="shared" si="1"/>
        <v>1</v>
      </c>
      <c r="R20" s="58">
        <v>1</v>
      </c>
      <c r="S20" s="93" t="s">
        <v>677</v>
      </c>
    </row>
    <row r="21" spans="1:19" s="31" customFormat="1" ht="174">
      <c r="A21" s="77">
        <v>10</v>
      </c>
      <c r="B21" s="470" t="s">
        <v>806</v>
      </c>
      <c r="C21" s="342" t="s">
        <v>807</v>
      </c>
      <c r="D21" s="73" t="s">
        <v>808</v>
      </c>
      <c r="E21" s="90">
        <v>1</v>
      </c>
      <c r="F21" s="58">
        <f t="shared" si="2"/>
        <v>1</v>
      </c>
      <c r="G21" s="58">
        <f t="shared" si="3"/>
        <v>1</v>
      </c>
      <c r="H21" s="58">
        <v>1</v>
      </c>
      <c r="I21" s="73" t="s">
        <v>833</v>
      </c>
      <c r="J21" s="90">
        <v>1</v>
      </c>
      <c r="K21" s="58">
        <f t="shared" si="4"/>
        <v>1</v>
      </c>
      <c r="L21" s="58">
        <f t="shared" si="5"/>
        <v>1</v>
      </c>
      <c r="M21" s="58">
        <v>1</v>
      </c>
      <c r="N21" s="73" t="s">
        <v>856</v>
      </c>
      <c r="O21" s="90">
        <v>1</v>
      </c>
      <c r="P21" s="58">
        <f t="shared" si="0"/>
        <v>1</v>
      </c>
      <c r="Q21" s="58">
        <f t="shared" si="1"/>
        <v>1</v>
      </c>
      <c r="R21" s="58">
        <v>1</v>
      </c>
      <c r="S21" s="94" t="s">
        <v>771</v>
      </c>
    </row>
    <row r="22" spans="1:19" s="31" customFormat="1" ht="217.5">
      <c r="A22" s="77">
        <v>11</v>
      </c>
      <c r="B22" s="470"/>
      <c r="C22" s="342"/>
      <c r="D22" s="73" t="s">
        <v>2090</v>
      </c>
      <c r="E22" s="90">
        <v>1</v>
      </c>
      <c r="F22" s="58">
        <f t="shared" si="2"/>
        <v>1</v>
      </c>
      <c r="G22" s="58">
        <f t="shared" si="3"/>
        <v>1</v>
      </c>
      <c r="H22" s="58">
        <v>1</v>
      </c>
      <c r="I22" s="73" t="s">
        <v>2091</v>
      </c>
      <c r="J22" s="90">
        <v>1</v>
      </c>
      <c r="K22" s="58">
        <f t="shared" si="4"/>
        <v>1</v>
      </c>
      <c r="L22" s="58">
        <f t="shared" si="5"/>
        <v>1</v>
      </c>
      <c r="M22" s="58">
        <v>1</v>
      </c>
      <c r="N22" s="73" t="s">
        <v>857</v>
      </c>
      <c r="O22" s="90">
        <v>1</v>
      </c>
      <c r="P22" s="58">
        <f t="shared" si="0"/>
        <v>1</v>
      </c>
      <c r="Q22" s="58">
        <f t="shared" si="1"/>
        <v>1</v>
      </c>
      <c r="R22" s="58">
        <v>1</v>
      </c>
      <c r="S22" s="94" t="s">
        <v>771</v>
      </c>
    </row>
    <row r="23" spans="1:19" s="31" customFormat="1" ht="152.25">
      <c r="A23" s="77">
        <v>12</v>
      </c>
      <c r="B23" s="470"/>
      <c r="C23" s="342"/>
      <c r="D23" s="57" t="s">
        <v>809</v>
      </c>
      <c r="E23" s="90">
        <v>1</v>
      </c>
      <c r="F23" s="58">
        <f t="shared" si="2"/>
        <v>1</v>
      </c>
      <c r="G23" s="58">
        <f t="shared" si="3"/>
        <v>1</v>
      </c>
      <c r="H23" s="58">
        <v>1</v>
      </c>
      <c r="I23" s="57" t="s">
        <v>834</v>
      </c>
      <c r="J23" s="90">
        <v>1</v>
      </c>
      <c r="K23" s="58">
        <f t="shared" si="4"/>
        <v>1</v>
      </c>
      <c r="L23" s="58">
        <f t="shared" si="5"/>
        <v>1</v>
      </c>
      <c r="M23" s="58">
        <v>1</v>
      </c>
      <c r="N23" s="73" t="s">
        <v>858</v>
      </c>
      <c r="O23" s="90">
        <v>1</v>
      </c>
      <c r="P23" s="58">
        <f t="shared" si="0"/>
        <v>1</v>
      </c>
      <c r="Q23" s="58">
        <f t="shared" si="1"/>
        <v>1</v>
      </c>
      <c r="R23" s="58">
        <v>1</v>
      </c>
      <c r="S23" s="94" t="s">
        <v>771</v>
      </c>
    </row>
    <row r="24" spans="1:19" s="31" customFormat="1" ht="326.25">
      <c r="A24" s="77">
        <v>13</v>
      </c>
      <c r="B24" s="470"/>
      <c r="C24" s="77" t="s">
        <v>810</v>
      </c>
      <c r="D24" s="73" t="s">
        <v>2092</v>
      </c>
      <c r="E24" s="90">
        <v>1</v>
      </c>
      <c r="F24" s="58">
        <f t="shared" si="2"/>
        <v>1</v>
      </c>
      <c r="G24" s="58">
        <f t="shared" si="3"/>
        <v>1</v>
      </c>
      <c r="H24" s="58">
        <v>1</v>
      </c>
      <c r="I24" s="73" t="s">
        <v>2093</v>
      </c>
      <c r="J24" s="90">
        <v>1</v>
      </c>
      <c r="K24" s="58">
        <f t="shared" si="4"/>
        <v>1</v>
      </c>
      <c r="L24" s="58">
        <f t="shared" si="5"/>
        <v>1</v>
      </c>
      <c r="M24" s="58">
        <v>1</v>
      </c>
      <c r="N24" s="73" t="s">
        <v>859</v>
      </c>
      <c r="O24" s="90">
        <v>1</v>
      </c>
      <c r="P24" s="58">
        <f t="shared" si="0"/>
        <v>1</v>
      </c>
      <c r="Q24" s="58">
        <f t="shared" si="1"/>
        <v>1</v>
      </c>
      <c r="R24" s="58">
        <v>1</v>
      </c>
      <c r="S24" s="94" t="s">
        <v>771</v>
      </c>
    </row>
    <row r="25" spans="1:19" s="31" customFormat="1" ht="217.5">
      <c r="A25" s="77">
        <v>14</v>
      </c>
      <c r="B25" s="73" t="s">
        <v>811</v>
      </c>
      <c r="C25" s="77" t="s">
        <v>812</v>
      </c>
      <c r="D25" s="73" t="s">
        <v>813</v>
      </c>
      <c r="E25" s="90">
        <v>1</v>
      </c>
      <c r="F25" s="58">
        <f t="shared" si="2"/>
        <v>1</v>
      </c>
      <c r="G25" s="58">
        <f t="shared" si="3"/>
        <v>1</v>
      </c>
      <c r="H25" s="58">
        <v>1</v>
      </c>
      <c r="I25" s="73" t="s">
        <v>835</v>
      </c>
      <c r="J25" s="90">
        <v>1</v>
      </c>
      <c r="K25" s="58">
        <f t="shared" si="4"/>
        <v>1</v>
      </c>
      <c r="L25" s="58">
        <f t="shared" si="5"/>
        <v>1</v>
      </c>
      <c r="M25" s="58">
        <v>1</v>
      </c>
      <c r="N25" s="73" t="s">
        <v>860</v>
      </c>
      <c r="O25" s="90">
        <v>1</v>
      </c>
      <c r="P25" s="58">
        <f t="shared" si="0"/>
        <v>1</v>
      </c>
      <c r="Q25" s="58">
        <f t="shared" si="1"/>
        <v>1</v>
      </c>
      <c r="R25" s="58">
        <v>1</v>
      </c>
      <c r="S25" s="94" t="s">
        <v>771</v>
      </c>
    </row>
    <row r="26" spans="1:19" s="31" customFormat="1" ht="130.5">
      <c r="A26" s="77">
        <v>15</v>
      </c>
      <c r="B26" s="73" t="s">
        <v>814</v>
      </c>
      <c r="C26" s="77" t="s">
        <v>815</v>
      </c>
      <c r="D26" s="73" t="s">
        <v>816</v>
      </c>
      <c r="E26" s="90">
        <v>1</v>
      </c>
      <c r="F26" s="58">
        <f t="shared" si="2"/>
        <v>1</v>
      </c>
      <c r="G26" s="58">
        <f t="shared" si="3"/>
        <v>1</v>
      </c>
      <c r="H26" s="58">
        <v>1</v>
      </c>
      <c r="I26" s="73" t="s">
        <v>836</v>
      </c>
      <c r="J26" s="90">
        <v>1</v>
      </c>
      <c r="K26" s="58">
        <f t="shared" si="4"/>
        <v>1</v>
      </c>
      <c r="L26" s="58">
        <f t="shared" si="5"/>
        <v>1</v>
      </c>
      <c r="M26" s="58">
        <v>1</v>
      </c>
      <c r="N26" s="73" t="s">
        <v>861</v>
      </c>
      <c r="O26" s="90">
        <v>1</v>
      </c>
      <c r="P26" s="58">
        <f t="shared" si="0"/>
        <v>1</v>
      </c>
      <c r="Q26" s="58">
        <f t="shared" si="1"/>
        <v>1</v>
      </c>
      <c r="R26" s="58">
        <v>1</v>
      </c>
      <c r="S26" s="94" t="s">
        <v>771</v>
      </c>
    </row>
    <row r="27" spans="1:19" s="31" customFormat="1" ht="130.5">
      <c r="A27" s="77">
        <v>16</v>
      </c>
      <c r="B27" s="80" t="s">
        <v>814</v>
      </c>
      <c r="C27" s="87" t="s">
        <v>817</v>
      </c>
      <c r="D27" s="73" t="s">
        <v>2095</v>
      </c>
      <c r="E27" s="90">
        <v>1</v>
      </c>
      <c r="F27" s="58">
        <f t="shared" si="2"/>
        <v>1</v>
      </c>
      <c r="G27" s="58">
        <f t="shared" si="3"/>
        <v>1</v>
      </c>
      <c r="H27" s="58">
        <v>1</v>
      </c>
      <c r="I27" s="73" t="s">
        <v>2094</v>
      </c>
      <c r="J27" s="90">
        <v>1</v>
      </c>
      <c r="K27" s="58">
        <f t="shared" si="4"/>
        <v>1</v>
      </c>
      <c r="L27" s="58">
        <f t="shared" si="5"/>
        <v>1</v>
      </c>
      <c r="M27" s="58">
        <v>1</v>
      </c>
      <c r="N27" s="80" t="s">
        <v>851</v>
      </c>
      <c r="O27" s="90">
        <v>1</v>
      </c>
      <c r="P27" s="58">
        <f t="shared" si="0"/>
        <v>1</v>
      </c>
      <c r="Q27" s="58">
        <f t="shared" si="1"/>
        <v>1</v>
      </c>
      <c r="R27" s="58">
        <v>1</v>
      </c>
      <c r="S27" s="94" t="s">
        <v>771</v>
      </c>
    </row>
    <row r="28" spans="1:19" s="31" customFormat="1" ht="130.5">
      <c r="A28" s="77">
        <v>17</v>
      </c>
      <c r="B28" s="73" t="s">
        <v>818</v>
      </c>
      <c r="C28" s="77" t="s">
        <v>819</v>
      </c>
      <c r="D28" s="73" t="s">
        <v>820</v>
      </c>
      <c r="E28" s="90">
        <v>1</v>
      </c>
      <c r="F28" s="58">
        <f t="shared" si="2"/>
        <v>1</v>
      </c>
      <c r="G28" s="58">
        <f t="shared" si="3"/>
        <v>1</v>
      </c>
      <c r="H28" s="58">
        <v>1</v>
      </c>
      <c r="I28" s="73" t="s">
        <v>837</v>
      </c>
      <c r="J28" s="90">
        <v>1</v>
      </c>
      <c r="K28" s="58">
        <f t="shared" si="4"/>
        <v>1</v>
      </c>
      <c r="L28" s="58">
        <f t="shared" si="5"/>
        <v>1</v>
      </c>
      <c r="M28" s="58">
        <v>1</v>
      </c>
      <c r="N28" s="107" t="s">
        <v>862</v>
      </c>
      <c r="O28" s="90">
        <v>1</v>
      </c>
      <c r="P28" s="58">
        <f t="shared" si="0"/>
        <v>1</v>
      </c>
      <c r="Q28" s="58">
        <f t="shared" si="1"/>
        <v>1</v>
      </c>
      <c r="R28" s="58">
        <v>1</v>
      </c>
      <c r="S28" s="94" t="s">
        <v>771</v>
      </c>
    </row>
    <row r="29" spans="1:19" s="31" customFormat="1" ht="130.5">
      <c r="A29" s="77">
        <v>18</v>
      </c>
      <c r="B29" s="80" t="s">
        <v>821</v>
      </c>
      <c r="C29" s="87" t="s">
        <v>822</v>
      </c>
      <c r="D29" s="80" t="s">
        <v>823</v>
      </c>
      <c r="E29" s="90">
        <v>1</v>
      </c>
      <c r="F29" s="58">
        <f t="shared" si="2"/>
        <v>1</v>
      </c>
      <c r="G29" s="58">
        <f t="shared" si="3"/>
        <v>1</v>
      </c>
      <c r="H29" s="58">
        <v>1</v>
      </c>
      <c r="I29" s="80" t="s">
        <v>838</v>
      </c>
      <c r="J29" s="90">
        <v>1</v>
      </c>
      <c r="K29" s="58">
        <f t="shared" si="4"/>
        <v>1</v>
      </c>
      <c r="L29" s="58">
        <f t="shared" si="5"/>
        <v>1</v>
      </c>
      <c r="M29" s="58">
        <v>1</v>
      </c>
      <c r="N29" s="80" t="s">
        <v>862</v>
      </c>
      <c r="O29" s="90">
        <v>1</v>
      </c>
      <c r="P29" s="58">
        <f t="shared" si="0"/>
        <v>1</v>
      </c>
      <c r="Q29" s="58">
        <f t="shared" si="1"/>
        <v>1</v>
      </c>
      <c r="R29" s="58">
        <v>1</v>
      </c>
      <c r="S29" s="108" t="s">
        <v>771</v>
      </c>
    </row>
    <row r="30" spans="1:19" s="16" customFormat="1" ht="21.75">
      <c r="A30" s="472" t="s">
        <v>976</v>
      </c>
      <c r="B30" s="473"/>
      <c r="C30" s="473"/>
      <c r="D30" s="473"/>
      <c r="E30" s="473"/>
      <c r="F30" s="473"/>
      <c r="G30" s="473"/>
      <c r="H30" s="473"/>
      <c r="I30" s="473"/>
      <c r="J30" s="473"/>
      <c r="K30" s="473"/>
      <c r="L30" s="473"/>
      <c r="M30" s="473"/>
      <c r="N30" s="473"/>
      <c r="O30" s="473"/>
      <c r="P30" s="473"/>
      <c r="Q30" s="473"/>
      <c r="R30" s="473"/>
      <c r="S30" s="474"/>
    </row>
    <row r="31" spans="1:19" s="31" customFormat="1" ht="282.75">
      <c r="A31" s="77">
        <v>19</v>
      </c>
      <c r="B31" s="170" t="s">
        <v>824</v>
      </c>
      <c r="C31" s="169" t="s">
        <v>825</v>
      </c>
      <c r="D31" s="55" t="s">
        <v>826</v>
      </c>
      <c r="E31" s="90">
        <v>1</v>
      </c>
      <c r="F31" s="58">
        <f t="shared" si="2"/>
        <v>1</v>
      </c>
      <c r="G31" s="58">
        <f t="shared" si="3"/>
        <v>1</v>
      </c>
      <c r="H31" s="58">
        <v>1</v>
      </c>
      <c r="I31" s="55" t="s">
        <v>839</v>
      </c>
      <c r="J31" s="90">
        <v>1</v>
      </c>
      <c r="K31" s="58">
        <f t="shared" si="4"/>
        <v>1</v>
      </c>
      <c r="L31" s="58">
        <f t="shared" si="5"/>
        <v>1</v>
      </c>
      <c r="M31" s="58">
        <v>1</v>
      </c>
      <c r="N31" s="55" t="s">
        <v>863</v>
      </c>
      <c r="O31" s="90">
        <v>1</v>
      </c>
      <c r="P31" s="58">
        <f t="shared" si="0"/>
        <v>1</v>
      </c>
      <c r="Q31" s="58">
        <f t="shared" si="1"/>
        <v>1</v>
      </c>
      <c r="R31" s="58">
        <v>1</v>
      </c>
      <c r="S31" s="109" t="s">
        <v>367</v>
      </c>
    </row>
    <row r="32" spans="1:19" s="31" customFormat="1" ht="348">
      <c r="A32" s="77">
        <v>20</v>
      </c>
      <c r="B32" s="503" t="s">
        <v>197</v>
      </c>
      <c r="C32" s="476" t="s">
        <v>2012</v>
      </c>
      <c r="D32" s="257" t="s">
        <v>364</v>
      </c>
      <c r="E32" s="90">
        <v>1</v>
      </c>
      <c r="F32" s="58">
        <f t="shared" si="2"/>
        <v>1</v>
      </c>
      <c r="G32" s="58">
        <f t="shared" si="3"/>
        <v>1</v>
      </c>
      <c r="H32" s="58">
        <v>1</v>
      </c>
      <c r="I32" s="257" t="s">
        <v>500</v>
      </c>
      <c r="J32" s="90">
        <v>1</v>
      </c>
      <c r="K32" s="58">
        <f t="shared" si="4"/>
        <v>1</v>
      </c>
      <c r="L32" s="58">
        <f t="shared" si="5"/>
        <v>1</v>
      </c>
      <c r="M32" s="58">
        <v>1</v>
      </c>
      <c r="N32" s="260" t="s">
        <v>786</v>
      </c>
      <c r="O32" s="90">
        <v>1</v>
      </c>
      <c r="P32" s="58">
        <f t="shared" si="0"/>
        <v>1</v>
      </c>
      <c r="Q32" s="58">
        <f t="shared" si="1"/>
        <v>1</v>
      </c>
      <c r="R32" s="58">
        <v>1</v>
      </c>
      <c r="S32" s="86" t="s">
        <v>367</v>
      </c>
    </row>
    <row r="33" spans="1:19" s="31" customFormat="1" ht="217.5">
      <c r="A33" s="77">
        <v>21</v>
      </c>
      <c r="B33" s="504"/>
      <c r="C33" s="477"/>
      <c r="D33" s="257" t="s">
        <v>368</v>
      </c>
      <c r="E33" s="90">
        <v>1</v>
      </c>
      <c r="F33" s="58">
        <f t="shared" si="2"/>
        <v>1</v>
      </c>
      <c r="G33" s="58">
        <f t="shared" si="3"/>
        <v>1</v>
      </c>
      <c r="H33" s="58">
        <v>1</v>
      </c>
      <c r="I33" s="257" t="s">
        <v>781</v>
      </c>
      <c r="J33" s="90">
        <v>1</v>
      </c>
      <c r="K33" s="58">
        <f t="shared" si="4"/>
        <v>1</v>
      </c>
      <c r="L33" s="58">
        <f t="shared" si="5"/>
        <v>1</v>
      </c>
      <c r="M33" s="58">
        <v>1</v>
      </c>
      <c r="N33" s="257" t="s">
        <v>864</v>
      </c>
      <c r="O33" s="90">
        <v>1</v>
      </c>
      <c r="P33" s="58">
        <f t="shared" si="0"/>
        <v>1</v>
      </c>
      <c r="Q33" s="58">
        <f t="shared" si="1"/>
        <v>1</v>
      </c>
      <c r="R33" s="58">
        <v>1</v>
      </c>
      <c r="S33" s="86" t="s">
        <v>367</v>
      </c>
    </row>
    <row r="34" spans="1:19" s="31" customFormat="1" ht="282.75">
      <c r="A34" s="77">
        <v>22</v>
      </c>
      <c r="B34" s="504"/>
      <c r="C34" s="477"/>
      <c r="D34" s="257" t="s">
        <v>201</v>
      </c>
      <c r="E34" s="90">
        <v>1</v>
      </c>
      <c r="F34" s="58">
        <f t="shared" si="2"/>
        <v>1</v>
      </c>
      <c r="G34" s="58">
        <f t="shared" si="3"/>
        <v>1</v>
      </c>
      <c r="H34" s="58">
        <v>1</v>
      </c>
      <c r="I34" s="257" t="s">
        <v>840</v>
      </c>
      <c r="J34" s="90">
        <v>1</v>
      </c>
      <c r="K34" s="58">
        <f t="shared" si="4"/>
        <v>1</v>
      </c>
      <c r="L34" s="58">
        <f t="shared" si="5"/>
        <v>1</v>
      </c>
      <c r="M34" s="58">
        <v>1</v>
      </c>
      <c r="N34" s="257" t="s">
        <v>865</v>
      </c>
      <c r="O34" s="90">
        <v>1</v>
      </c>
      <c r="P34" s="58">
        <f t="shared" si="0"/>
        <v>1</v>
      </c>
      <c r="Q34" s="58">
        <f t="shared" si="1"/>
        <v>1</v>
      </c>
      <c r="R34" s="58">
        <v>1</v>
      </c>
      <c r="S34" s="86" t="s">
        <v>367</v>
      </c>
    </row>
    <row r="35" spans="1:19" s="31" customFormat="1" ht="217.5">
      <c r="A35" s="77">
        <v>23</v>
      </c>
      <c r="B35" s="504"/>
      <c r="C35" s="477"/>
      <c r="D35" s="257" t="s">
        <v>373</v>
      </c>
      <c r="E35" s="90">
        <v>1</v>
      </c>
      <c r="F35" s="58">
        <f t="shared" si="2"/>
        <v>1</v>
      </c>
      <c r="G35" s="58">
        <f t="shared" si="3"/>
        <v>1</v>
      </c>
      <c r="H35" s="58">
        <v>1</v>
      </c>
      <c r="I35" s="257" t="s">
        <v>782</v>
      </c>
      <c r="J35" s="90">
        <v>1</v>
      </c>
      <c r="K35" s="58">
        <f t="shared" si="4"/>
        <v>1</v>
      </c>
      <c r="L35" s="58">
        <f t="shared" si="5"/>
        <v>1</v>
      </c>
      <c r="M35" s="58">
        <v>1</v>
      </c>
      <c r="N35" s="257" t="s">
        <v>866</v>
      </c>
      <c r="O35" s="90">
        <v>1</v>
      </c>
      <c r="P35" s="58">
        <f t="shared" si="0"/>
        <v>1</v>
      </c>
      <c r="Q35" s="58">
        <f t="shared" si="1"/>
        <v>1</v>
      </c>
      <c r="R35" s="58">
        <v>1</v>
      </c>
      <c r="S35" s="86" t="s">
        <v>367</v>
      </c>
    </row>
    <row r="36" spans="1:19" s="31" customFormat="1" ht="217.5">
      <c r="A36" s="77">
        <v>24</v>
      </c>
      <c r="B36" s="504"/>
      <c r="C36" s="477"/>
      <c r="D36" s="257" t="s">
        <v>827</v>
      </c>
      <c r="E36" s="90">
        <v>1</v>
      </c>
      <c r="F36" s="58">
        <f t="shared" si="2"/>
        <v>1</v>
      </c>
      <c r="G36" s="58">
        <f t="shared" si="3"/>
        <v>1</v>
      </c>
      <c r="H36" s="58">
        <v>1</v>
      </c>
      <c r="I36" s="257" t="s">
        <v>841</v>
      </c>
      <c r="J36" s="90">
        <v>1</v>
      </c>
      <c r="K36" s="58">
        <f t="shared" si="4"/>
        <v>1</v>
      </c>
      <c r="L36" s="58">
        <f t="shared" si="5"/>
        <v>1</v>
      </c>
      <c r="M36" s="58">
        <v>1</v>
      </c>
      <c r="N36" s="263" t="s">
        <v>867</v>
      </c>
      <c r="O36" s="90">
        <v>1</v>
      </c>
      <c r="P36" s="58">
        <f t="shared" si="0"/>
        <v>1</v>
      </c>
      <c r="Q36" s="58">
        <f t="shared" si="1"/>
        <v>1</v>
      </c>
      <c r="R36" s="58">
        <v>1</v>
      </c>
      <c r="S36" s="86" t="s">
        <v>367</v>
      </c>
    </row>
    <row r="37" spans="1:19" s="31" customFormat="1" ht="217.5">
      <c r="A37" s="77">
        <v>25</v>
      </c>
      <c r="B37" s="505"/>
      <c r="C37" s="478"/>
      <c r="D37" s="257" t="s">
        <v>828</v>
      </c>
      <c r="E37" s="90">
        <v>1</v>
      </c>
      <c r="F37" s="58">
        <f t="shared" si="2"/>
        <v>1</v>
      </c>
      <c r="G37" s="58">
        <f t="shared" si="3"/>
        <v>1</v>
      </c>
      <c r="H37" s="58">
        <v>1</v>
      </c>
      <c r="I37" s="257" t="s">
        <v>842</v>
      </c>
      <c r="J37" s="90">
        <v>1</v>
      </c>
      <c r="K37" s="58">
        <f t="shared" si="4"/>
        <v>1</v>
      </c>
      <c r="L37" s="58">
        <f t="shared" si="5"/>
        <v>1</v>
      </c>
      <c r="M37" s="58">
        <v>1</v>
      </c>
      <c r="N37" s="263" t="s">
        <v>868</v>
      </c>
      <c r="O37" s="90">
        <v>1</v>
      </c>
      <c r="P37" s="58">
        <f t="shared" si="0"/>
        <v>1</v>
      </c>
      <c r="Q37" s="58">
        <f t="shared" si="1"/>
        <v>1</v>
      </c>
      <c r="R37" s="58">
        <v>1</v>
      </c>
      <c r="S37" s="86" t="s">
        <v>367</v>
      </c>
    </row>
    <row r="38" spans="1:19" s="31" customFormat="1" ht="239.25">
      <c r="A38" s="77">
        <v>26</v>
      </c>
      <c r="B38" s="73" t="s">
        <v>845</v>
      </c>
      <c r="C38" s="77" t="s">
        <v>846</v>
      </c>
      <c r="D38" s="34" t="s">
        <v>513</v>
      </c>
      <c r="E38" s="90">
        <v>1</v>
      </c>
      <c r="F38" s="58">
        <f t="shared" si="2"/>
        <v>1</v>
      </c>
      <c r="G38" s="58">
        <f t="shared" si="3"/>
        <v>1</v>
      </c>
      <c r="H38" s="58">
        <v>1</v>
      </c>
      <c r="I38" s="262" t="s">
        <v>843</v>
      </c>
      <c r="J38" s="90">
        <v>1</v>
      </c>
      <c r="K38" s="58">
        <f t="shared" si="4"/>
        <v>1</v>
      </c>
      <c r="L38" s="58">
        <f t="shared" si="5"/>
        <v>1</v>
      </c>
      <c r="M38" s="58">
        <v>1</v>
      </c>
      <c r="N38" s="34" t="s">
        <v>869</v>
      </c>
      <c r="O38" s="90">
        <v>1</v>
      </c>
      <c r="P38" s="58">
        <f t="shared" si="0"/>
        <v>1</v>
      </c>
      <c r="Q38" s="58">
        <f t="shared" si="1"/>
        <v>1</v>
      </c>
      <c r="R38" s="58">
        <v>1</v>
      </c>
      <c r="S38" s="86" t="s">
        <v>844</v>
      </c>
    </row>
    <row r="39" spans="1:19" s="16" customFormat="1" ht="21.75">
      <c r="A39" s="472" t="s">
        <v>879</v>
      </c>
      <c r="B39" s="473"/>
      <c r="C39" s="473"/>
      <c r="D39" s="473"/>
      <c r="E39" s="473"/>
      <c r="F39" s="473"/>
      <c r="G39" s="473"/>
      <c r="H39" s="473"/>
      <c r="I39" s="473"/>
      <c r="J39" s="473"/>
      <c r="K39" s="473"/>
      <c r="L39" s="473"/>
      <c r="M39" s="473"/>
      <c r="N39" s="473"/>
      <c r="O39" s="473"/>
      <c r="P39" s="473"/>
      <c r="Q39" s="473"/>
      <c r="R39" s="473"/>
      <c r="S39" s="474"/>
    </row>
    <row r="40" spans="1:19" s="31" customFormat="1" ht="87">
      <c r="A40" s="77">
        <v>27</v>
      </c>
      <c r="B40" s="361" t="s">
        <v>845</v>
      </c>
      <c r="C40" s="361" t="s">
        <v>846</v>
      </c>
      <c r="D40" s="111" t="s">
        <v>516</v>
      </c>
      <c r="E40" s="90">
        <v>1</v>
      </c>
      <c r="F40" s="58">
        <f t="shared" si="2"/>
        <v>1</v>
      </c>
      <c r="G40" s="58">
        <f t="shared" si="3"/>
        <v>1</v>
      </c>
      <c r="H40" s="58">
        <v>1</v>
      </c>
      <c r="I40" s="74" t="s">
        <v>870</v>
      </c>
      <c r="J40" s="90">
        <v>1</v>
      </c>
      <c r="K40" s="58">
        <f t="shared" si="4"/>
        <v>1</v>
      </c>
      <c r="L40" s="58">
        <f t="shared" si="5"/>
        <v>1</v>
      </c>
      <c r="M40" s="58">
        <v>1</v>
      </c>
      <c r="N40" s="74" t="s">
        <v>871</v>
      </c>
      <c r="O40" s="90">
        <v>1</v>
      </c>
      <c r="P40" s="58">
        <f t="shared" si="0"/>
        <v>1</v>
      </c>
      <c r="Q40" s="58">
        <f t="shared" si="1"/>
        <v>1</v>
      </c>
      <c r="R40" s="58">
        <v>1</v>
      </c>
      <c r="S40" s="494" t="s">
        <v>844</v>
      </c>
    </row>
    <row r="41" spans="1:19" s="31" customFormat="1" ht="65.25">
      <c r="A41" s="77">
        <v>28</v>
      </c>
      <c r="B41" s="483"/>
      <c r="C41" s="483"/>
      <c r="D41" s="111" t="s">
        <v>517</v>
      </c>
      <c r="E41" s="90">
        <v>1</v>
      </c>
      <c r="F41" s="58">
        <f t="shared" si="2"/>
        <v>1</v>
      </c>
      <c r="G41" s="58">
        <f t="shared" si="3"/>
        <v>1</v>
      </c>
      <c r="H41" s="58">
        <v>1</v>
      </c>
      <c r="I41" s="74" t="s">
        <v>519</v>
      </c>
      <c r="J41" s="90">
        <v>1</v>
      </c>
      <c r="K41" s="58">
        <f t="shared" si="4"/>
        <v>1</v>
      </c>
      <c r="L41" s="58">
        <f t="shared" si="5"/>
        <v>1</v>
      </c>
      <c r="M41" s="58">
        <v>1</v>
      </c>
      <c r="N41" s="74" t="s">
        <v>519</v>
      </c>
      <c r="O41" s="90">
        <v>1</v>
      </c>
      <c r="P41" s="58">
        <f t="shared" si="0"/>
        <v>1</v>
      </c>
      <c r="Q41" s="58">
        <f t="shared" si="1"/>
        <v>1</v>
      </c>
      <c r="R41" s="58">
        <v>1</v>
      </c>
      <c r="S41" s="506"/>
    </row>
    <row r="42" spans="1:19" s="31" customFormat="1" ht="43.5">
      <c r="A42" s="77">
        <v>29</v>
      </c>
      <c r="B42" s="362"/>
      <c r="C42" s="362"/>
      <c r="D42" s="111" t="s">
        <v>518</v>
      </c>
      <c r="E42" s="90">
        <v>1</v>
      </c>
      <c r="F42" s="58">
        <f t="shared" si="2"/>
        <v>1</v>
      </c>
      <c r="G42" s="58">
        <f t="shared" si="3"/>
        <v>1</v>
      </c>
      <c r="H42" s="58">
        <v>1</v>
      </c>
      <c r="I42" s="74" t="s">
        <v>520</v>
      </c>
      <c r="J42" s="90">
        <v>1</v>
      </c>
      <c r="K42" s="58">
        <f t="shared" si="4"/>
        <v>1</v>
      </c>
      <c r="L42" s="58">
        <f t="shared" si="5"/>
        <v>1</v>
      </c>
      <c r="M42" s="58">
        <v>1</v>
      </c>
      <c r="N42" s="74" t="s">
        <v>520</v>
      </c>
      <c r="O42" s="90">
        <v>1</v>
      </c>
      <c r="P42" s="58">
        <f t="shared" si="0"/>
        <v>1</v>
      </c>
      <c r="Q42" s="58">
        <f t="shared" si="1"/>
        <v>1</v>
      </c>
      <c r="R42" s="58">
        <v>1</v>
      </c>
      <c r="S42" s="495"/>
    </row>
    <row r="43" spans="1:19" s="16" customFormat="1" ht="21.75">
      <c r="A43" s="472" t="s">
        <v>522</v>
      </c>
      <c r="B43" s="473"/>
      <c r="C43" s="473"/>
      <c r="D43" s="473"/>
      <c r="E43" s="473"/>
      <c r="F43" s="473"/>
      <c r="G43" s="473"/>
      <c r="H43" s="473"/>
      <c r="I43" s="473"/>
      <c r="J43" s="473"/>
      <c r="K43" s="473"/>
      <c r="L43" s="473"/>
      <c r="M43" s="473"/>
      <c r="N43" s="473"/>
      <c r="O43" s="473"/>
      <c r="P43" s="473"/>
      <c r="Q43" s="473"/>
      <c r="R43" s="473"/>
      <c r="S43" s="474"/>
    </row>
    <row r="44" spans="1:19" s="16" customFormat="1" ht="21.75">
      <c r="A44" s="472" t="s">
        <v>880</v>
      </c>
      <c r="B44" s="473"/>
      <c r="C44" s="473"/>
      <c r="D44" s="473"/>
      <c r="E44" s="473"/>
      <c r="F44" s="473"/>
      <c r="G44" s="473"/>
      <c r="H44" s="473"/>
      <c r="I44" s="473"/>
      <c r="J44" s="473"/>
      <c r="K44" s="473"/>
      <c r="L44" s="473"/>
      <c r="M44" s="473"/>
      <c r="N44" s="473"/>
      <c r="O44" s="473"/>
      <c r="P44" s="473"/>
      <c r="Q44" s="473"/>
      <c r="R44" s="473"/>
      <c r="S44" s="474"/>
    </row>
    <row r="45" spans="1:19" s="31" customFormat="1" ht="43.5">
      <c r="A45" s="77">
        <v>30</v>
      </c>
      <c r="B45" s="361" t="s">
        <v>845</v>
      </c>
      <c r="C45" s="361" t="s">
        <v>846</v>
      </c>
      <c r="D45" s="112" t="s">
        <v>524</v>
      </c>
      <c r="E45" s="90">
        <v>1</v>
      </c>
      <c r="F45" s="58">
        <f t="shared" si="2"/>
        <v>1</v>
      </c>
      <c r="G45" s="58">
        <f t="shared" si="3"/>
        <v>1</v>
      </c>
      <c r="H45" s="58">
        <v>1</v>
      </c>
      <c r="I45" s="113" t="s">
        <v>873</v>
      </c>
      <c r="J45" s="90">
        <v>1</v>
      </c>
      <c r="K45" s="58">
        <f t="shared" si="4"/>
        <v>1</v>
      </c>
      <c r="L45" s="58">
        <f t="shared" si="5"/>
        <v>1</v>
      </c>
      <c r="M45" s="58">
        <v>1</v>
      </c>
      <c r="N45" s="114" t="s">
        <v>544</v>
      </c>
      <c r="O45" s="90">
        <v>1</v>
      </c>
      <c r="P45" s="58">
        <f t="shared" si="0"/>
        <v>1</v>
      </c>
      <c r="Q45" s="58">
        <f t="shared" si="1"/>
        <v>1</v>
      </c>
      <c r="R45" s="58">
        <v>1</v>
      </c>
      <c r="S45" s="494" t="s">
        <v>505</v>
      </c>
    </row>
    <row r="46" spans="1:19" s="31" customFormat="1" ht="43.5">
      <c r="A46" s="77">
        <v>31</v>
      </c>
      <c r="B46" s="483"/>
      <c r="C46" s="483"/>
      <c r="D46" s="111" t="s">
        <v>525</v>
      </c>
      <c r="E46" s="90">
        <v>1</v>
      </c>
      <c r="F46" s="58">
        <f t="shared" si="2"/>
        <v>1</v>
      </c>
      <c r="G46" s="58">
        <f t="shared" si="3"/>
        <v>1</v>
      </c>
      <c r="H46" s="58">
        <v>1</v>
      </c>
      <c r="I46" s="74" t="s">
        <v>873</v>
      </c>
      <c r="J46" s="90">
        <v>1</v>
      </c>
      <c r="K46" s="58">
        <f t="shared" si="4"/>
        <v>1</v>
      </c>
      <c r="L46" s="58">
        <f t="shared" si="5"/>
        <v>1</v>
      </c>
      <c r="M46" s="58">
        <v>1</v>
      </c>
      <c r="N46" s="100" t="s">
        <v>544</v>
      </c>
      <c r="O46" s="90">
        <v>1</v>
      </c>
      <c r="P46" s="58">
        <f t="shared" si="0"/>
        <v>1</v>
      </c>
      <c r="Q46" s="58">
        <f t="shared" si="1"/>
        <v>1</v>
      </c>
      <c r="R46" s="58">
        <v>1</v>
      </c>
      <c r="S46" s="506"/>
    </row>
    <row r="47" spans="1:19" s="31" customFormat="1" ht="43.5">
      <c r="A47" s="77">
        <v>32</v>
      </c>
      <c r="B47" s="483"/>
      <c r="C47" s="483"/>
      <c r="D47" s="111" t="s">
        <v>526</v>
      </c>
      <c r="E47" s="90">
        <v>1</v>
      </c>
      <c r="F47" s="58">
        <f t="shared" si="2"/>
        <v>1</v>
      </c>
      <c r="G47" s="58">
        <f t="shared" si="3"/>
        <v>1</v>
      </c>
      <c r="H47" s="58">
        <v>1</v>
      </c>
      <c r="I47" s="74" t="s">
        <v>873</v>
      </c>
      <c r="J47" s="90">
        <v>1</v>
      </c>
      <c r="K47" s="58">
        <f t="shared" si="4"/>
        <v>1</v>
      </c>
      <c r="L47" s="58">
        <f t="shared" si="5"/>
        <v>1</v>
      </c>
      <c r="M47" s="58">
        <v>1</v>
      </c>
      <c r="N47" s="100" t="s">
        <v>544</v>
      </c>
      <c r="O47" s="90">
        <v>1</v>
      </c>
      <c r="P47" s="58">
        <f t="shared" si="0"/>
        <v>1</v>
      </c>
      <c r="Q47" s="58">
        <f t="shared" si="1"/>
        <v>1</v>
      </c>
      <c r="R47" s="58">
        <v>1</v>
      </c>
      <c r="S47" s="506"/>
    </row>
    <row r="48" spans="1:19" s="31" customFormat="1" ht="43.5">
      <c r="A48" s="77">
        <v>33</v>
      </c>
      <c r="B48" s="483"/>
      <c r="C48" s="483"/>
      <c r="D48" s="111" t="s">
        <v>527</v>
      </c>
      <c r="E48" s="90">
        <v>1</v>
      </c>
      <c r="F48" s="58">
        <f t="shared" si="2"/>
        <v>1</v>
      </c>
      <c r="G48" s="58">
        <f t="shared" si="3"/>
        <v>1</v>
      </c>
      <c r="H48" s="58">
        <v>1</v>
      </c>
      <c r="I48" s="74" t="s">
        <v>873</v>
      </c>
      <c r="J48" s="90">
        <v>1</v>
      </c>
      <c r="K48" s="58">
        <f t="shared" si="4"/>
        <v>1</v>
      </c>
      <c r="L48" s="58">
        <f t="shared" si="5"/>
        <v>1</v>
      </c>
      <c r="M48" s="58">
        <v>1</v>
      </c>
      <c r="N48" s="100" t="s">
        <v>544</v>
      </c>
      <c r="O48" s="90">
        <v>1</v>
      </c>
      <c r="P48" s="58">
        <f t="shared" si="0"/>
        <v>1</v>
      </c>
      <c r="Q48" s="58">
        <f t="shared" si="1"/>
        <v>1</v>
      </c>
      <c r="R48" s="58">
        <v>1</v>
      </c>
      <c r="S48" s="506"/>
    </row>
    <row r="49" spans="1:19" s="31" customFormat="1" ht="43.5">
      <c r="A49" s="77">
        <v>34</v>
      </c>
      <c r="B49" s="483"/>
      <c r="C49" s="483"/>
      <c r="D49" s="111" t="s">
        <v>528</v>
      </c>
      <c r="E49" s="90">
        <v>1</v>
      </c>
      <c r="F49" s="58">
        <f t="shared" si="2"/>
        <v>1</v>
      </c>
      <c r="G49" s="58">
        <f t="shared" si="3"/>
        <v>1</v>
      </c>
      <c r="H49" s="58">
        <v>1</v>
      </c>
      <c r="I49" s="74" t="s">
        <v>873</v>
      </c>
      <c r="J49" s="90">
        <v>1</v>
      </c>
      <c r="K49" s="58">
        <f t="shared" si="4"/>
        <v>1</v>
      </c>
      <c r="L49" s="58">
        <f t="shared" si="5"/>
        <v>1</v>
      </c>
      <c r="M49" s="58">
        <v>1</v>
      </c>
      <c r="N49" s="100" t="s">
        <v>544</v>
      </c>
      <c r="O49" s="90">
        <v>1</v>
      </c>
      <c r="P49" s="58">
        <f t="shared" si="0"/>
        <v>1</v>
      </c>
      <c r="Q49" s="58">
        <f t="shared" si="1"/>
        <v>1</v>
      </c>
      <c r="R49" s="58">
        <v>1</v>
      </c>
      <c r="S49" s="506"/>
    </row>
    <row r="50" spans="1:19" s="31" customFormat="1" ht="43.5">
      <c r="A50" s="77">
        <v>35</v>
      </c>
      <c r="B50" s="483"/>
      <c r="C50" s="483"/>
      <c r="D50" s="111" t="s">
        <v>529</v>
      </c>
      <c r="E50" s="90">
        <v>1</v>
      </c>
      <c r="F50" s="58">
        <f t="shared" si="2"/>
        <v>1</v>
      </c>
      <c r="G50" s="58">
        <f t="shared" si="3"/>
        <v>1</v>
      </c>
      <c r="H50" s="58">
        <v>1</v>
      </c>
      <c r="I50" s="74" t="s">
        <v>873</v>
      </c>
      <c r="J50" s="90">
        <v>1</v>
      </c>
      <c r="K50" s="58">
        <f t="shared" si="4"/>
        <v>1</v>
      </c>
      <c r="L50" s="58">
        <f t="shared" si="5"/>
        <v>1</v>
      </c>
      <c r="M50" s="58">
        <v>1</v>
      </c>
      <c r="N50" s="100" t="s">
        <v>544</v>
      </c>
      <c r="O50" s="90">
        <v>1</v>
      </c>
      <c r="P50" s="58">
        <f t="shared" si="0"/>
        <v>1</v>
      </c>
      <c r="Q50" s="58">
        <f t="shared" si="1"/>
        <v>1</v>
      </c>
      <c r="R50" s="58">
        <v>1</v>
      </c>
      <c r="S50" s="506"/>
    </row>
    <row r="51" spans="1:19" s="31" customFormat="1" ht="43.5">
      <c r="A51" s="77">
        <v>36</v>
      </c>
      <c r="B51" s="483"/>
      <c r="C51" s="483"/>
      <c r="D51" s="111" t="s">
        <v>530</v>
      </c>
      <c r="E51" s="90">
        <v>1</v>
      </c>
      <c r="F51" s="58">
        <f t="shared" si="2"/>
        <v>1</v>
      </c>
      <c r="G51" s="58">
        <f t="shared" si="3"/>
        <v>1</v>
      </c>
      <c r="H51" s="58">
        <v>1</v>
      </c>
      <c r="I51" s="74" t="s">
        <v>873</v>
      </c>
      <c r="J51" s="90">
        <v>1</v>
      </c>
      <c r="K51" s="58">
        <f t="shared" si="4"/>
        <v>1</v>
      </c>
      <c r="L51" s="58">
        <f t="shared" si="5"/>
        <v>1</v>
      </c>
      <c r="M51" s="58">
        <v>1</v>
      </c>
      <c r="N51" s="100" t="s">
        <v>544</v>
      </c>
      <c r="O51" s="90">
        <v>1</v>
      </c>
      <c r="P51" s="58">
        <f t="shared" si="0"/>
        <v>1</v>
      </c>
      <c r="Q51" s="58">
        <f t="shared" si="1"/>
        <v>1</v>
      </c>
      <c r="R51" s="58">
        <v>1</v>
      </c>
      <c r="S51" s="506"/>
    </row>
    <row r="52" spans="1:19" s="31" customFormat="1" ht="65.25">
      <c r="A52" s="77">
        <v>37</v>
      </c>
      <c r="B52" s="483"/>
      <c r="C52" s="483"/>
      <c r="D52" s="111" t="s">
        <v>531</v>
      </c>
      <c r="E52" s="90">
        <v>1</v>
      </c>
      <c r="F52" s="58">
        <f t="shared" si="2"/>
        <v>1</v>
      </c>
      <c r="G52" s="58">
        <f t="shared" si="3"/>
        <v>1</v>
      </c>
      <c r="H52" s="58">
        <v>1</v>
      </c>
      <c r="I52" s="74" t="s">
        <v>543</v>
      </c>
      <c r="J52" s="90">
        <v>1</v>
      </c>
      <c r="K52" s="58">
        <f t="shared" si="4"/>
        <v>1</v>
      </c>
      <c r="L52" s="58">
        <f t="shared" si="5"/>
        <v>1</v>
      </c>
      <c r="M52" s="58">
        <v>1</v>
      </c>
      <c r="N52" s="100" t="s">
        <v>544</v>
      </c>
      <c r="O52" s="90">
        <v>1</v>
      </c>
      <c r="P52" s="58">
        <f t="shared" si="0"/>
        <v>1</v>
      </c>
      <c r="Q52" s="58">
        <f t="shared" si="1"/>
        <v>1</v>
      </c>
      <c r="R52" s="58">
        <v>1</v>
      </c>
      <c r="S52" s="506"/>
    </row>
    <row r="53" spans="1:19" s="31" customFormat="1" ht="65.25">
      <c r="A53" s="77">
        <v>38</v>
      </c>
      <c r="B53" s="483"/>
      <c r="C53" s="483"/>
      <c r="D53" s="111" t="s">
        <v>532</v>
      </c>
      <c r="E53" s="90">
        <v>1</v>
      </c>
      <c r="F53" s="58">
        <f t="shared" si="2"/>
        <v>1</v>
      </c>
      <c r="G53" s="58">
        <f t="shared" si="3"/>
        <v>1</v>
      </c>
      <c r="H53" s="58">
        <v>1</v>
      </c>
      <c r="I53" s="74" t="s">
        <v>543</v>
      </c>
      <c r="J53" s="90">
        <v>1</v>
      </c>
      <c r="K53" s="58">
        <f t="shared" si="4"/>
        <v>1</v>
      </c>
      <c r="L53" s="58">
        <f t="shared" si="5"/>
        <v>1</v>
      </c>
      <c r="M53" s="58">
        <v>1</v>
      </c>
      <c r="N53" s="100" t="s">
        <v>544</v>
      </c>
      <c r="O53" s="90">
        <v>1</v>
      </c>
      <c r="P53" s="58">
        <f t="shared" si="0"/>
        <v>1</v>
      </c>
      <c r="Q53" s="58">
        <f t="shared" si="1"/>
        <v>1</v>
      </c>
      <c r="R53" s="58">
        <v>1</v>
      </c>
      <c r="S53" s="506"/>
    </row>
    <row r="54" spans="1:19" s="31" customFormat="1" ht="65.25">
      <c r="A54" s="77">
        <v>39</v>
      </c>
      <c r="B54" s="483"/>
      <c r="C54" s="483"/>
      <c r="D54" s="111" t="s">
        <v>533</v>
      </c>
      <c r="E54" s="90">
        <v>1</v>
      </c>
      <c r="F54" s="58">
        <f t="shared" si="2"/>
        <v>1</v>
      </c>
      <c r="G54" s="58">
        <f t="shared" si="3"/>
        <v>1</v>
      </c>
      <c r="H54" s="58">
        <v>1</v>
      </c>
      <c r="I54" s="74" t="s">
        <v>543</v>
      </c>
      <c r="J54" s="90">
        <v>1</v>
      </c>
      <c r="K54" s="58">
        <f t="shared" si="4"/>
        <v>1</v>
      </c>
      <c r="L54" s="58">
        <f t="shared" si="5"/>
        <v>1</v>
      </c>
      <c r="M54" s="58">
        <v>1</v>
      </c>
      <c r="N54" s="100" t="s">
        <v>544</v>
      </c>
      <c r="O54" s="90">
        <v>1</v>
      </c>
      <c r="P54" s="58">
        <f t="shared" si="0"/>
        <v>1</v>
      </c>
      <c r="Q54" s="58">
        <f t="shared" si="1"/>
        <v>1</v>
      </c>
      <c r="R54" s="58">
        <v>1</v>
      </c>
      <c r="S54" s="506"/>
    </row>
    <row r="55" spans="1:19" s="31" customFormat="1" ht="43.5">
      <c r="A55" s="77">
        <v>40</v>
      </c>
      <c r="B55" s="483"/>
      <c r="C55" s="483"/>
      <c r="D55" s="111" t="s">
        <v>534</v>
      </c>
      <c r="E55" s="90">
        <v>1</v>
      </c>
      <c r="F55" s="58">
        <f t="shared" si="2"/>
        <v>1</v>
      </c>
      <c r="G55" s="58">
        <f t="shared" si="3"/>
        <v>1</v>
      </c>
      <c r="H55" s="58">
        <v>1</v>
      </c>
      <c r="I55" s="74" t="s">
        <v>873</v>
      </c>
      <c r="J55" s="90">
        <v>1</v>
      </c>
      <c r="K55" s="58">
        <f t="shared" si="4"/>
        <v>1</v>
      </c>
      <c r="L55" s="58">
        <f t="shared" si="5"/>
        <v>1</v>
      </c>
      <c r="M55" s="58">
        <v>1</v>
      </c>
      <c r="N55" s="100" t="s">
        <v>544</v>
      </c>
      <c r="O55" s="90">
        <v>1</v>
      </c>
      <c r="P55" s="58">
        <f t="shared" si="0"/>
        <v>1</v>
      </c>
      <c r="Q55" s="58">
        <f t="shared" si="1"/>
        <v>1</v>
      </c>
      <c r="R55" s="58">
        <v>1</v>
      </c>
      <c r="S55" s="506"/>
    </row>
    <row r="56" spans="1:19" s="31" customFormat="1" ht="43.5">
      <c r="A56" s="77">
        <v>41</v>
      </c>
      <c r="B56" s="483"/>
      <c r="C56" s="483"/>
      <c r="D56" s="111" t="s">
        <v>535</v>
      </c>
      <c r="E56" s="90">
        <v>1</v>
      </c>
      <c r="F56" s="58">
        <f t="shared" si="2"/>
        <v>1</v>
      </c>
      <c r="G56" s="58">
        <f t="shared" si="3"/>
        <v>1</v>
      </c>
      <c r="H56" s="58">
        <v>1</v>
      </c>
      <c r="I56" s="74" t="s">
        <v>873</v>
      </c>
      <c r="J56" s="90">
        <v>1</v>
      </c>
      <c r="K56" s="58">
        <f t="shared" si="4"/>
        <v>1</v>
      </c>
      <c r="L56" s="58">
        <f t="shared" si="5"/>
        <v>1</v>
      </c>
      <c r="M56" s="58">
        <v>1</v>
      </c>
      <c r="N56" s="100" t="s">
        <v>544</v>
      </c>
      <c r="O56" s="90">
        <v>1</v>
      </c>
      <c r="P56" s="58">
        <f t="shared" si="0"/>
        <v>1</v>
      </c>
      <c r="Q56" s="58">
        <f t="shared" si="1"/>
        <v>1</v>
      </c>
      <c r="R56" s="58">
        <v>1</v>
      </c>
      <c r="S56" s="506"/>
    </row>
    <row r="57" spans="1:19" s="31" customFormat="1" ht="43.5">
      <c r="A57" s="77">
        <v>42</v>
      </c>
      <c r="B57" s="483"/>
      <c r="C57" s="483"/>
      <c r="D57" s="111" t="s">
        <v>536</v>
      </c>
      <c r="E57" s="90">
        <v>1</v>
      </c>
      <c r="F57" s="58">
        <f t="shared" si="2"/>
        <v>1</v>
      </c>
      <c r="G57" s="58">
        <f t="shared" si="3"/>
        <v>1</v>
      </c>
      <c r="H57" s="58">
        <v>1</v>
      </c>
      <c r="I57" s="74" t="s">
        <v>873</v>
      </c>
      <c r="J57" s="90">
        <v>1</v>
      </c>
      <c r="K57" s="58">
        <f t="shared" si="4"/>
        <v>1</v>
      </c>
      <c r="L57" s="58">
        <f t="shared" si="5"/>
        <v>1</v>
      </c>
      <c r="M57" s="58">
        <v>1</v>
      </c>
      <c r="N57" s="100" t="s">
        <v>544</v>
      </c>
      <c r="O57" s="90">
        <v>1</v>
      </c>
      <c r="P57" s="58">
        <f t="shared" si="0"/>
        <v>1</v>
      </c>
      <c r="Q57" s="58">
        <f t="shared" si="1"/>
        <v>1</v>
      </c>
      <c r="R57" s="58">
        <v>1</v>
      </c>
      <c r="S57" s="506"/>
    </row>
    <row r="58" spans="1:19" s="31" customFormat="1" ht="43.5">
      <c r="A58" s="77">
        <v>43</v>
      </c>
      <c r="B58" s="483"/>
      <c r="C58" s="483"/>
      <c r="D58" s="111" t="s">
        <v>537</v>
      </c>
      <c r="E58" s="90">
        <v>1</v>
      </c>
      <c r="F58" s="58">
        <f t="shared" si="2"/>
        <v>1</v>
      </c>
      <c r="G58" s="58">
        <f t="shared" si="3"/>
        <v>1</v>
      </c>
      <c r="H58" s="58">
        <v>1</v>
      </c>
      <c r="I58" s="74" t="s">
        <v>873</v>
      </c>
      <c r="J58" s="90">
        <v>1</v>
      </c>
      <c r="K58" s="58">
        <f t="shared" si="4"/>
        <v>1</v>
      </c>
      <c r="L58" s="58">
        <f t="shared" si="5"/>
        <v>1</v>
      </c>
      <c r="M58" s="58">
        <v>1</v>
      </c>
      <c r="N58" s="100" t="s">
        <v>544</v>
      </c>
      <c r="O58" s="90">
        <v>1</v>
      </c>
      <c r="P58" s="58">
        <f t="shared" si="0"/>
        <v>1</v>
      </c>
      <c r="Q58" s="58">
        <f t="shared" si="1"/>
        <v>1</v>
      </c>
      <c r="R58" s="58">
        <v>1</v>
      </c>
      <c r="S58" s="506"/>
    </row>
    <row r="59" spans="1:19" s="31" customFormat="1" ht="43.5">
      <c r="A59" s="77">
        <v>44</v>
      </c>
      <c r="B59" s="483"/>
      <c r="C59" s="483"/>
      <c r="D59" s="111" t="s">
        <v>538</v>
      </c>
      <c r="E59" s="90">
        <v>1</v>
      </c>
      <c r="F59" s="58">
        <f t="shared" si="2"/>
        <v>1</v>
      </c>
      <c r="G59" s="58">
        <f t="shared" si="3"/>
        <v>1</v>
      </c>
      <c r="H59" s="58">
        <v>1</v>
      </c>
      <c r="I59" s="74" t="s">
        <v>873</v>
      </c>
      <c r="J59" s="90">
        <v>1</v>
      </c>
      <c r="K59" s="58">
        <f t="shared" si="4"/>
        <v>1</v>
      </c>
      <c r="L59" s="58">
        <f t="shared" si="5"/>
        <v>1</v>
      </c>
      <c r="M59" s="58">
        <v>1</v>
      </c>
      <c r="N59" s="100" t="s">
        <v>544</v>
      </c>
      <c r="O59" s="90">
        <v>1</v>
      </c>
      <c r="P59" s="58">
        <f t="shared" si="0"/>
        <v>1</v>
      </c>
      <c r="Q59" s="58">
        <f t="shared" si="1"/>
        <v>1</v>
      </c>
      <c r="R59" s="58">
        <v>1</v>
      </c>
      <c r="S59" s="506"/>
    </row>
    <row r="60" spans="1:19" s="31" customFormat="1" ht="65.25">
      <c r="A60" s="77">
        <v>45</v>
      </c>
      <c r="B60" s="483"/>
      <c r="C60" s="483"/>
      <c r="D60" s="111" t="s">
        <v>539</v>
      </c>
      <c r="E60" s="90">
        <v>1</v>
      </c>
      <c r="F60" s="58">
        <f t="shared" si="2"/>
        <v>1</v>
      </c>
      <c r="G60" s="58">
        <f t="shared" si="3"/>
        <v>1</v>
      </c>
      <c r="H60" s="58">
        <v>1</v>
      </c>
      <c r="I60" s="74" t="s">
        <v>543</v>
      </c>
      <c r="J60" s="90">
        <v>1</v>
      </c>
      <c r="K60" s="58">
        <f t="shared" si="4"/>
        <v>1</v>
      </c>
      <c r="L60" s="58">
        <f t="shared" si="5"/>
        <v>1</v>
      </c>
      <c r="M60" s="58">
        <v>1</v>
      </c>
      <c r="N60" s="100" t="s">
        <v>544</v>
      </c>
      <c r="O60" s="90">
        <v>1</v>
      </c>
      <c r="P60" s="58">
        <f t="shared" si="0"/>
        <v>1</v>
      </c>
      <c r="Q60" s="58">
        <f t="shared" si="1"/>
        <v>1</v>
      </c>
      <c r="R60" s="58">
        <v>1</v>
      </c>
      <c r="S60" s="506"/>
    </row>
    <row r="61" spans="1:19" s="31" customFormat="1" ht="65.25">
      <c r="A61" s="77">
        <v>46</v>
      </c>
      <c r="B61" s="483"/>
      <c r="C61" s="483"/>
      <c r="D61" s="111" t="s">
        <v>540</v>
      </c>
      <c r="E61" s="90">
        <v>1</v>
      </c>
      <c r="F61" s="58">
        <f t="shared" si="2"/>
        <v>1</v>
      </c>
      <c r="G61" s="58">
        <f t="shared" si="3"/>
        <v>1</v>
      </c>
      <c r="H61" s="58">
        <v>1</v>
      </c>
      <c r="I61" s="74" t="s">
        <v>543</v>
      </c>
      <c r="J61" s="90">
        <v>1</v>
      </c>
      <c r="K61" s="58">
        <f t="shared" si="4"/>
        <v>1</v>
      </c>
      <c r="L61" s="58">
        <f t="shared" si="5"/>
        <v>1</v>
      </c>
      <c r="M61" s="58">
        <v>1</v>
      </c>
      <c r="N61" s="100" t="s">
        <v>544</v>
      </c>
      <c r="O61" s="90">
        <v>1</v>
      </c>
      <c r="P61" s="58">
        <f t="shared" si="0"/>
        <v>1</v>
      </c>
      <c r="Q61" s="58">
        <f t="shared" si="1"/>
        <v>1</v>
      </c>
      <c r="R61" s="58">
        <v>1</v>
      </c>
      <c r="S61" s="506"/>
    </row>
    <row r="62" spans="1:19" s="31" customFormat="1" ht="43.5">
      <c r="A62" s="77">
        <v>47</v>
      </c>
      <c r="B62" s="483"/>
      <c r="C62" s="483"/>
      <c r="D62" s="111" t="s">
        <v>541</v>
      </c>
      <c r="E62" s="90">
        <v>1</v>
      </c>
      <c r="F62" s="58">
        <f t="shared" si="2"/>
        <v>1</v>
      </c>
      <c r="G62" s="58">
        <f t="shared" si="3"/>
        <v>1</v>
      </c>
      <c r="H62" s="58">
        <v>1</v>
      </c>
      <c r="I62" s="74" t="s">
        <v>873</v>
      </c>
      <c r="J62" s="90">
        <v>1</v>
      </c>
      <c r="K62" s="58">
        <f t="shared" si="4"/>
        <v>1</v>
      </c>
      <c r="L62" s="58">
        <f t="shared" si="5"/>
        <v>1</v>
      </c>
      <c r="M62" s="58">
        <v>1</v>
      </c>
      <c r="N62" s="100" t="s">
        <v>544</v>
      </c>
      <c r="O62" s="90">
        <v>1</v>
      </c>
      <c r="P62" s="58">
        <f t="shared" si="0"/>
        <v>1</v>
      </c>
      <c r="Q62" s="58">
        <f t="shared" si="1"/>
        <v>1</v>
      </c>
      <c r="R62" s="58">
        <v>1</v>
      </c>
      <c r="S62" s="506"/>
    </row>
    <row r="63" spans="1:19" s="31" customFormat="1" ht="43.5">
      <c r="A63" s="77">
        <v>48</v>
      </c>
      <c r="B63" s="362"/>
      <c r="C63" s="362"/>
      <c r="D63" s="111" t="s">
        <v>872</v>
      </c>
      <c r="E63" s="90">
        <v>1</v>
      </c>
      <c r="F63" s="58">
        <f t="shared" si="2"/>
        <v>1</v>
      </c>
      <c r="G63" s="58">
        <f t="shared" si="3"/>
        <v>1</v>
      </c>
      <c r="H63" s="58">
        <v>1</v>
      </c>
      <c r="I63" s="74" t="s">
        <v>873</v>
      </c>
      <c r="J63" s="90">
        <v>1</v>
      </c>
      <c r="K63" s="58">
        <f t="shared" si="4"/>
        <v>1</v>
      </c>
      <c r="L63" s="58">
        <f t="shared" si="5"/>
        <v>1</v>
      </c>
      <c r="M63" s="58">
        <v>1</v>
      </c>
      <c r="N63" s="100" t="s">
        <v>544</v>
      </c>
      <c r="O63" s="90">
        <v>1</v>
      </c>
      <c r="P63" s="58">
        <f t="shared" si="0"/>
        <v>1</v>
      </c>
      <c r="Q63" s="58">
        <f t="shared" si="1"/>
        <v>1</v>
      </c>
      <c r="R63" s="58">
        <v>1</v>
      </c>
      <c r="S63" s="495"/>
    </row>
    <row r="64" spans="1:19" s="16" customFormat="1" ht="21.75">
      <c r="A64" s="472" t="s">
        <v>881</v>
      </c>
      <c r="B64" s="473"/>
      <c r="C64" s="473"/>
      <c r="D64" s="473"/>
      <c r="E64" s="473"/>
      <c r="F64" s="473"/>
      <c r="G64" s="473"/>
      <c r="H64" s="473"/>
      <c r="I64" s="473"/>
      <c r="J64" s="473"/>
      <c r="K64" s="473"/>
      <c r="L64" s="473"/>
      <c r="M64" s="473"/>
      <c r="N64" s="473"/>
      <c r="O64" s="473"/>
      <c r="P64" s="473"/>
      <c r="Q64" s="473"/>
      <c r="R64" s="473"/>
      <c r="S64" s="474"/>
    </row>
    <row r="65" spans="1:19" s="31" customFormat="1" ht="43.5">
      <c r="A65" s="77">
        <v>49</v>
      </c>
      <c r="B65" s="361" t="s">
        <v>845</v>
      </c>
      <c r="C65" s="361" t="s">
        <v>846</v>
      </c>
      <c r="D65" s="111" t="s">
        <v>545</v>
      </c>
      <c r="E65" s="90">
        <v>1</v>
      </c>
      <c r="F65" s="58">
        <f t="shared" si="2"/>
        <v>1</v>
      </c>
      <c r="G65" s="58">
        <f t="shared" si="3"/>
        <v>1</v>
      </c>
      <c r="H65" s="58">
        <v>1</v>
      </c>
      <c r="I65" s="74" t="s">
        <v>873</v>
      </c>
      <c r="J65" s="90">
        <v>1</v>
      </c>
      <c r="K65" s="58">
        <f t="shared" si="4"/>
        <v>1</v>
      </c>
      <c r="L65" s="58">
        <f t="shared" si="5"/>
        <v>1</v>
      </c>
      <c r="M65" s="58">
        <v>1</v>
      </c>
      <c r="N65" s="100" t="s">
        <v>544</v>
      </c>
      <c r="O65" s="90">
        <v>1</v>
      </c>
      <c r="P65" s="58">
        <f t="shared" si="0"/>
        <v>1</v>
      </c>
      <c r="Q65" s="58">
        <f t="shared" si="1"/>
        <v>1</v>
      </c>
      <c r="R65" s="58">
        <v>1</v>
      </c>
      <c r="S65" s="494" t="s">
        <v>505</v>
      </c>
    </row>
    <row r="66" spans="1:19" s="31" customFormat="1" ht="43.5">
      <c r="A66" s="77">
        <v>50</v>
      </c>
      <c r="B66" s="483"/>
      <c r="C66" s="483"/>
      <c r="D66" s="111" t="s">
        <v>874</v>
      </c>
      <c r="E66" s="90">
        <v>1</v>
      </c>
      <c r="F66" s="58">
        <f t="shared" si="2"/>
        <v>1</v>
      </c>
      <c r="G66" s="58">
        <f t="shared" si="3"/>
        <v>1</v>
      </c>
      <c r="H66" s="58">
        <v>1</v>
      </c>
      <c r="I66" s="74" t="s">
        <v>873</v>
      </c>
      <c r="J66" s="90">
        <v>1</v>
      </c>
      <c r="K66" s="58">
        <f t="shared" si="4"/>
        <v>1</v>
      </c>
      <c r="L66" s="58">
        <f t="shared" si="5"/>
        <v>1</v>
      </c>
      <c r="M66" s="58">
        <v>1</v>
      </c>
      <c r="N66" s="100" t="s">
        <v>544</v>
      </c>
      <c r="O66" s="90">
        <v>1</v>
      </c>
      <c r="P66" s="58">
        <f t="shared" si="0"/>
        <v>1</v>
      </c>
      <c r="Q66" s="58">
        <f t="shared" si="1"/>
        <v>1</v>
      </c>
      <c r="R66" s="58">
        <v>1</v>
      </c>
      <c r="S66" s="506"/>
    </row>
    <row r="67" spans="1:19" s="31" customFormat="1" ht="43.5">
      <c r="A67" s="77">
        <v>51</v>
      </c>
      <c r="B67" s="483"/>
      <c r="C67" s="483"/>
      <c r="D67" s="111" t="s">
        <v>547</v>
      </c>
      <c r="E67" s="90">
        <v>1</v>
      </c>
      <c r="F67" s="58">
        <f t="shared" si="2"/>
        <v>1</v>
      </c>
      <c r="G67" s="58">
        <f t="shared" si="3"/>
        <v>1</v>
      </c>
      <c r="H67" s="58">
        <v>1</v>
      </c>
      <c r="I67" s="74" t="s">
        <v>873</v>
      </c>
      <c r="J67" s="90">
        <v>1</v>
      </c>
      <c r="K67" s="58">
        <f t="shared" si="4"/>
        <v>1</v>
      </c>
      <c r="L67" s="58">
        <f t="shared" si="5"/>
        <v>1</v>
      </c>
      <c r="M67" s="58">
        <v>1</v>
      </c>
      <c r="N67" s="100" t="s">
        <v>544</v>
      </c>
      <c r="O67" s="90">
        <v>1</v>
      </c>
      <c r="P67" s="58">
        <f t="shared" si="0"/>
        <v>1</v>
      </c>
      <c r="Q67" s="58">
        <f t="shared" si="1"/>
        <v>1</v>
      </c>
      <c r="R67" s="58">
        <v>1</v>
      </c>
      <c r="S67" s="506"/>
    </row>
    <row r="68" spans="1:19" s="31" customFormat="1" ht="43.5">
      <c r="A68" s="77">
        <v>52</v>
      </c>
      <c r="B68" s="483"/>
      <c r="C68" s="483"/>
      <c r="D68" s="111" t="s">
        <v>875</v>
      </c>
      <c r="E68" s="90">
        <v>1</v>
      </c>
      <c r="F68" s="58">
        <f t="shared" si="2"/>
        <v>1</v>
      </c>
      <c r="G68" s="58">
        <f t="shared" si="3"/>
        <v>1</v>
      </c>
      <c r="H68" s="58">
        <v>1</v>
      </c>
      <c r="I68" s="74" t="s">
        <v>873</v>
      </c>
      <c r="J68" s="90">
        <v>1</v>
      </c>
      <c r="K68" s="58">
        <f t="shared" si="4"/>
        <v>1</v>
      </c>
      <c r="L68" s="58">
        <f t="shared" si="5"/>
        <v>1</v>
      </c>
      <c r="M68" s="58">
        <v>1</v>
      </c>
      <c r="N68" s="100" t="s">
        <v>544</v>
      </c>
      <c r="O68" s="90">
        <v>1</v>
      </c>
      <c r="P68" s="58">
        <f t="shared" si="0"/>
        <v>1</v>
      </c>
      <c r="Q68" s="58">
        <f t="shared" si="1"/>
        <v>1</v>
      </c>
      <c r="R68" s="58">
        <v>1</v>
      </c>
      <c r="S68" s="506"/>
    </row>
    <row r="69" spans="1:19" s="31" customFormat="1" ht="43.5">
      <c r="A69" s="77">
        <v>53</v>
      </c>
      <c r="B69" s="483"/>
      <c r="C69" s="483"/>
      <c r="D69" s="111" t="s">
        <v>549</v>
      </c>
      <c r="E69" s="90">
        <v>1</v>
      </c>
      <c r="F69" s="58">
        <f t="shared" si="2"/>
        <v>1</v>
      </c>
      <c r="G69" s="58">
        <f t="shared" si="3"/>
        <v>1</v>
      </c>
      <c r="H69" s="58">
        <v>1</v>
      </c>
      <c r="I69" s="74" t="s">
        <v>873</v>
      </c>
      <c r="J69" s="90">
        <v>1</v>
      </c>
      <c r="K69" s="58">
        <f t="shared" si="4"/>
        <v>1</v>
      </c>
      <c r="L69" s="58">
        <f t="shared" si="5"/>
        <v>1</v>
      </c>
      <c r="M69" s="58">
        <v>1</v>
      </c>
      <c r="N69" s="100" t="s">
        <v>544</v>
      </c>
      <c r="O69" s="90">
        <v>1</v>
      </c>
      <c r="P69" s="58">
        <f t="shared" si="0"/>
        <v>1</v>
      </c>
      <c r="Q69" s="58">
        <f t="shared" si="1"/>
        <v>1</v>
      </c>
      <c r="R69" s="58">
        <v>1</v>
      </c>
      <c r="S69" s="506"/>
    </row>
    <row r="70" spans="1:19" s="31" customFormat="1" ht="43.5">
      <c r="A70" s="77">
        <v>54</v>
      </c>
      <c r="B70" s="483"/>
      <c r="C70" s="483"/>
      <c r="D70" s="111" t="s">
        <v>550</v>
      </c>
      <c r="E70" s="90">
        <v>1</v>
      </c>
      <c r="F70" s="58">
        <f t="shared" si="2"/>
        <v>1</v>
      </c>
      <c r="G70" s="58">
        <f t="shared" si="3"/>
        <v>1</v>
      </c>
      <c r="H70" s="58">
        <v>1</v>
      </c>
      <c r="I70" s="74" t="s">
        <v>873</v>
      </c>
      <c r="J70" s="90">
        <v>1</v>
      </c>
      <c r="K70" s="58">
        <f t="shared" si="4"/>
        <v>1</v>
      </c>
      <c r="L70" s="58">
        <f t="shared" si="5"/>
        <v>1</v>
      </c>
      <c r="M70" s="58">
        <v>1</v>
      </c>
      <c r="N70" s="100" t="s">
        <v>544</v>
      </c>
      <c r="O70" s="90">
        <v>1</v>
      </c>
      <c r="P70" s="58">
        <f t="shared" si="0"/>
        <v>1</v>
      </c>
      <c r="Q70" s="58">
        <f t="shared" si="1"/>
        <v>1</v>
      </c>
      <c r="R70" s="58">
        <v>1</v>
      </c>
      <c r="S70" s="506"/>
    </row>
    <row r="71" spans="1:19" s="31" customFormat="1" ht="43.5">
      <c r="A71" s="77">
        <v>55</v>
      </c>
      <c r="B71" s="483"/>
      <c r="C71" s="483"/>
      <c r="D71" s="111" t="s">
        <v>551</v>
      </c>
      <c r="E71" s="90">
        <v>1</v>
      </c>
      <c r="F71" s="58">
        <f t="shared" si="2"/>
        <v>1</v>
      </c>
      <c r="G71" s="58">
        <f t="shared" si="3"/>
        <v>1</v>
      </c>
      <c r="H71" s="58">
        <v>1</v>
      </c>
      <c r="I71" s="74" t="s">
        <v>873</v>
      </c>
      <c r="J71" s="90">
        <v>1</v>
      </c>
      <c r="K71" s="58">
        <f t="shared" si="4"/>
        <v>1</v>
      </c>
      <c r="L71" s="58">
        <f t="shared" si="5"/>
        <v>1</v>
      </c>
      <c r="M71" s="58">
        <v>1</v>
      </c>
      <c r="N71" s="100" t="s">
        <v>544</v>
      </c>
      <c r="O71" s="90">
        <v>1</v>
      </c>
      <c r="P71" s="58">
        <f t="shared" si="0"/>
        <v>1</v>
      </c>
      <c r="Q71" s="58">
        <f t="shared" si="1"/>
        <v>1</v>
      </c>
      <c r="R71" s="58">
        <v>1</v>
      </c>
      <c r="S71" s="506"/>
    </row>
    <row r="72" spans="1:19" s="31" customFormat="1" ht="43.5">
      <c r="A72" s="77">
        <v>56</v>
      </c>
      <c r="B72" s="483"/>
      <c r="C72" s="483"/>
      <c r="D72" s="111" t="s">
        <v>552</v>
      </c>
      <c r="E72" s="90">
        <v>1</v>
      </c>
      <c r="F72" s="58">
        <f t="shared" si="2"/>
        <v>1</v>
      </c>
      <c r="G72" s="58">
        <f t="shared" si="3"/>
        <v>1</v>
      </c>
      <c r="H72" s="58">
        <v>1</v>
      </c>
      <c r="I72" s="74" t="s">
        <v>873</v>
      </c>
      <c r="J72" s="90">
        <v>1</v>
      </c>
      <c r="K72" s="58">
        <f t="shared" si="4"/>
        <v>1</v>
      </c>
      <c r="L72" s="58">
        <f t="shared" si="5"/>
        <v>1</v>
      </c>
      <c r="M72" s="58">
        <v>1</v>
      </c>
      <c r="N72" s="100" t="s">
        <v>544</v>
      </c>
      <c r="O72" s="90">
        <v>1</v>
      </c>
      <c r="P72" s="58">
        <f t="shared" si="0"/>
        <v>1</v>
      </c>
      <c r="Q72" s="58">
        <f t="shared" si="1"/>
        <v>1</v>
      </c>
      <c r="R72" s="58">
        <v>1</v>
      </c>
      <c r="S72" s="506"/>
    </row>
    <row r="73" spans="1:19" s="31" customFormat="1" ht="43.5">
      <c r="A73" s="77">
        <v>57</v>
      </c>
      <c r="B73" s="362"/>
      <c r="C73" s="362"/>
      <c r="D73" s="111" t="s">
        <v>876</v>
      </c>
      <c r="E73" s="90">
        <v>1</v>
      </c>
      <c r="F73" s="58">
        <f t="shared" si="2"/>
        <v>1</v>
      </c>
      <c r="G73" s="58">
        <f t="shared" si="3"/>
        <v>1</v>
      </c>
      <c r="H73" s="58">
        <v>1</v>
      </c>
      <c r="I73" s="74" t="s">
        <v>873</v>
      </c>
      <c r="J73" s="90">
        <v>1</v>
      </c>
      <c r="K73" s="58">
        <f t="shared" si="4"/>
        <v>1</v>
      </c>
      <c r="L73" s="58">
        <f t="shared" si="5"/>
        <v>1</v>
      </c>
      <c r="M73" s="58">
        <v>1</v>
      </c>
      <c r="N73" s="100" t="s">
        <v>544</v>
      </c>
      <c r="O73" s="90">
        <v>1</v>
      </c>
      <c r="P73" s="58">
        <f t="shared" si="0"/>
        <v>1</v>
      </c>
      <c r="Q73" s="58">
        <f t="shared" si="1"/>
        <v>1</v>
      </c>
      <c r="R73" s="58">
        <v>1</v>
      </c>
      <c r="S73" s="495"/>
    </row>
    <row r="74" spans="1:19" s="16" customFormat="1" ht="21.75">
      <c r="A74" s="472" t="s">
        <v>882</v>
      </c>
      <c r="B74" s="473"/>
      <c r="C74" s="473"/>
      <c r="D74" s="473"/>
      <c r="E74" s="473"/>
      <c r="F74" s="473"/>
      <c r="G74" s="473"/>
      <c r="H74" s="473"/>
      <c r="I74" s="473"/>
      <c r="J74" s="473"/>
      <c r="K74" s="473"/>
      <c r="L74" s="473"/>
      <c r="M74" s="473"/>
      <c r="N74" s="473"/>
      <c r="O74" s="473"/>
      <c r="P74" s="473"/>
      <c r="Q74" s="473"/>
      <c r="R74" s="473"/>
      <c r="S74" s="474"/>
    </row>
    <row r="75" spans="1:19" s="31" customFormat="1" ht="43.5">
      <c r="A75" s="77">
        <v>58</v>
      </c>
      <c r="B75" s="361" t="s">
        <v>845</v>
      </c>
      <c r="C75" s="361" t="s">
        <v>846</v>
      </c>
      <c r="D75" s="111" t="s">
        <v>554</v>
      </c>
      <c r="E75" s="90">
        <v>1</v>
      </c>
      <c r="F75" s="58">
        <f t="shared" si="2"/>
        <v>1</v>
      </c>
      <c r="G75" s="58">
        <f t="shared" si="3"/>
        <v>1</v>
      </c>
      <c r="H75" s="58">
        <v>1</v>
      </c>
      <c r="I75" s="74" t="s">
        <v>873</v>
      </c>
      <c r="J75" s="90">
        <v>1</v>
      </c>
      <c r="K75" s="58">
        <f t="shared" si="4"/>
        <v>1</v>
      </c>
      <c r="L75" s="58">
        <f t="shared" si="5"/>
        <v>1</v>
      </c>
      <c r="M75" s="58">
        <v>1</v>
      </c>
      <c r="N75" s="100" t="s">
        <v>544</v>
      </c>
      <c r="O75" s="90">
        <v>1</v>
      </c>
      <c r="P75" s="58">
        <f t="shared" si="0"/>
        <v>1</v>
      </c>
      <c r="Q75" s="58">
        <f t="shared" si="1"/>
        <v>1</v>
      </c>
      <c r="R75" s="58">
        <v>1</v>
      </c>
      <c r="S75" s="494" t="s">
        <v>505</v>
      </c>
    </row>
    <row r="76" spans="1:19" s="31" customFormat="1" ht="43.5">
      <c r="A76" s="77">
        <v>59</v>
      </c>
      <c r="B76" s="483"/>
      <c r="C76" s="483"/>
      <c r="D76" s="111" t="s">
        <v>877</v>
      </c>
      <c r="E76" s="90">
        <v>1</v>
      </c>
      <c r="F76" s="58">
        <f t="shared" si="2"/>
        <v>1</v>
      </c>
      <c r="G76" s="58">
        <f t="shared" si="3"/>
        <v>1</v>
      </c>
      <c r="H76" s="58">
        <v>1</v>
      </c>
      <c r="I76" s="74" t="s">
        <v>873</v>
      </c>
      <c r="J76" s="90">
        <v>1</v>
      </c>
      <c r="K76" s="58">
        <f t="shared" si="4"/>
        <v>1</v>
      </c>
      <c r="L76" s="58">
        <f t="shared" si="5"/>
        <v>1</v>
      </c>
      <c r="M76" s="58">
        <v>1</v>
      </c>
      <c r="N76" s="100" t="s">
        <v>544</v>
      </c>
      <c r="O76" s="90">
        <v>1</v>
      </c>
      <c r="P76" s="58">
        <f t="shared" si="0"/>
        <v>1</v>
      </c>
      <c r="Q76" s="58">
        <f t="shared" si="1"/>
        <v>1</v>
      </c>
      <c r="R76" s="58">
        <v>1</v>
      </c>
      <c r="S76" s="506"/>
    </row>
    <row r="77" spans="1:19" s="31" customFormat="1" ht="43.5">
      <c r="A77" s="77">
        <v>60</v>
      </c>
      <c r="B77" s="483"/>
      <c r="C77" s="483"/>
      <c r="D77" s="111" t="s">
        <v>556</v>
      </c>
      <c r="E77" s="90">
        <v>1</v>
      </c>
      <c r="F77" s="58">
        <f t="shared" si="2"/>
        <v>1</v>
      </c>
      <c r="G77" s="58">
        <f t="shared" si="3"/>
        <v>1</v>
      </c>
      <c r="H77" s="58">
        <v>1</v>
      </c>
      <c r="I77" s="74" t="s">
        <v>873</v>
      </c>
      <c r="J77" s="90">
        <v>1</v>
      </c>
      <c r="K77" s="58">
        <f t="shared" si="4"/>
        <v>1</v>
      </c>
      <c r="L77" s="58">
        <f t="shared" si="5"/>
        <v>1</v>
      </c>
      <c r="M77" s="58">
        <v>1</v>
      </c>
      <c r="N77" s="100" t="s">
        <v>544</v>
      </c>
      <c r="O77" s="90">
        <v>1</v>
      </c>
      <c r="P77" s="58">
        <f t="shared" si="0"/>
        <v>1</v>
      </c>
      <c r="Q77" s="58">
        <f t="shared" si="1"/>
        <v>1</v>
      </c>
      <c r="R77" s="58">
        <v>1</v>
      </c>
      <c r="S77" s="506"/>
    </row>
    <row r="78" spans="1:19" s="31" customFormat="1" ht="43.5">
      <c r="A78" s="77">
        <v>61</v>
      </c>
      <c r="B78" s="483"/>
      <c r="C78" s="483"/>
      <c r="D78" s="111" t="s">
        <v>557</v>
      </c>
      <c r="E78" s="90">
        <v>1</v>
      </c>
      <c r="F78" s="58">
        <f t="shared" si="2"/>
        <v>1</v>
      </c>
      <c r="G78" s="58">
        <f t="shared" si="3"/>
        <v>1</v>
      </c>
      <c r="H78" s="58">
        <v>1</v>
      </c>
      <c r="I78" s="74" t="s">
        <v>873</v>
      </c>
      <c r="J78" s="90">
        <v>1</v>
      </c>
      <c r="K78" s="58">
        <f t="shared" si="4"/>
        <v>1</v>
      </c>
      <c r="L78" s="58">
        <f t="shared" si="5"/>
        <v>1</v>
      </c>
      <c r="M78" s="58">
        <v>1</v>
      </c>
      <c r="N78" s="100" t="s">
        <v>544</v>
      </c>
      <c r="O78" s="90">
        <v>1</v>
      </c>
      <c r="P78" s="58">
        <f t="shared" si="0"/>
        <v>1</v>
      </c>
      <c r="Q78" s="58">
        <f t="shared" si="1"/>
        <v>1</v>
      </c>
      <c r="R78" s="58">
        <v>1</v>
      </c>
      <c r="S78" s="506"/>
    </row>
    <row r="79" spans="1:19" s="31" customFormat="1" ht="43.5">
      <c r="A79" s="77">
        <v>62</v>
      </c>
      <c r="B79" s="483"/>
      <c r="C79" s="483"/>
      <c r="D79" s="111" t="s">
        <v>558</v>
      </c>
      <c r="E79" s="90">
        <v>1</v>
      </c>
      <c r="F79" s="58">
        <f t="shared" si="2"/>
        <v>1</v>
      </c>
      <c r="G79" s="58">
        <f t="shared" si="3"/>
        <v>1</v>
      </c>
      <c r="H79" s="58">
        <v>1</v>
      </c>
      <c r="I79" s="74" t="s">
        <v>873</v>
      </c>
      <c r="J79" s="90">
        <v>1</v>
      </c>
      <c r="K79" s="58">
        <f t="shared" si="4"/>
        <v>1</v>
      </c>
      <c r="L79" s="58">
        <f t="shared" si="5"/>
        <v>1</v>
      </c>
      <c r="M79" s="58">
        <v>1</v>
      </c>
      <c r="N79" s="100" t="s">
        <v>544</v>
      </c>
      <c r="O79" s="90">
        <v>1</v>
      </c>
      <c r="P79" s="58">
        <f t="shared" si="0"/>
        <v>1</v>
      </c>
      <c r="Q79" s="58">
        <f t="shared" si="1"/>
        <v>1</v>
      </c>
      <c r="R79" s="58">
        <v>1</v>
      </c>
      <c r="S79" s="506"/>
    </row>
    <row r="80" spans="1:19" s="31" customFormat="1" ht="43.5">
      <c r="A80" s="77">
        <v>63</v>
      </c>
      <c r="B80" s="483"/>
      <c r="C80" s="483"/>
      <c r="D80" s="111" t="s">
        <v>559</v>
      </c>
      <c r="E80" s="90">
        <v>1</v>
      </c>
      <c r="F80" s="58">
        <f t="shared" si="2"/>
        <v>1</v>
      </c>
      <c r="G80" s="58">
        <f t="shared" si="3"/>
        <v>1</v>
      </c>
      <c r="H80" s="58">
        <v>1</v>
      </c>
      <c r="I80" s="74" t="s">
        <v>873</v>
      </c>
      <c r="J80" s="90">
        <v>1</v>
      </c>
      <c r="K80" s="58">
        <f t="shared" si="4"/>
        <v>1</v>
      </c>
      <c r="L80" s="58">
        <f t="shared" si="5"/>
        <v>1</v>
      </c>
      <c r="M80" s="58">
        <v>1</v>
      </c>
      <c r="N80" s="100" t="s">
        <v>544</v>
      </c>
      <c r="O80" s="90">
        <v>1</v>
      </c>
      <c r="P80" s="58">
        <f t="shared" si="0"/>
        <v>1</v>
      </c>
      <c r="Q80" s="58">
        <f t="shared" si="1"/>
        <v>1</v>
      </c>
      <c r="R80" s="58">
        <v>1</v>
      </c>
      <c r="S80" s="506"/>
    </row>
    <row r="81" spans="1:19" s="31" customFormat="1" ht="43.5">
      <c r="A81" s="77">
        <v>64</v>
      </c>
      <c r="B81" s="483"/>
      <c r="C81" s="483"/>
      <c r="D81" s="111" t="s">
        <v>560</v>
      </c>
      <c r="E81" s="90">
        <v>1</v>
      </c>
      <c r="F81" s="58">
        <f t="shared" si="2"/>
        <v>1</v>
      </c>
      <c r="G81" s="58">
        <f t="shared" si="3"/>
        <v>1</v>
      </c>
      <c r="H81" s="58">
        <v>1</v>
      </c>
      <c r="I81" s="74" t="s">
        <v>873</v>
      </c>
      <c r="J81" s="90">
        <v>1</v>
      </c>
      <c r="K81" s="58">
        <f t="shared" si="4"/>
        <v>1</v>
      </c>
      <c r="L81" s="58">
        <f t="shared" si="5"/>
        <v>1</v>
      </c>
      <c r="M81" s="58">
        <v>1</v>
      </c>
      <c r="N81" s="100" t="s">
        <v>544</v>
      </c>
      <c r="O81" s="90">
        <v>1</v>
      </c>
      <c r="P81" s="58">
        <f t="shared" si="0"/>
        <v>1</v>
      </c>
      <c r="Q81" s="58">
        <f t="shared" si="1"/>
        <v>1</v>
      </c>
      <c r="R81" s="58">
        <v>1</v>
      </c>
      <c r="S81" s="506"/>
    </row>
    <row r="82" spans="1:19" s="31" customFormat="1" ht="43.5">
      <c r="A82" s="77">
        <v>65</v>
      </c>
      <c r="B82" s="483"/>
      <c r="C82" s="483"/>
      <c r="D82" s="111" t="s">
        <v>561</v>
      </c>
      <c r="E82" s="90">
        <v>1</v>
      </c>
      <c r="F82" s="58">
        <f t="shared" si="2"/>
        <v>1</v>
      </c>
      <c r="G82" s="58">
        <f t="shared" si="3"/>
        <v>1</v>
      </c>
      <c r="H82" s="58">
        <v>1</v>
      </c>
      <c r="I82" s="74" t="s">
        <v>873</v>
      </c>
      <c r="J82" s="90">
        <v>1</v>
      </c>
      <c r="K82" s="58">
        <f t="shared" si="4"/>
        <v>1</v>
      </c>
      <c r="L82" s="58">
        <f t="shared" si="5"/>
        <v>1</v>
      </c>
      <c r="M82" s="58">
        <v>1</v>
      </c>
      <c r="N82" s="100" t="s">
        <v>544</v>
      </c>
      <c r="O82" s="90">
        <v>1</v>
      </c>
      <c r="P82" s="58">
        <f t="shared" ref="P82:P91" si="6">IF(O82=Q82,R82)</f>
        <v>1</v>
      </c>
      <c r="Q82" s="58">
        <f t="shared" ref="Q82:Q91" si="7">IF(O82="NA","NA",R82)</f>
        <v>1</v>
      </c>
      <c r="R82" s="58">
        <v>1</v>
      </c>
      <c r="S82" s="506"/>
    </row>
    <row r="83" spans="1:19" s="31" customFormat="1" ht="43.5">
      <c r="A83" s="77">
        <v>66</v>
      </c>
      <c r="B83" s="362"/>
      <c r="C83" s="362"/>
      <c r="D83" s="111" t="s">
        <v>562</v>
      </c>
      <c r="E83" s="90">
        <v>1</v>
      </c>
      <c r="F83" s="58">
        <f t="shared" ref="F83:F91" si="8">IF(E83=G83,H83)</f>
        <v>1</v>
      </c>
      <c r="G83" s="58">
        <f t="shared" ref="G83:G91" si="9">IF(E83="NA","NA",H83)</f>
        <v>1</v>
      </c>
      <c r="H83" s="58">
        <v>1</v>
      </c>
      <c r="I83" s="74" t="s">
        <v>873</v>
      </c>
      <c r="J83" s="90">
        <v>1</v>
      </c>
      <c r="K83" s="58">
        <f t="shared" ref="K83:K91" si="10">IF(J83=L83,M83)</f>
        <v>1</v>
      </c>
      <c r="L83" s="58">
        <f t="shared" ref="L83:L91" si="11">IF(J83="NA","NA",M83)</f>
        <v>1</v>
      </c>
      <c r="M83" s="58">
        <v>1</v>
      </c>
      <c r="N83" s="100" t="s">
        <v>544</v>
      </c>
      <c r="O83" s="90">
        <v>1</v>
      </c>
      <c r="P83" s="58">
        <f t="shared" si="6"/>
        <v>1</v>
      </c>
      <c r="Q83" s="58">
        <f t="shared" si="7"/>
        <v>1</v>
      </c>
      <c r="R83" s="58">
        <v>1</v>
      </c>
      <c r="S83" s="495"/>
    </row>
    <row r="84" spans="1:19" s="16" customFormat="1" ht="21.75">
      <c r="A84" s="472" t="s">
        <v>883</v>
      </c>
      <c r="B84" s="473"/>
      <c r="C84" s="473"/>
      <c r="D84" s="473"/>
      <c r="E84" s="473"/>
      <c r="F84" s="473"/>
      <c r="G84" s="473"/>
      <c r="H84" s="473"/>
      <c r="I84" s="473"/>
      <c r="J84" s="473"/>
      <c r="K84" s="473"/>
      <c r="L84" s="473"/>
      <c r="M84" s="473"/>
      <c r="N84" s="473"/>
      <c r="O84" s="473"/>
      <c r="P84" s="473"/>
      <c r="Q84" s="473"/>
      <c r="R84" s="473"/>
      <c r="S84" s="474"/>
    </row>
    <row r="85" spans="1:19" s="31" customFormat="1" ht="43.5">
      <c r="A85" s="77">
        <v>67</v>
      </c>
      <c r="B85" s="361" t="s">
        <v>845</v>
      </c>
      <c r="C85" s="361" t="s">
        <v>846</v>
      </c>
      <c r="D85" s="111" t="s">
        <v>878</v>
      </c>
      <c r="E85" s="90">
        <v>1</v>
      </c>
      <c r="F85" s="58">
        <f t="shared" si="8"/>
        <v>1</v>
      </c>
      <c r="G85" s="58">
        <f t="shared" si="9"/>
        <v>1</v>
      </c>
      <c r="H85" s="58">
        <v>1</v>
      </c>
      <c r="I85" s="74" t="s">
        <v>873</v>
      </c>
      <c r="J85" s="90">
        <v>1</v>
      </c>
      <c r="K85" s="58">
        <f t="shared" si="10"/>
        <v>1</v>
      </c>
      <c r="L85" s="58">
        <f t="shared" si="11"/>
        <v>1</v>
      </c>
      <c r="M85" s="58">
        <v>1</v>
      </c>
      <c r="N85" s="100" t="s">
        <v>544</v>
      </c>
      <c r="O85" s="90">
        <v>1</v>
      </c>
      <c r="P85" s="58">
        <f t="shared" si="6"/>
        <v>1</v>
      </c>
      <c r="Q85" s="58">
        <f t="shared" si="7"/>
        <v>1</v>
      </c>
      <c r="R85" s="58">
        <v>1</v>
      </c>
      <c r="S85" s="494" t="s">
        <v>505</v>
      </c>
    </row>
    <row r="86" spans="1:19" s="31" customFormat="1" ht="43.5">
      <c r="A86" s="77">
        <v>68</v>
      </c>
      <c r="B86" s="483"/>
      <c r="C86" s="483"/>
      <c r="D86" s="111" t="s">
        <v>564</v>
      </c>
      <c r="E86" s="90">
        <v>1</v>
      </c>
      <c r="F86" s="58">
        <f t="shared" si="8"/>
        <v>1</v>
      </c>
      <c r="G86" s="58">
        <f t="shared" si="9"/>
        <v>1</v>
      </c>
      <c r="H86" s="58">
        <v>1</v>
      </c>
      <c r="I86" s="74" t="s">
        <v>873</v>
      </c>
      <c r="J86" s="90">
        <v>1</v>
      </c>
      <c r="K86" s="58">
        <f t="shared" si="10"/>
        <v>1</v>
      </c>
      <c r="L86" s="58">
        <f t="shared" si="11"/>
        <v>1</v>
      </c>
      <c r="M86" s="58">
        <v>1</v>
      </c>
      <c r="N86" s="100" t="s">
        <v>544</v>
      </c>
      <c r="O86" s="90">
        <v>1</v>
      </c>
      <c r="P86" s="58">
        <f t="shared" si="6"/>
        <v>1</v>
      </c>
      <c r="Q86" s="58">
        <f t="shared" si="7"/>
        <v>1</v>
      </c>
      <c r="R86" s="58">
        <v>1</v>
      </c>
      <c r="S86" s="506"/>
    </row>
    <row r="87" spans="1:19" s="31" customFormat="1" ht="43.5">
      <c r="A87" s="77">
        <v>69</v>
      </c>
      <c r="B87" s="483"/>
      <c r="C87" s="483"/>
      <c r="D87" s="111" t="s">
        <v>565</v>
      </c>
      <c r="E87" s="90">
        <v>1</v>
      </c>
      <c r="F87" s="58">
        <f t="shared" si="8"/>
        <v>1</v>
      </c>
      <c r="G87" s="58">
        <f t="shared" si="9"/>
        <v>1</v>
      </c>
      <c r="H87" s="58">
        <v>1</v>
      </c>
      <c r="I87" s="74" t="s">
        <v>873</v>
      </c>
      <c r="J87" s="90">
        <v>1</v>
      </c>
      <c r="K87" s="58">
        <f t="shared" si="10"/>
        <v>1</v>
      </c>
      <c r="L87" s="58">
        <f t="shared" si="11"/>
        <v>1</v>
      </c>
      <c r="M87" s="58">
        <v>1</v>
      </c>
      <c r="N87" s="100" t="s">
        <v>544</v>
      </c>
      <c r="O87" s="90">
        <v>1</v>
      </c>
      <c r="P87" s="58">
        <f t="shared" si="6"/>
        <v>1</v>
      </c>
      <c r="Q87" s="58">
        <f t="shared" si="7"/>
        <v>1</v>
      </c>
      <c r="R87" s="58">
        <v>1</v>
      </c>
      <c r="S87" s="506"/>
    </row>
    <row r="88" spans="1:19" s="31" customFormat="1" ht="43.5">
      <c r="A88" s="77">
        <v>70</v>
      </c>
      <c r="B88" s="483"/>
      <c r="C88" s="483"/>
      <c r="D88" s="111" t="s">
        <v>566</v>
      </c>
      <c r="E88" s="90">
        <v>1</v>
      </c>
      <c r="F88" s="58">
        <f t="shared" si="8"/>
        <v>1</v>
      </c>
      <c r="G88" s="58">
        <f t="shared" si="9"/>
        <v>1</v>
      </c>
      <c r="H88" s="58">
        <v>1</v>
      </c>
      <c r="I88" s="74" t="s">
        <v>873</v>
      </c>
      <c r="J88" s="90">
        <v>1</v>
      </c>
      <c r="K88" s="58">
        <f t="shared" si="10"/>
        <v>1</v>
      </c>
      <c r="L88" s="58">
        <f t="shared" si="11"/>
        <v>1</v>
      </c>
      <c r="M88" s="58">
        <v>1</v>
      </c>
      <c r="N88" s="100" t="s">
        <v>544</v>
      </c>
      <c r="O88" s="90">
        <v>1</v>
      </c>
      <c r="P88" s="58">
        <f t="shared" si="6"/>
        <v>1</v>
      </c>
      <c r="Q88" s="58">
        <f t="shared" si="7"/>
        <v>1</v>
      </c>
      <c r="R88" s="58">
        <v>1</v>
      </c>
      <c r="S88" s="506"/>
    </row>
    <row r="89" spans="1:19" s="31" customFormat="1" ht="43.5">
      <c r="A89" s="77">
        <v>71</v>
      </c>
      <c r="B89" s="483"/>
      <c r="C89" s="483"/>
      <c r="D89" s="111" t="s">
        <v>567</v>
      </c>
      <c r="E89" s="90">
        <v>1</v>
      </c>
      <c r="F89" s="58">
        <f t="shared" si="8"/>
        <v>1</v>
      </c>
      <c r="G89" s="58">
        <f t="shared" si="9"/>
        <v>1</v>
      </c>
      <c r="H89" s="58">
        <v>1</v>
      </c>
      <c r="I89" s="74" t="s">
        <v>873</v>
      </c>
      <c r="J89" s="90">
        <v>1</v>
      </c>
      <c r="K89" s="58">
        <f t="shared" si="10"/>
        <v>1</v>
      </c>
      <c r="L89" s="58">
        <f t="shared" si="11"/>
        <v>1</v>
      </c>
      <c r="M89" s="58">
        <v>1</v>
      </c>
      <c r="N89" s="100" t="s">
        <v>544</v>
      </c>
      <c r="O89" s="90">
        <v>1</v>
      </c>
      <c r="P89" s="58">
        <f t="shared" si="6"/>
        <v>1</v>
      </c>
      <c r="Q89" s="58">
        <f t="shared" si="7"/>
        <v>1</v>
      </c>
      <c r="R89" s="58">
        <v>1</v>
      </c>
      <c r="S89" s="506"/>
    </row>
    <row r="90" spans="1:19" s="31" customFormat="1" ht="43.5">
      <c r="A90" s="77">
        <v>72</v>
      </c>
      <c r="B90" s="483"/>
      <c r="C90" s="483"/>
      <c r="D90" s="111" t="s">
        <v>568</v>
      </c>
      <c r="E90" s="90">
        <v>1</v>
      </c>
      <c r="F90" s="58">
        <f t="shared" si="8"/>
        <v>1</v>
      </c>
      <c r="G90" s="58">
        <f t="shared" si="9"/>
        <v>1</v>
      </c>
      <c r="H90" s="58">
        <v>1</v>
      </c>
      <c r="I90" s="74" t="s">
        <v>873</v>
      </c>
      <c r="J90" s="90">
        <v>1</v>
      </c>
      <c r="K90" s="58">
        <f t="shared" si="10"/>
        <v>1</v>
      </c>
      <c r="L90" s="58">
        <f t="shared" si="11"/>
        <v>1</v>
      </c>
      <c r="M90" s="58">
        <v>1</v>
      </c>
      <c r="N90" s="100" t="s">
        <v>544</v>
      </c>
      <c r="O90" s="90">
        <v>1</v>
      </c>
      <c r="P90" s="58">
        <f t="shared" si="6"/>
        <v>1</v>
      </c>
      <c r="Q90" s="58">
        <f t="shared" si="7"/>
        <v>1</v>
      </c>
      <c r="R90" s="58">
        <v>1</v>
      </c>
      <c r="S90" s="506"/>
    </row>
    <row r="91" spans="1:19" s="31" customFormat="1" ht="43.5">
      <c r="A91" s="77">
        <v>73</v>
      </c>
      <c r="B91" s="362"/>
      <c r="C91" s="362"/>
      <c r="D91" s="111" t="s">
        <v>569</v>
      </c>
      <c r="E91" s="90">
        <v>1</v>
      </c>
      <c r="F91" s="58">
        <f t="shared" si="8"/>
        <v>1</v>
      </c>
      <c r="G91" s="58">
        <f t="shared" si="9"/>
        <v>1</v>
      </c>
      <c r="H91" s="58">
        <v>1</v>
      </c>
      <c r="I91" s="74" t="s">
        <v>873</v>
      </c>
      <c r="J91" s="90">
        <v>1</v>
      </c>
      <c r="K91" s="58">
        <f t="shared" si="10"/>
        <v>1</v>
      </c>
      <c r="L91" s="58">
        <f t="shared" si="11"/>
        <v>1</v>
      </c>
      <c r="M91" s="58">
        <v>1</v>
      </c>
      <c r="N91" s="100" t="s">
        <v>544</v>
      </c>
      <c r="O91" s="90">
        <v>1</v>
      </c>
      <c r="P91" s="58">
        <f t="shared" si="6"/>
        <v>1</v>
      </c>
      <c r="Q91" s="58">
        <f t="shared" si="7"/>
        <v>1</v>
      </c>
      <c r="R91" s="58">
        <v>1</v>
      </c>
      <c r="S91" s="495"/>
    </row>
    <row r="92" spans="1:19" s="12" customFormat="1" ht="21.75">
      <c r="A92" s="6"/>
      <c r="B92" s="26"/>
      <c r="C92" s="27"/>
      <c r="D92" s="26"/>
      <c r="E92" s="45">
        <f>SUM(E12:E91)</f>
        <v>73</v>
      </c>
      <c r="F92" s="28">
        <f>SUM(F12:F91)</f>
        <v>73</v>
      </c>
      <c r="G92" s="28">
        <f>SUM(G12:G91)</f>
        <v>73</v>
      </c>
      <c r="H92" s="28">
        <f>SUM(H12:H91)</f>
        <v>73</v>
      </c>
      <c r="I92" s="26"/>
      <c r="J92" s="45">
        <f>SUM(J12:J91)</f>
        <v>73</v>
      </c>
      <c r="K92" s="28">
        <f>SUM(K12:K91)</f>
        <v>73</v>
      </c>
      <c r="L92" s="28">
        <f>SUM(L12:L91)</f>
        <v>73</v>
      </c>
      <c r="M92" s="28">
        <f>SUM(M12:M91)</f>
        <v>73</v>
      </c>
      <c r="N92" s="26"/>
      <c r="O92" s="45">
        <f>SUM(O12:O91)</f>
        <v>73</v>
      </c>
      <c r="P92" s="28">
        <f>SUM(P12:P91)</f>
        <v>73</v>
      </c>
      <c r="Q92" s="28">
        <f>SUM(Q12:Q91)</f>
        <v>73</v>
      </c>
      <c r="R92" s="28">
        <f>SUM(R12:R91)</f>
        <v>73</v>
      </c>
    </row>
    <row r="93" spans="1:19" s="12" customFormat="1" ht="21.75">
      <c r="A93" s="6"/>
      <c r="B93" s="47" t="str">
        <f>A7</f>
        <v>HOSPITALIZACIÓN</v>
      </c>
      <c r="C93" s="46">
        <f>'RESULTADOS CACU-CAENDOMETRIO'!M23</f>
        <v>1</v>
      </c>
      <c r="D93" s="26"/>
      <c r="E93" s="28"/>
      <c r="F93" s="28"/>
      <c r="G93" s="28"/>
      <c r="H93" s="28"/>
      <c r="I93" s="26"/>
      <c r="J93" s="28"/>
      <c r="K93" s="28"/>
      <c r="L93" s="28"/>
      <c r="M93" s="28"/>
      <c r="N93" s="26"/>
      <c r="O93" s="28"/>
      <c r="P93" s="28"/>
      <c r="Q93" s="28"/>
      <c r="R93" s="28"/>
    </row>
  </sheetData>
  <mergeCells count="56">
    <mergeCell ref="A64:S64"/>
    <mergeCell ref="C85:C91"/>
    <mergeCell ref="B85:B91"/>
    <mergeCell ref="C75:C83"/>
    <mergeCell ref="B75:B83"/>
    <mergeCell ref="C65:C73"/>
    <mergeCell ref="B65:B73"/>
    <mergeCell ref="A84:S84"/>
    <mergeCell ref="A74:S74"/>
    <mergeCell ref="S65:S73"/>
    <mergeCell ref="S75:S83"/>
    <mergeCell ref="S85:S91"/>
    <mergeCell ref="B12:B15"/>
    <mergeCell ref="C12:C15"/>
    <mergeCell ref="B16:B19"/>
    <mergeCell ref="C16:C19"/>
    <mergeCell ref="A30:S30"/>
    <mergeCell ref="B21:B24"/>
    <mergeCell ref="C21:C23"/>
    <mergeCell ref="A39:S39"/>
    <mergeCell ref="A43:S43"/>
    <mergeCell ref="A44:S44"/>
    <mergeCell ref="C32:C37"/>
    <mergeCell ref="C45:C63"/>
    <mergeCell ref="B45:B63"/>
    <mergeCell ref="C40:C42"/>
    <mergeCell ref="B40:B42"/>
    <mergeCell ref="B32:B37"/>
    <mergeCell ref="S40:S42"/>
    <mergeCell ref="S45:S63"/>
    <mergeCell ref="A11:S11"/>
    <mergeCell ref="H8:H10"/>
    <mergeCell ref="J8:J10"/>
    <mergeCell ref="K8:K10"/>
    <mergeCell ref="R8:R10"/>
    <mergeCell ref="P8:P10"/>
    <mergeCell ref="Q8:Q10"/>
    <mergeCell ref="L8:L10"/>
    <mergeCell ref="M8:M10"/>
    <mergeCell ref="O8:O10"/>
    <mergeCell ref="A7:S7"/>
    <mergeCell ref="A8:A10"/>
    <mergeCell ref="B8:B10"/>
    <mergeCell ref="C8:C10"/>
    <mergeCell ref="E8:E10"/>
    <mergeCell ref="F8:F10"/>
    <mergeCell ref="G8:G10"/>
    <mergeCell ref="S8:S10"/>
    <mergeCell ref="A6:I6"/>
    <mergeCell ref="J6:S6"/>
    <mergeCell ref="A1:S1"/>
    <mergeCell ref="A2:S2"/>
    <mergeCell ref="A3:S3"/>
    <mergeCell ref="A4:S4"/>
    <mergeCell ref="A5:N5"/>
    <mergeCell ref="O5:S5"/>
  </mergeCells>
  <pageMargins left="0.23622047244094491" right="0.23622047244094491" top="0.74803149606299213" bottom="0.74803149606299213" header="0.31496062992125984" footer="0.31496062992125984"/>
  <pageSetup scale="3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S99"/>
  <sheetViews>
    <sheetView view="pageBreakPreview" zoomScale="60" zoomScaleNormal="70" workbookViewId="0">
      <selection activeCell="B13" sqref="B1:B1048576"/>
    </sheetView>
  </sheetViews>
  <sheetFormatPr baseColWidth="10" defaultColWidth="10.85546875" defaultRowHeight="18.75"/>
  <cols>
    <col min="1" max="1" width="6.85546875" style="7" customWidth="1"/>
    <col min="2" max="2" width="54" style="7" customWidth="1"/>
    <col min="3" max="3" width="23" style="8" customWidth="1"/>
    <col min="4" max="4" width="65.42578125" style="7" customWidth="1"/>
    <col min="5" max="5" width="6.85546875" style="9" customWidth="1"/>
    <col min="6" max="8" width="6.85546875" style="9" hidden="1" customWidth="1"/>
    <col min="9" max="9" width="80.1406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1.8554687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884</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s="31" customFormat="1" ht="304.5">
      <c r="A12" s="88">
        <v>1</v>
      </c>
      <c r="B12" s="55" t="s">
        <v>885</v>
      </c>
      <c r="C12" s="53" t="s">
        <v>77</v>
      </c>
      <c r="D12" s="56" t="s">
        <v>2148</v>
      </c>
      <c r="E12" s="146">
        <v>1</v>
      </c>
      <c r="F12" s="63">
        <f>IF(E12=G12,H12)</f>
        <v>1</v>
      </c>
      <c r="G12" s="63">
        <f>IF(E12="NA","NA",H12)</f>
        <v>1</v>
      </c>
      <c r="H12" s="63">
        <v>1</v>
      </c>
      <c r="I12" s="55" t="s">
        <v>2149</v>
      </c>
      <c r="J12" s="146">
        <v>1</v>
      </c>
      <c r="K12" s="63">
        <f>IF(J12=L12,M12)</f>
        <v>1</v>
      </c>
      <c r="L12" s="63">
        <f>IF(J12="NA","NA",M12)</f>
        <v>1</v>
      </c>
      <c r="M12" s="63">
        <v>1</v>
      </c>
      <c r="N12" s="55" t="s">
        <v>2045</v>
      </c>
      <c r="O12" s="146">
        <v>1</v>
      </c>
      <c r="P12" s="63">
        <f t="shared" ref="P12:P80" si="0">IF(O12=Q12,R12)</f>
        <v>1</v>
      </c>
      <c r="Q12" s="63">
        <f t="shared" ref="Q12:Q80" si="1">IF(O12="NA","NA",R12)</f>
        <v>1</v>
      </c>
      <c r="R12" s="63">
        <v>1</v>
      </c>
      <c r="S12" s="109" t="s">
        <v>972</v>
      </c>
    </row>
    <row r="13" spans="1:19" s="31" customFormat="1" ht="304.5">
      <c r="A13" s="77">
        <v>2</v>
      </c>
      <c r="B13" s="57" t="s">
        <v>886</v>
      </c>
      <c r="C13" s="367" t="s">
        <v>887</v>
      </c>
      <c r="D13" s="57" t="s">
        <v>888</v>
      </c>
      <c r="E13" s="90">
        <v>1</v>
      </c>
      <c r="F13" s="58">
        <f t="shared" ref="F13:F81" si="2">IF(E13=G13,H13)</f>
        <v>1</v>
      </c>
      <c r="G13" s="58">
        <f t="shared" ref="G13:G81" si="3">IF(E13="NA","NA",H13)</f>
        <v>1</v>
      </c>
      <c r="H13" s="58">
        <v>1</v>
      </c>
      <c r="I13" s="57" t="s">
        <v>933</v>
      </c>
      <c r="J13" s="90">
        <v>1</v>
      </c>
      <c r="K13" s="58">
        <f t="shared" ref="K13:K81" si="4">IF(J13=L13,M13)</f>
        <v>1</v>
      </c>
      <c r="L13" s="58">
        <f t="shared" ref="L13:L81" si="5">IF(J13="NA","NA",M13)</f>
        <v>1</v>
      </c>
      <c r="M13" s="58">
        <v>1</v>
      </c>
      <c r="N13" s="57" t="s">
        <v>850</v>
      </c>
      <c r="O13" s="90">
        <v>1</v>
      </c>
      <c r="P13" s="58">
        <f t="shared" si="0"/>
        <v>1</v>
      </c>
      <c r="Q13" s="58">
        <f t="shared" si="1"/>
        <v>1</v>
      </c>
      <c r="R13" s="58">
        <v>1</v>
      </c>
      <c r="S13" s="86" t="s">
        <v>972</v>
      </c>
    </row>
    <row r="14" spans="1:19" s="31" customFormat="1" ht="409.5">
      <c r="A14" s="77">
        <v>3</v>
      </c>
      <c r="B14" s="57" t="s">
        <v>889</v>
      </c>
      <c r="C14" s="367"/>
      <c r="D14" s="57" t="s">
        <v>2097</v>
      </c>
      <c r="E14" s="90">
        <v>1</v>
      </c>
      <c r="F14" s="58">
        <f t="shared" si="2"/>
        <v>1</v>
      </c>
      <c r="G14" s="58">
        <f t="shared" si="3"/>
        <v>1</v>
      </c>
      <c r="H14" s="58">
        <v>1</v>
      </c>
      <c r="I14" s="34" t="s">
        <v>2096</v>
      </c>
      <c r="J14" s="90">
        <v>1</v>
      </c>
      <c r="K14" s="58">
        <f t="shared" si="4"/>
        <v>1</v>
      </c>
      <c r="L14" s="58">
        <f t="shared" si="5"/>
        <v>1</v>
      </c>
      <c r="M14" s="58">
        <v>1</v>
      </c>
      <c r="N14" s="34" t="s">
        <v>951</v>
      </c>
      <c r="O14" s="90">
        <v>1</v>
      </c>
      <c r="P14" s="58">
        <f t="shared" si="0"/>
        <v>1</v>
      </c>
      <c r="Q14" s="58">
        <f t="shared" si="1"/>
        <v>1</v>
      </c>
      <c r="R14" s="58">
        <v>1</v>
      </c>
      <c r="S14" s="86" t="s">
        <v>972</v>
      </c>
    </row>
    <row r="15" spans="1:19" s="31" customFormat="1" ht="304.5">
      <c r="A15" s="77">
        <v>4</v>
      </c>
      <c r="B15" s="57" t="s">
        <v>890</v>
      </c>
      <c r="C15" s="367"/>
      <c r="D15" s="57" t="s">
        <v>891</v>
      </c>
      <c r="E15" s="90">
        <v>1</v>
      </c>
      <c r="F15" s="58">
        <f t="shared" si="2"/>
        <v>1</v>
      </c>
      <c r="G15" s="58">
        <f t="shared" si="3"/>
        <v>1</v>
      </c>
      <c r="H15" s="58">
        <v>1</v>
      </c>
      <c r="I15" s="57" t="s">
        <v>934</v>
      </c>
      <c r="J15" s="90">
        <v>1</v>
      </c>
      <c r="K15" s="58">
        <f t="shared" si="4"/>
        <v>1</v>
      </c>
      <c r="L15" s="58">
        <f t="shared" si="5"/>
        <v>1</v>
      </c>
      <c r="M15" s="58">
        <v>1</v>
      </c>
      <c r="N15" s="57" t="s">
        <v>952</v>
      </c>
      <c r="O15" s="90">
        <v>1</v>
      </c>
      <c r="P15" s="58">
        <f t="shared" si="0"/>
        <v>1</v>
      </c>
      <c r="Q15" s="58">
        <f t="shared" si="1"/>
        <v>1</v>
      </c>
      <c r="R15" s="58">
        <v>1</v>
      </c>
      <c r="S15" s="86" t="s">
        <v>972</v>
      </c>
    </row>
    <row r="16" spans="1:19" s="31" customFormat="1" ht="304.5">
      <c r="A16" s="77">
        <v>5</v>
      </c>
      <c r="B16" s="57" t="s">
        <v>892</v>
      </c>
      <c r="C16" s="367"/>
      <c r="D16" s="57" t="s">
        <v>893</v>
      </c>
      <c r="E16" s="90">
        <v>1</v>
      </c>
      <c r="F16" s="58">
        <f t="shared" si="2"/>
        <v>1</v>
      </c>
      <c r="G16" s="58">
        <f t="shared" si="3"/>
        <v>1</v>
      </c>
      <c r="H16" s="58">
        <v>1</v>
      </c>
      <c r="I16" s="57" t="s">
        <v>935</v>
      </c>
      <c r="J16" s="90">
        <v>1</v>
      </c>
      <c r="K16" s="58">
        <f t="shared" si="4"/>
        <v>1</v>
      </c>
      <c r="L16" s="58">
        <f t="shared" si="5"/>
        <v>1</v>
      </c>
      <c r="M16" s="58">
        <v>1</v>
      </c>
      <c r="N16" s="57" t="s">
        <v>953</v>
      </c>
      <c r="O16" s="90">
        <v>1</v>
      </c>
      <c r="P16" s="58">
        <f t="shared" si="0"/>
        <v>1</v>
      </c>
      <c r="Q16" s="58">
        <f t="shared" si="1"/>
        <v>1</v>
      </c>
      <c r="R16" s="58">
        <v>1</v>
      </c>
      <c r="S16" s="86" t="s">
        <v>972</v>
      </c>
    </row>
    <row r="17" spans="1:19" s="31" customFormat="1" ht="304.5">
      <c r="A17" s="77">
        <v>6</v>
      </c>
      <c r="B17" s="57" t="s">
        <v>894</v>
      </c>
      <c r="C17" s="367"/>
      <c r="D17" s="57" t="s">
        <v>2098</v>
      </c>
      <c r="E17" s="90">
        <v>1</v>
      </c>
      <c r="F17" s="58">
        <f t="shared" si="2"/>
        <v>1</v>
      </c>
      <c r="G17" s="58">
        <f t="shared" si="3"/>
        <v>1</v>
      </c>
      <c r="H17" s="58">
        <v>1</v>
      </c>
      <c r="I17" s="57" t="s">
        <v>936</v>
      </c>
      <c r="J17" s="90">
        <v>1</v>
      </c>
      <c r="K17" s="58">
        <f t="shared" si="4"/>
        <v>1</v>
      </c>
      <c r="L17" s="58">
        <f t="shared" si="5"/>
        <v>1</v>
      </c>
      <c r="M17" s="58">
        <v>1</v>
      </c>
      <c r="N17" s="57" t="s">
        <v>954</v>
      </c>
      <c r="O17" s="90">
        <v>1</v>
      </c>
      <c r="P17" s="58">
        <f t="shared" si="0"/>
        <v>1</v>
      </c>
      <c r="Q17" s="58">
        <f t="shared" si="1"/>
        <v>1</v>
      </c>
      <c r="R17" s="58">
        <v>1</v>
      </c>
      <c r="S17" s="86" t="s">
        <v>972</v>
      </c>
    </row>
    <row r="18" spans="1:19" s="31" customFormat="1" ht="304.5">
      <c r="A18" s="77">
        <v>7</v>
      </c>
      <c r="B18" s="57" t="s">
        <v>895</v>
      </c>
      <c r="C18" s="367"/>
      <c r="D18" s="57" t="s">
        <v>2127</v>
      </c>
      <c r="E18" s="90">
        <v>1</v>
      </c>
      <c r="F18" s="58">
        <f t="shared" si="2"/>
        <v>1</v>
      </c>
      <c r="G18" s="58">
        <f t="shared" si="3"/>
        <v>1</v>
      </c>
      <c r="H18" s="58">
        <v>1</v>
      </c>
      <c r="I18" s="57" t="s">
        <v>2125</v>
      </c>
      <c r="J18" s="90">
        <v>1</v>
      </c>
      <c r="K18" s="58">
        <f t="shared" si="4"/>
        <v>1</v>
      </c>
      <c r="L18" s="58">
        <f t="shared" si="5"/>
        <v>1</v>
      </c>
      <c r="M18" s="58">
        <v>1</v>
      </c>
      <c r="N18" s="291" t="s">
        <v>2126</v>
      </c>
      <c r="O18" s="292" t="s">
        <v>13</v>
      </c>
      <c r="P18" s="291" t="s">
        <v>13</v>
      </c>
      <c r="Q18" s="291" t="s">
        <v>13</v>
      </c>
      <c r="R18" s="291" t="s">
        <v>13</v>
      </c>
      <c r="S18" s="86" t="s">
        <v>972</v>
      </c>
    </row>
    <row r="19" spans="1:19" s="31" customFormat="1" ht="304.5">
      <c r="A19" s="77">
        <v>8</v>
      </c>
      <c r="B19" s="57" t="s">
        <v>896</v>
      </c>
      <c r="C19" s="367"/>
      <c r="D19" s="57" t="s">
        <v>2099</v>
      </c>
      <c r="E19" s="90">
        <v>1</v>
      </c>
      <c r="F19" s="58">
        <f t="shared" si="2"/>
        <v>1</v>
      </c>
      <c r="G19" s="58">
        <f t="shared" si="3"/>
        <v>1</v>
      </c>
      <c r="H19" s="58">
        <v>1</v>
      </c>
      <c r="I19" s="57" t="s">
        <v>2100</v>
      </c>
      <c r="J19" s="90">
        <v>1</v>
      </c>
      <c r="K19" s="58">
        <f t="shared" si="4"/>
        <v>1</v>
      </c>
      <c r="L19" s="58">
        <f t="shared" si="5"/>
        <v>1</v>
      </c>
      <c r="M19" s="58">
        <v>1</v>
      </c>
      <c r="N19" s="57" t="s">
        <v>955</v>
      </c>
      <c r="O19" s="90">
        <v>1</v>
      </c>
      <c r="P19" s="58">
        <f t="shared" si="0"/>
        <v>1</v>
      </c>
      <c r="Q19" s="58">
        <f t="shared" si="1"/>
        <v>1</v>
      </c>
      <c r="R19" s="58">
        <v>1</v>
      </c>
      <c r="S19" s="86" t="s">
        <v>972</v>
      </c>
    </row>
    <row r="20" spans="1:19" s="31" customFormat="1" ht="304.5">
      <c r="A20" s="77">
        <v>9</v>
      </c>
      <c r="B20" s="57" t="s">
        <v>897</v>
      </c>
      <c r="C20" s="367"/>
      <c r="D20" s="57" t="s">
        <v>898</v>
      </c>
      <c r="E20" s="90">
        <v>1</v>
      </c>
      <c r="F20" s="58">
        <f t="shared" si="2"/>
        <v>1</v>
      </c>
      <c r="G20" s="58">
        <f t="shared" si="3"/>
        <v>1</v>
      </c>
      <c r="H20" s="58">
        <v>1</v>
      </c>
      <c r="I20" s="115" t="s">
        <v>937</v>
      </c>
      <c r="J20" s="90">
        <v>1</v>
      </c>
      <c r="K20" s="58">
        <f t="shared" si="4"/>
        <v>1</v>
      </c>
      <c r="L20" s="58">
        <f t="shared" si="5"/>
        <v>1</v>
      </c>
      <c r="M20" s="58">
        <v>1</v>
      </c>
      <c r="N20" s="34" t="s">
        <v>956</v>
      </c>
      <c r="O20" s="90">
        <v>1</v>
      </c>
      <c r="P20" s="58">
        <f t="shared" si="0"/>
        <v>1</v>
      </c>
      <c r="Q20" s="58">
        <f t="shared" si="1"/>
        <v>1</v>
      </c>
      <c r="R20" s="58">
        <v>1</v>
      </c>
      <c r="S20" s="86" t="s">
        <v>972</v>
      </c>
    </row>
    <row r="21" spans="1:19" s="31" customFormat="1" ht="304.5">
      <c r="A21" s="77">
        <v>10</v>
      </c>
      <c r="B21" s="372" t="s">
        <v>899</v>
      </c>
      <c r="C21" s="367" t="s">
        <v>900</v>
      </c>
      <c r="D21" s="57" t="s">
        <v>901</v>
      </c>
      <c r="E21" s="90">
        <v>1</v>
      </c>
      <c r="F21" s="58">
        <f t="shared" si="2"/>
        <v>1</v>
      </c>
      <c r="G21" s="58">
        <f t="shared" si="3"/>
        <v>1</v>
      </c>
      <c r="H21" s="58">
        <v>1</v>
      </c>
      <c r="I21" s="57" t="s">
        <v>938</v>
      </c>
      <c r="J21" s="90">
        <v>1</v>
      </c>
      <c r="K21" s="58">
        <f t="shared" si="4"/>
        <v>1</v>
      </c>
      <c r="L21" s="58">
        <f t="shared" si="5"/>
        <v>1</v>
      </c>
      <c r="M21" s="58">
        <v>1</v>
      </c>
      <c r="N21" s="57" t="s">
        <v>957</v>
      </c>
      <c r="O21" s="90">
        <v>1</v>
      </c>
      <c r="P21" s="58">
        <f t="shared" si="0"/>
        <v>1</v>
      </c>
      <c r="Q21" s="58">
        <f t="shared" si="1"/>
        <v>1</v>
      </c>
      <c r="R21" s="58">
        <v>1</v>
      </c>
      <c r="S21" s="86" t="s">
        <v>972</v>
      </c>
    </row>
    <row r="22" spans="1:19" s="31" customFormat="1" ht="304.5">
      <c r="A22" s="77">
        <v>11</v>
      </c>
      <c r="B22" s="372"/>
      <c r="C22" s="367"/>
      <c r="D22" s="57" t="s">
        <v>902</v>
      </c>
      <c r="E22" s="90">
        <v>1</v>
      </c>
      <c r="F22" s="58">
        <f t="shared" si="2"/>
        <v>1</v>
      </c>
      <c r="G22" s="58">
        <f t="shared" si="3"/>
        <v>1</v>
      </c>
      <c r="H22" s="58">
        <v>1</v>
      </c>
      <c r="I22" s="57" t="s">
        <v>939</v>
      </c>
      <c r="J22" s="90">
        <v>1</v>
      </c>
      <c r="K22" s="58">
        <f t="shared" si="4"/>
        <v>1</v>
      </c>
      <c r="L22" s="58">
        <f t="shared" si="5"/>
        <v>1</v>
      </c>
      <c r="M22" s="58">
        <v>1</v>
      </c>
      <c r="N22" s="57" t="s">
        <v>958</v>
      </c>
      <c r="O22" s="90">
        <v>1</v>
      </c>
      <c r="P22" s="58">
        <f t="shared" si="0"/>
        <v>1</v>
      </c>
      <c r="Q22" s="58">
        <f t="shared" si="1"/>
        <v>1</v>
      </c>
      <c r="R22" s="58">
        <v>1</v>
      </c>
      <c r="S22" s="86" t="s">
        <v>972</v>
      </c>
    </row>
    <row r="23" spans="1:19" s="31" customFormat="1" ht="304.5">
      <c r="A23" s="77">
        <v>12</v>
      </c>
      <c r="B23" s="372"/>
      <c r="C23" s="367"/>
      <c r="D23" s="57" t="s">
        <v>903</v>
      </c>
      <c r="E23" s="90">
        <v>1</v>
      </c>
      <c r="F23" s="58">
        <f t="shared" si="2"/>
        <v>1</v>
      </c>
      <c r="G23" s="58">
        <f t="shared" si="3"/>
        <v>1</v>
      </c>
      <c r="H23" s="58">
        <v>1</v>
      </c>
      <c r="I23" s="57" t="s">
        <v>940</v>
      </c>
      <c r="J23" s="90">
        <v>1</v>
      </c>
      <c r="K23" s="58">
        <f t="shared" si="4"/>
        <v>1</v>
      </c>
      <c r="L23" s="58">
        <f t="shared" si="5"/>
        <v>1</v>
      </c>
      <c r="M23" s="58">
        <v>1</v>
      </c>
      <c r="N23" s="57" t="s">
        <v>959</v>
      </c>
      <c r="O23" s="90">
        <v>1</v>
      </c>
      <c r="P23" s="58">
        <f t="shared" si="0"/>
        <v>1</v>
      </c>
      <c r="Q23" s="58">
        <f t="shared" si="1"/>
        <v>1</v>
      </c>
      <c r="R23" s="58">
        <v>1</v>
      </c>
      <c r="S23" s="86" t="s">
        <v>972</v>
      </c>
    </row>
    <row r="24" spans="1:19" s="31" customFormat="1" ht="304.5">
      <c r="A24" s="77">
        <v>13</v>
      </c>
      <c r="B24" s="372"/>
      <c r="C24" s="367"/>
      <c r="D24" s="57" t="s">
        <v>904</v>
      </c>
      <c r="E24" s="90">
        <v>1</v>
      </c>
      <c r="F24" s="58">
        <f t="shared" si="2"/>
        <v>1</v>
      </c>
      <c r="G24" s="58">
        <f t="shared" si="3"/>
        <v>1</v>
      </c>
      <c r="H24" s="58">
        <v>1</v>
      </c>
      <c r="I24" s="57" t="s">
        <v>941</v>
      </c>
      <c r="J24" s="90">
        <v>1</v>
      </c>
      <c r="K24" s="58">
        <f t="shared" si="4"/>
        <v>1</v>
      </c>
      <c r="L24" s="58">
        <f t="shared" si="5"/>
        <v>1</v>
      </c>
      <c r="M24" s="58">
        <v>1</v>
      </c>
      <c r="N24" s="57" t="s">
        <v>960</v>
      </c>
      <c r="O24" s="90">
        <v>1</v>
      </c>
      <c r="P24" s="58">
        <f t="shared" si="0"/>
        <v>1</v>
      </c>
      <c r="Q24" s="58">
        <f t="shared" si="1"/>
        <v>1</v>
      </c>
      <c r="R24" s="58">
        <v>1</v>
      </c>
      <c r="S24" s="86" t="s">
        <v>972</v>
      </c>
    </row>
    <row r="25" spans="1:19" s="31" customFormat="1" ht="409.5">
      <c r="A25" s="77">
        <v>14</v>
      </c>
      <c r="B25" s="372"/>
      <c r="C25" s="367"/>
      <c r="D25" s="57" t="s">
        <v>2101</v>
      </c>
      <c r="E25" s="90">
        <v>1</v>
      </c>
      <c r="F25" s="58">
        <f t="shared" si="2"/>
        <v>1</v>
      </c>
      <c r="G25" s="58">
        <f t="shared" si="3"/>
        <v>1</v>
      </c>
      <c r="H25" s="58">
        <v>1</v>
      </c>
      <c r="I25" s="57" t="s">
        <v>942</v>
      </c>
      <c r="J25" s="90">
        <v>1</v>
      </c>
      <c r="K25" s="58">
        <f t="shared" si="4"/>
        <v>1</v>
      </c>
      <c r="L25" s="58">
        <f t="shared" si="5"/>
        <v>1</v>
      </c>
      <c r="M25" s="58">
        <v>1</v>
      </c>
      <c r="N25" s="57" t="s">
        <v>961</v>
      </c>
      <c r="O25" s="90">
        <v>1</v>
      </c>
      <c r="P25" s="58">
        <f t="shared" si="0"/>
        <v>1</v>
      </c>
      <c r="Q25" s="58">
        <f t="shared" si="1"/>
        <v>1</v>
      </c>
      <c r="R25" s="58">
        <v>1</v>
      </c>
      <c r="S25" s="86" t="s">
        <v>972</v>
      </c>
    </row>
    <row r="26" spans="1:19" s="31" customFormat="1" ht="261">
      <c r="A26" s="77">
        <v>15</v>
      </c>
      <c r="B26" s="372" t="s">
        <v>905</v>
      </c>
      <c r="C26" s="357" t="s">
        <v>906</v>
      </c>
      <c r="D26" s="57" t="s">
        <v>907</v>
      </c>
      <c r="E26" s="90">
        <v>1</v>
      </c>
      <c r="F26" s="58">
        <f t="shared" si="2"/>
        <v>1</v>
      </c>
      <c r="G26" s="58">
        <f t="shared" si="3"/>
        <v>1</v>
      </c>
      <c r="H26" s="58">
        <v>1</v>
      </c>
      <c r="I26" s="57" t="s">
        <v>943</v>
      </c>
      <c r="J26" s="90">
        <v>1</v>
      </c>
      <c r="K26" s="58">
        <f t="shared" si="4"/>
        <v>1</v>
      </c>
      <c r="L26" s="58">
        <f t="shared" si="5"/>
        <v>1</v>
      </c>
      <c r="M26" s="58">
        <v>1</v>
      </c>
      <c r="N26" s="57" t="s">
        <v>962</v>
      </c>
      <c r="O26" s="90">
        <v>1</v>
      </c>
      <c r="P26" s="58">
        <f t="shared" si="0"/>
        <v>1</v>
      </c>
      <c r="Q26" s="58">
        <f t="shared" si="1"/>
        <v>1</v>
      </c>
      <c r="R26" s="58">
        <v>1</v>
      </c>
      <c r="S26" s="94" t="s">
        <v>771</v>
      </c>
    </row>
    <row r="27" spans="1:19" s="31" customFormat="1" ht="409.5">
      <c r="A27" s="77">
        <v>16</v>
      </c>
      <c r="B27" s="372"/>
      <c r="C27" s="368"/>
      <c r="D27" s="57" t="s">
        <v>2103</v>
      </c>
      <c r="E27" s="90">
        <v>1</v>
      </c>
      <c r="F27" s="58">
        <f t="shared" si="2"/>
        <v>1</v>
      </c>
      <c r="G27" s="58">
        <f t="shared" si="3"/>
        <v>1</v>
      </c>
      <c r="H27" s="58">
        <v>1</v>
      </c>
      <c r="I27" s="57" t="s">
        <v>944</v>
      </c>
      <c r="J27" s="90">
        <v>1</v>
      </c>
      <c r="K27" s="58">
        <f t="shared" si="4"/>
        <v>1</v>
      </c>
      <c r="L27" s="58">
        <f t="shared" si="5"/>
        <v>1</v>
      </c>
      <c r="M27" s="58">
        <v>1</v>
      </c>
      <c r="N27" s="57" t="s">
        <v>963</v>
      </c>
      <c r="O27" s="90">
        <v>1</v>
      </c>
      <c r="P27" s="58">
        <f t="shared" si="0"/>
        <v>1</v>
      </c>
      <c r="Q27" s="58">
        <f t="shared" si="1"/>
        <v>1</v>
      </c>
      <c r="R27" s="58">
        <v>1</v>
      </c>
      <c r="S27" s="94" t="s">
        <v>771</v>
      </c>
    </row>
    <row r="28" spans="1:19" s="31" customFormat="1" ht="217.5">
      <c r="A28" s="77">
        <v>17</v>
      </c>
      <c r="B28" s="57" t="s">
        <v>908</v>
      </c>
      <c r="C28" s="358"/>
      <c r="D28" s="57" t="s">
        <v>909</v>
      </c>
      <c r="E28" s="90">
        <v>1</v>
      </c>
      <c r="F28" s="58">
        <f t="shared" si="2"/>
        <v>1</v>
      </c>
      <c r="G28" s="58">
        <f t="shared" si="3"/>
        <v>1</v>
      </c>
      <c r="H28" s="58">
        <v>1</v>
      </c>
      <c r="I28" s="57" t="s">
        <v>945</v>
      </c>
      <c r="J28" s="90">
        <v>1</v>
      </c>
      <c r="K28" s="58">
        <f t="shared" si="4"/>
        <v>1</v>
      </c>
      <c r="L28" s="58">
        <f t="shared" si="5"/>
        <v>1</v>
      </c>
      <c r="M28" s="58">
        <v>1</v>
      </c>
      <c r="N28" s="57" t="s">
        <v>964</v>
      </c>
      <c r="O28" s="90">
        <v>1</v>
      </c>
      <c r="P28" s="58">
        <f t="shared" si="0"/>
        <v>1</v>
      </c>
      <c r="Q28" s="58">
        <f t="shared" si="1"/>
        <v>1</v>
      </c>
      <c r="R28" s="58">
        <v>1</v>
      </c>
      <c r="S28" s="94" t="s">
        <v>771</v>
      </c>
    </row>
    <row r="29" spans="1:19" s="31" customFormat="1" ht="348">
      <c r="A29" s="77">
        <v>18</v>
      </c>
      <c r="B29" s="57" t="s">
        <v>910</v>
      </c>
      <c r="C29" s="58" t="s">
        <v>911</v>
      </c>
      <c r="D29" s="57" t="s">
        <v>912</v>
      </c>
      <c r="E29" s="90">
        <v>1</v>
      </c>
      <c r="F29" s="58">
        <f t="shared" si="2"/>
        <v>1</v>
      </c>
      <c r="G29" s="58">
        <f t="shared" si="3"/>
        <v>1</v>
      </c>
      <c r="H29" s="58">
        <v>1</v>
      </c>
      <c r="I29" s="57" t="s">
        <v>946</v>
      </c>
      <c r="J29" s="90">
        <v>1</v>
      </c>
      <c r="K29" s="58">
        <f t="shared" si="4"/>
        <v>1</v>
      </c>
      <c r="L29" s="58">
        <f t="shared" si="5"/>
        <v>1</v>
      </c>
      <c r="M29" s="58">
        <v>1</v>
      </c>
      <c r="N29" s="57" t="s">
        <v>965</v>
      </c>
      <c r="O29" s="90">
        <v>1</v>
      </c>
      <c r="P29" s="58">
        <f t="shared" si="0"/>
        <v>1</v>
      </c>
      <c r="Q29" s="58">
        <f t="shared" si="1"/>
        <v>1</v>
      </c>
      <c r="R29" s="58">
        <v>1</v>
      </c>
      <c r="S29" s="86" t="s">
        <v>973</v>
      </c>
    </row>
    <row r="30" spans="1:19" s="31" customFormat="1" ht="409.5">
      <c r="A30" s="77">
        <v>19</v>
      </c>
      <c r="B30" s="57" t="s">
        <v>913</v>
      </c>
      <c r="C30" s="58" t="s">
        <v>914</v>
      </c>
      <c r="D30" s="57" t="s">
        <v>915</v>
      </c>
      <c r="E30" s="90">
        <v>1</v>
      </c>
      <c r="F30" s="58">
        <f t="shared" si="2"/>
        <v>1</v>
      </c>
      <c r="G30" s="58">
        <f t="shared" si="3"/>
        <v>1</v>
      </c>
      <c r="H30" s="58">
        <v>1</v>
      </c>
      <c r="I30" s="57" t="s">
        <v>2102</v>
      </c>
      <c r="J30" s="90">
        <v>1</v>
      </c>
      <c r="K30" s="58">
        <f t="shared" si="4"/>
        <v>1</v>
      </c>
      <c r="L30" s="58">
        <f t="shared" si="5"/>
        <v>1</v>
      </c>
      <c r="M30" s="58">
        <v>1</v>
      </c>
      <c r="N30" s="57" t="s">
        <v>966</v>
      </c>
      <c r="O30" s="90">
        <v>1</v>
      </c>
      <c r="P30" s="58">
        <f t="shared" si="0"/>
        <v>1</v>
      </c>
      <c r="Q30" s="58">
        <f t="shared" si="1"/>
        <v>1</v>
      </c>
      <c r="R30" s="58">
        <v>1</v>
      </c>
      <c r="S30" s="86" t="s">
        <v>973</v>
      </c>
    </row>
    <row r="31" spans="1:19" s="31" customFormat="1" ht="326.25">
      <c r="A31" s="77">
        <v>20</v>
      </c>
      <c r="B31" s="57" t="s">
        <v>916</v>
      </c>
      <c r="C31" s="58" t="s">
        <v>917</v>
      </c>
      <c r="D31" s="57" t="s">
        <v>918</v>
      </c>
      <c r="E31" s="90">
        <v>1</v>
      </c>
      <c r="F31" s="58">
        <f t="shared" si="2"/>
        <v>1</v>
      </c>
      <c r="G31" s="58">
        <f t="shared" si="3"/>
        <v>1</v>
      </c>
      <c r="H31" s="58">
        <v>1</v>
      </c>
      <c r="I31" s="57" t="s">
        <v>947</v>
      </c>
      <c r="J31" s="90">
        <v>1</v>
      </c>
      <c r="K31" s="58">
        <f t="shared" si="4"/>
        <v>1</v>
      </c>
      <c r="L31" s="58">
        <f t="shared" si="5"/>
        <v>1</v>
      </c>
      <c r="M31" s="58">
        <v>1</v>
      </c>
      <c r="N31" s="57" t="s">
        <v>967</v>
      </c>
      <c r="O31" s="90">
        <v>1</v>
      </c>
      <c r="P31" s="58">
        <f t="shared" si="0"/>
        <v>1</v>
      </c>
      <c r="Q31" s="58">
        <f t="shared" si="1"/>
        <v>1</v>
      </c>
      <c r="R31" s="58">
        <v>1</v>
      </c>
      <c r="S31" s="86" t="s">
        <v>974</v>
      </c>
    </row>
    <row r="32" spans="1:19" s="31" customFormat="1" ht="304.5">
      <c r="A32" s="77">
        <v>21</v>
      </c>
      <c r="B32" s="57" t="s">
        <v>919</v>
      </c>
      <c r="C32" s="58" t="s">
        <v>920</v>
      </c>
      <c r="D32" s="57" t="s">
        <v>921</v>
      </c>
      <c r="E32" s="90">
        <v>1</v>
      </c>
      <c r="F32" s="58">
        <f t="shared" si="2"/>
        <v>1</v>
      </c>
      <c r="G32" s="58">
        <f t="shared" si="3"/>
        <v>1</v>
      </c>
      <c r="H32" s="58">
        <v>1</v>
      </c>
      <c r="I32" s="57" t="s">
        <v>948</v>
      </c>
      <c r="J32" s="90">
        <v>1</v>
      </c>
      <c r="K32" s="58">
        <f t="shared" si="4"/>
        <v>1</v>
      </c>
      <c r="L32" s="58">
        <f t="shared" si="5"/>
        <v>1</v>
      </c>
      <c r="M32" s="58">
        <v>1</v>
      </c>
      <c r="N32" s="57" t="s">
        <v>957</v>
      </c>
      <c r="O32" s="90">
        <v>1</v>
      </c>
      <c r="P32" s="58">
        <f t="shared" si="0"/>
        <v>1</v>
      </c>
      <c r="Q32" s="58">
        <f t="shared" si="1"/>
        <v>1</v>
      </c>
      <c r="R32" s="58">
        <v>1</v>
      </c>
      <c r="S32" s="86" t="s">
        <v>975</v>
      </c>
    </row>
    <row r="33" spans="1:19" s="31" customFormat="1" ht="304.5">
      <c r="A33" s="77">
        <v>22</v>
      </c>
      <c r="B33" s="57" t="s">
        <v>922</v>
      </c>
      <c r="C33" s="58" t="s">
        <v>923</v>
      </c>
      <c r="D33" s="57" t="s">
        <v>924</v>
      </c>
      <c r="E33" s="90">
        <v>1</v>
      </c>
      <c r="F33" s="58">
        <f t="shared" si="2"/>
        <v>1</v>
      </c>
      <c r="G33" s="58">
        <f t="shared" si="3"/>
        <v>1</v>
      </c>
      <c r="H33" s="58">
        <v>1</v>
      </c>
      <c r="I33" s="57" t="s">
        <v>949</v>
      </c>
      <c r="J33" s="90">
        <v>1</v>
      </c>
      <c r="K33" s="58">
        <f t="shared" si="4"/>
        <v>1</v>
      </c>
      <c r="L33" s="58">
        <f t="shared" si="5"/>
        <v>1</v>
      </c>
      <c r="M33" s="58">
        <v>1</v>
      </c>
      <c r="N33" s="57" t="s">
        <v>968</v>
      </c>
      <c r="O33" s="90">
        <v>1</v>
      </c>
      <c r="P33" s="58">
        <f t="shared" si="0"/>
        <v>1</v>
      </c>
      <c r="Q33" s="58">
        <f t="shared" si="1"/>
        <v>1</v>
      </c>
      <c r="R33" s="58">
        <v>1</v>
      </c>
      <c r="S33" s="86" t="s">
        <v>975</v>
      </c>
    </row>
    <row r="34" spans="1:19" s="31" customFormat="1" ht="304.5">
      <c r="A34" s="77">
        <v>23</v>
      </c>
      <c r="B34" s="57" t="s">
        <v>925</v>
      </c>
      <c r="C34" s="58" t="s">
        <v>926</v>
      </c>
      <c r="D34" s="57" t="s">
        <v>927</v>
      </c>
      <c r="E34" s="90">
        <v>1</v>
      </c>
      <c r="F34" s="58">
        <f t="shared" si="2"/>
        <v>1</v>
      </c>
      <c r="G34" s="58">
        <f t="shared" si="3"/>
        <v>1</v>
      </c>
      <c r="H34" s="58">
        <v>1</v>
      </c>
      <c r="I34" s="57" t="s">
        <v>950</v>
      </c>
      <c r="J34" s="90">
        <v>1</v>
      </c>
      <c r="K34" s="58">
        <f t="shared" si="4"/>
        <v>1</v>
      </c>
      <c r="L34" s="58">
        <f t="shared" si="5"/>
        <v>1</v>
      </c>
      <c r="M34" s="58">
        <v>1</v>
      </c>
      <c r="N34" s="57" t="s">
        <v>969</v>
      </c>
      <c r="O34" s="90">
        <v>1</v>
      </c>
      <c r="P34" s="58">
        <f t="shared" si="0"/>
        <v>1</v>
      </c>
      <c r="Q34" s="58">
        <f t="shared" si="1"/>
        <v>1</v>
      </c>
      <c r="R34" s="58">
        <v>1</v>
      </c>
      <c r="S34" s="86" t="s">
        <v>975</v>
      </c>
    </row>
    <row r="35" spans="1:19" s="31" customFormat="1" ht="304.5">
      <c r="A35" s="77">
        <v>24</v>
      </c>
      <c r="B35" s="30" t="s">
        <v>928</v>
      </c>
      <c r="C35" s="116" t="s">
        <v>929</v>
      </c>
      <c r="D35" s="74" t="s">
        <v>930</v>
      </c>
      <c r="E35" s="90">
        <v>1</v>
      </c>
      <c r="F35" s="58">
        <f t="shared" si="2"/>
        <v>1</v>
      </c>
      <c r="G35" s="58">
        <f t="shared" si="3"/>
        <v>1</v>
      </c>
      <c r="H35" s="58">
        <v>1</v>
      </c>
      <c r="I35" s="74" t="s">
        <v>839</v>
      </c>
      <c r="J35" s="90">
        <v>1</v>
      </c>
      <c r="K35" s="58">
        <f t="shared" si="4"/>
        <v>1</v>
      </c>
      <c r="L35" s="58">
        <f t="shared" si="5"/>
        <v>1</v>
      </c>
      <c r="M35" s="58">
        <v>1</v>
      </c>
      <c r="N35" s="36" t="s">
        <v>970</v>
      </c>
      <c r="O35" s="90">
        <v>1</v>
      </c>
      <c r="P35" s="58">
        <f t="shared" si="0"/>
        <v>1</v>
      </c>
      <c r="Q35" s="58">
        <f t="shared" si="1"/>
        <v>1</v>
      </c>
      <c r="R35" s="58">
        <v>1</v>
      </c>
      <c r="S35" s="86" t="s">
        <v>975</v>
      </c>
    </row>
    <row r="36" spans="1:19" s="31" customFormat="1" ht="348">
      <c r="A36" s="77">
        <v>25</v>
      </c>
      <c r="B36" s="492" t="s">
        <v>931</v>
      </c>
      <c r="C36" s="476" t="s">
        <v>2012</v>
      </c>
      <c r="D36" s="257" t="s">
        <v>364</v>
      </c>
      <c r="E36" s="90">
        <v>1</v>
      </c>
      <c r="F36" s="58">
        <f t="shared" si="2"/>
        <v>1</v>
      </c>
      <c r="G36" s="58">
        <f t="shared" si="3"/>
        <v>1</v>
      </c>
      <c r="H36" s="58">
        <v>1</v>
      </c>
      <c r="I36" s="257" t="s">
        <v>500</v>
      </c>
      <c r="J36" s="90">
        <v>1</v>
      </c>
      <c r="K36" s="58">
        <f t="shared" si="4"/>
        <v>1</v>
      </c>
      <c r="L36" s="58">
        <f t="shared" si="5"/>
        <v>1</v>
      </c>
      <c r="M36" s="58">
        <v>1</v>
      </c>
      <c r="N36" s="260" t="s">
        <v>786</v>
      </c>
      <c r="O36" s="90">
        <v>1</v>
      </c>
      <c r="P36" s="58">
        <f t="shared" si="0"/>
        <v>1</v>
      </c>
      <c r="Q36" s="58">
        <f t="shared" si="1"/>
        <v>1</v>
      </c>
      <c r="R36" s="58">
        <v>1</v>
      </c>
      <c r="S36" s="86" t="s">
        <v>973</v>
      </c>
    </row>
    <row r="37" spans="1:19" s="31" customFormat="1" ht="348">
      <c r="A37" s="77">
        <v>26</v>
      </c>
      <c r="B37" s="511"/>
      <c r="C37" s="477"/>
      <c r="D37" s="257" t="s">
        <v>368</v>
      </c>
      <c r="E37" s="90">
        <v>1</v>
      </c>
      <c r="F37" s="58">
        <f t="shared" si="2"/>
        <v>1</v>
      </c>
      <c r="G37" s="58">
        <f t="shared" si="3"/>
        <v>1</v>
      </c>
      <c r="H37" s="58">
        <v>1</v>
      </c>
      <c r="I37" s="257" t="s">
        <v>781</v>
      </c>
      <c r="J37" s="90">
        <v>1</v>
      </c>
      <c r="K37" s="58">
        <f t="shared" si="4"/>
        <v>1</v>
      </c>
      <c r="L37" s="58">
        <f t="shared" si="5"/>
        <v>1</v>
      </c>
      <c r="M37" s="58">
        <v>1</v>
      </c>
      <c r="N37" s="257" t="s">
        <v>864</v>
      </c>
      <c r="O37" s="90">
        <v>1</v>
      </c>
      <c r="P37" s="58">
        <f t="shared" si="0"/>
        <v>1</v>
      </c>
      <c r="Q37" s="58">
        <f t="shared" si="1"/>
        <v>1</v>
      </c>
      <c r="R37" s="58">
        <v>1</v>
      </c>
      <c r="S37" s="86" t="s">
        <v>973</v>
      </c>
    </row>
    <row r="38" spans="1:19" s="31" customFormat="1" ht="348">
      <c r="A38" s="77">
        <v>27</v>
      </c>
      <c r="B38" s="511"/>
      <c r="C38" s="477"/>
      <c r="D38" s="257" t="s">
        <v>201</v>
      </c>
      <c r="E38" s="90">
        <v>1</v>
      </c>
      <c r="F38" s="58">
        <f t="shared" si="2"/>
        <v>1</v>
      </c>
      <c r="G38" s="58">
        <f t="shared" si="3"/>
        <v>1</v>
      </c>
      <c r="H38" s="58">
        <v>1</v>
      </c>
      <c r="I38" s="257" t="s">
        <v>840</v>
      </c>
      <c r="J38" s="90">
        <v>1</v>
      </c>
      <c r="K38" s="58">
        <f t="shared" si="4"/>
        <v>1</v>
      </c>
      <c r="L38" s="58">
        <f t="shared" si="5"/>
        <v>1</v>
      </c>
      <c r="M38" s="58">
        <v>1</v>
      </c>
      <c r="N38" s="257" t="s">
        <v>865</v>
      </c>
      <c r="O38" s="90">
        <v>1</v>
      </c>
      <c r="P38" s="58">
        <f t="shared" si="0"/>
        <v>1</v>
      </c>
      <c r="Q38" s="58">
        <f t="shared" si="1"/>
        <v>1</v>
      </c>
      <c r="R38" s="58">
        <v>1</v>
      </c>
      <c r="S38" s="86" t="s">
        <v>973</v>
      </c>
    </row>
    <row r="39" spans="1:19" s="31" customFormat="1" ht="348">
      <c r="A39" s="77">
        <v>28</v>
      </c>
      <c r="B39" s="511"/>
      <c r="C39" s="477"/>
      <c r="D39" s="257" t="s">
        <v>373</v>
      </c>
      <c r="E39" s="90">
        <v>1</v>
      </c>
      <c r="F39" s="58">
        <f t="shared" si="2"/>
        <v>1</v>
      </c>
      <c r="G39" s="58">
        <f t="shared" si="3"/>
        <v>1</v>
      </c>
      <c r="H39" s="58">
        <v>1</v>
      </c>
      <c r="I39" s="257" t="s">
        <v>782</v>
      </c>
      <c r="J39" s="90">
        <v>1</v>
      </c>
      <c r="K39" s="58">
        <f t="shared" si="4"/>
        <v>1</v>
      </c>
      <c r="L39" s="58">
        <f t="shared" si="5"/>
        <v>1</v>
      </c>
      <c r="M39" s="58">
        <v>1</v>
      </c>
      <c r="N39" s="257" t="s">
        <v>866</v>
      </c>
      <c r="O39" s="90">
        <v>1</v>
      </c>
      <c r="P39" s="58">
        <f t="shared" si="0"/>
        <v>1</v>
      </c>
      <c r="Q39" s="58">
        <f t="shared" si="1"/>
        <v>1</v>
      </c>
      <c r="R39" s="58">
        <v>1</v>
      </c>
      <c r="S39" s="86" t="s">
        <v>973</v>
      </c>
    </row>
    <row r="40" spans="1:19" s="31" customFormat="1" ht="348">
      <c r="A40" s="77">
        <v>29</v>
      </c>
      <c r="B40" s="511"/>
      <c r="C40" s="477"/>
      <c r="D40" s="257" t="s">
        <v>827</v>
      </c>
      <c r="E40" s="90">
        <v>1</v>
      </c>
      <c r="F40" s="58">
        <f t="shared" si="2"/>
        <v>1</v>
      </c>
      <c r="G40" s="58">
        <f t="shared" si="3"/>
        <v>1</v>
      </c>
      <c r="H40" s="58">
        <v>1</v>
      </c>
      <c r="I40" s="257" t="s">
        <v>841</v>
      </c>
      <c r="J40" s="90">
        <v>1</v>
      </c>
      <c r="K40" s="58">
        <f t="shared" si="4"/>
        <v>1</v>
      </c>
      <c r="L40" s="58">
        <f t="shared" si="5"/>
        <v>1</v>
      </c>
      <c r="M40" s="58">
        <v>1</v>
      </c>
      <c r="N40" s="263" t="s">
        <v>867</v>
      </c>
      <c r="O40" s="90">
        <v>1</v>
      </c>
      <c r="P40" s="58">
        <f t="shared" si="0"/>
        <v>1</v>
      </c>
      <c r="Q40" s="58">
        <f t="shared" si="1"/>
        <v>1</v>
      </c>
      <c r="R40" s="58">
        <v>1</v>
      </c>
      <c r="S40" s="86" t="s">
        <v>973</v>
      </c>
    </row>
    <row r="41" spans="1:19" s="31" customFormat="1" ht="348">
      <c r="A41" s="77">
        <v>30</v>
      </c>
      <c r="B41" s="493"/>
      <c r="C41" s="478"/>
      <c r="D41" s="257" t="s">
        <v>828</v>
      </c>
      <c r="E41" s="90">
        <v>1</v>
      </c>
      <c r="F41" s="58">
        <f t="shared" si="2"/>
        <v>1</v>
      </c>
      <c r="G41" s="58">
        <f t="shared" si="3"/>
        <v>1</v>
      </c>
      <c r="H41" s="58">
        <v>1</v>
      </c>
      <c r="I41" s="257" t="s">
        <v>842</v>
      </c>
      <c r="J41" s="90">
        <v>1</v>
      </c>
      <c r="K41" s="58">
        <f t="shared" si="4"/>
        <v>1</v>
      </c>
      <c r="L41" s="58">
        <f t="shared" si="5"/>
        <v>1</v>
      </c>
      <c r="M41" s="58">
        <v>1</v>
      </c>
      <c r="N41" s="263" t="s">
        <v>971</v>
      </c>
      <c r="O41" s="90">
        <v>1</v>
      </c>
      <c r="P41" s="58">
        <f t="shared" si="0"/>
        <v>1</v>
      </c>
      <c r="Q41" s="58">
        <f t="shared" si="1"/>
        <v>1</v>
      </c>
      <c r="R41" s="58">
        <v>1</v>
      </c>
      <c r="S41" s="86" t="s">
        <v>973</v>
      </c>
    </row>
    <row r="42" spans="1:19" s="31" customFormat="1" ht="348">
      <c r="A42" s="77">
        <v>31</v>
      </c>
      <c r="B42" s="82" t="s">
        <v>932</v>
      </c>
      <c r="C42" s="33" t="s">
        <v>846</v>
      </c>
      <c r="D42" s="34" t="s">
        <v>513</v>
      </c>
      <c r="E42" s="90">
        <v>1</v>
      </c>
      <c r="F42" s="58">
        <f t="shared" si="2"/>
        <v>1</v>
      </c>
      <c r="G42" s="58">
        <f t="shared" si="3"/>
        <v>1</v>
      </c>
      <c r="H42" s="58">
        <v>1</v>
      </c>
      <c r="I42" s="34" t="s">
        <v>843</v>
      </c>
      <c r="J42" s="90">
        <v>1</v>
      </c>
      <c r="K42" s="58">
        <f t="shared" si="4"/>
        <v>1</v>
      </c>
      <c r="L42" s="58">
        <f t="shared" si="5"/>
        <v>1</v>
      </c>
      <c r="M42" s="58">
        <v>1</v>
      </c>
      <c r="N42" s="34" t="s">
        <v>869</v>
      </c>
      <c r="O42" s="90">
        <v>1</v>
      </c>
      <c r="P42" s="58">
        <f t="shared" si="0"/>
        <v>1</v>
      </c>
      <c r="Q42" s="58">
        <f t="shared" si="1"/>
        <v>1</v>
      </c>
      <c r="R42" s="58">
        <v>1</v>
      </c>
      <c r="S42" s="86" t="s">
        <v>367</v>
      </c>
    </row>
    <row r="43" spans="1:19" s="16" customFormat="1" ht="21.75">
      <c r="A43" s="472" t="s">
        <v>976</v>
      </c>
      <c r="B43" s="473"/>
      <c r="C43" s="473"/>
      <c r="D43" s="473"/>
      <c r="E43" s="473"/>
      <c r="F43" s="473"/>
      <c r="G43" s="473"/>
      <c r="H43" s="473"/>
      <c r="I43" s="473"/>
      <c r="J43" s="473"/>
      <c r="K43" s="473"/>
      <c r="L43" s="473"/>
      <c r="M43" s="473"/>
      <c r="N43" s="473"/>
      <c r="O43" s="473"/>
      <c r="P43" s="473"/>
      <c r="Q43" s="473"/>
      <c r="R43" s="473"/>
      <c r="S43" s="474"/>
    </row>
    <row r="44" spans="1:19" s="31" customFormat="1" ht="87">
      <c r="A44" s="77">
        <v>32</v>
      </c>
      <c r="B44" s="508" t="s">
        <v>932</v>
      </c>
      <c r="C44" s="508" t="s">
        <v>846</v>
      </c>
      <c r="D44" s="95" t="s">
        <v>516</v>
      </c>
      <c r="E44" s="90">
        <v>1</v>
      </c>
      <c r="F44" s="58">
        <f t="shared" si="2"/>
        <v>1</v>
      </c>
      <c r="G44" s="58">
        <f t="shared" si="3"/>
        <v>1</v>
      </c>
      <c r="H44" s="58">
        <v>1</v>
      </c>
      <c r="I44" s="96" t="s">
        <v>870</v>
      </c>
      <c r="J44" s="90">
        <v>1</v>
      </c>
      <c r="K44" s="58">
        <f t="shared" si="4"/>
        <v>1</v>
      </c>
      <c r="L44" s="58">
        <f t="shared" si="5"/>
        <v>1</v>
      </c>
      <c r="M44" s="58">
        <v>1</v>
      </c>
      <c r="N44" s="96" t="s">
        <v>871</v>
      </c>
      <c r="O44" s="90">
        <v>1</v>
      </c>
      <c r="P44" s="58">
        <f t="shared" si="0"/>
        <v>1</v>
      </c>
      <c r="Q44" s="58">
        <f t="shared" si="1"/>
        <v>1</v>
      </c>
      <c r="R44" s="58">
        <v>1</v>
      </c>
      <c r="S44" s="448" t="s">
        <v>367</v>
      </c>
    </row>
    <row r="45" spans="1:19" s="31" customFormat="1" ht="65.25">
      <c r="A45" s="77">
        <v>33</v>
      </c>
      <c r="B45" s="509"/>
      <c r="C45" s="509"/>
      <c r="D45" s="95" t="s">
        <v>517</v>
      </c>
      <c r="E45" s="90">
        <v>1</v>
      </c>
      <c r="F45" s="58">
        <f t="shared" si="2"/>
        <v>1</v>
      </c>
      <c r="G45" s="58">
        <f t="shared" si="3"/>
        <v>1</v>
      </c>
      <c r="H45" s="58">
        <v>1</v>
      </c>
      <c r="I45" s="96" t="s">
        <v>519</v>
      </c>
      <c r="J45" s="90">
        <v>1</v>
      </c>
      <c r="K45" s="58">
        <f t="shared" si="4"/>
        <v>1</v>
      </c>
      <c r="L45" s="58">
        <f t="shared" si="5"/>
        <v>1</v>
      </c>
      <c r="M45" s="58">
        <v>1</v>
      </c>
      <c r="N45" s="96" t="s">
        <v>519</v>
      </c>
      <c r="O45" s="90">
        <v>1</v>
      </c>
      <c r="P45" s="58">
        <f t="shared" si="0"/>
        <v>1</v>
      </c>
      <c r="Q45" s="58">
        <f t="shared" si="1"/>
        <v>1</v>
      </c>
      <c r="R45" s="58">
        <v>1</v>
      </c>
      <c r="S45" s="482"/>
    </row>
    <row r="46" spans="1:19" s="31" customFormat="1" ht="43.5">
      <c r="A46" s="77">
        <v>34</v>
      </c>
      <c r="B46" s="510"/>
      <c r="C46" s="510"/>
      <c r="D46" s="95" t="s">
        <v>518</v>
      </c>
      <c r="E46" s="90">
        <v>1</v>
      </c>
      <c r="F46" s="58">
        <f t="shared" si="2"/>
        <v>1</v>
      </c>
      <c r="G46" s="58">
        <f t="shared" si="3"/>
        <v>1</v>
      </c>
      <c r="H46" s="58">
        <v>1</v>
      </c>
      <c r="I46" s="96" t="s">
        <v>520</v>
      </c>
      <c r="J46" s="90">
        <v>1</v>
      </c>
      <c r="K46" s="58">
        <f t="shared" si="4"/>
        <v>1</v>
      </c>
      <c r="L46" s="58">
        <f t="shared" si="5"/>
        <v>1</v>
      </c>
      <c r="M46" s="58">
        <v>1</v>
      </c>
      <c r="N46" s="96" t="s">
        <v>520</v>
      </c>
      <c r="O46" s="90">
        <v>1</v>
      </c>
      <c r="P46" s="58">
        <f t="shared" si="0"/>
        <v>1</v>
      </c>
      <c r="Q46" s="58">
        <f t="shared" si="1"/>
        <v>1</v>
      </c>
      <c r="R46" s="58">
        <v>1</v>
      </c>
      <c r="S46" s="449"/>
    </row>
    <row r="47" spans="1:19" s="16" customFormat="1" ht="21.75">
      <c r="A47" s="472" t="s">
        <v>522</v>
      </c>
      <c r="B47" s="473"/>
      <c r="C47" s="473"/>
      <c r="D47" s="473"/>
      <c r="E47" s="473"/>
      <c r="F47" s="473"/>
      <c r="G47" s="473"/>
      <c r="H47" s="473"/>
      <c r="I47" s="473"/>
      <c r="J47" s="473"/>
      <c r="K47" s="473"/>
      <c r="L47" s="473"/>
      <c r="M47" s="473"/>
      <c r="N47" s="473"/>
      <c r="O47" s="473"/>
      <c r="P47" s="473"/>
      <c r="Q47" s="473"/>
      <c r="R47" s="473"/>
      <c r="S47" s="474"/>
    </row>
    <row r="48" spans="1:19" s="16" customFormat="1" ht="21.75">
      <c r="A48" s="472" t="s">
        <v>880</v>
      </c>
      <c r="B48" s="473"/>
      <c r="C48" s="473"/>
      <c r="D48" s="473"/>
      <c r="E48" s="473"/>
      <c r="F48" s="473"/>
      <c r="G48" s="473"/>
      <c r="H48" s="473"/>
      <c r="I48" s="473"/>
      <c r="J48" s="473"/>
      <c r="K48" s="473"/>
      <c r="L48" s="473"/>
      <c r="M48" s="473"/>
      <c r="N48" s="473"/>
      <c r="O48" s="473"/>
      <c r="P48" s="473"/>
      <c r="Q48" s="473"/>
      <c r="R48" s="473"/>
      <c r="S48" s="474"/>
    </row>
    <row r="49" spans="1:19" s="31" customFormat="1" ht="43.5">
      <c r="A49" s="77">
        <v>35</v>
      </c>
      <c r="B49" s="508" t="s">
        <v>932</v>
      </c>
      <c r="C49" s="508" t="s">
        <v>846</v>
      </c>
      <c r="D49" s="117" t="s">
        <v>524</v>
      </c>
      <c r="E49" s="90">
        <v>1</v>
      </c>
      <c r="F49" s="58">
        <f t="shared" si="2"/>
        <v>1</v>
      </c>
      <c r="G49" s="58">
        <f t="shared" si="3"/>
        <v>1</v>
      </c>
      <c r="H49" s="58">
        <v>1</v>
      </c>
      <c r="I49" s="118" t="s">
        <v>74</v>
      </c>
      <c r="J49" s="90">
        <v>1</v>
      </c>
      <c r="K49" s="58">
        <f t="shared" si="4"/>
        <v>1</v>
      </c>
      <c r="L49" s="58">
        <f t="shared" si="5"/>
        <v>1</v>
      </c>
      <c r="M49" s="58">
        <v>1</v>
      </c>
      <c r="N49" s="119" t="s">
        <v>544</v>
      </c>
      <c r="O49" s="90">
        <v>1</v>
      </c>
      <c r="P49" s="58">
        <f t="shared" si="0"/>
        <v>1</v>
      </c>
      <c r="Q49" s="58">
        <f t="shared" si="1"/>
        <v>1</v>
      </c>
      <c r="R49" s="58">
        <v>1</v>
      </c>
      <c r="S49" s="448" t="s">
        <v>367</v>
      </c>
    </row>
    <row r="50" spans="1:19" s="31" customFormat="1" ht="43.5">
      <c r="A50" s="77">
        <v>36</v>
      </c>
      <c r="B50" s="509"/>
      <c r="C50" s="509"/>
      <c r="D50" s="95" t="s">
        <v>525</v>
      </c>
      <c r="E50" s="90">
        <v>1</v>
      </c>
      <c r="F50" s="58">
        <f t="shared" si="2"/>
        <v>1</v>
      </c>
      <c r="G50" s="58">
        <f t="shared" si="3"/>
        <v>1</v>
      </c>
      <c r="H50" s="58">
        <v>1</v>
      </c>
      <c r="I50" s="96" t="s">
        <v>977</v>
      </c>
      <c r="J50" s="90">
        <v>1</v>
      </c>
      <c r="K50" s="58">
        <f t="shared" si="4"/>
        <v>1</v>
      </c>
      <c r="L50" s="58">
        <f t="shared" si="5"/>
        <v>1</v>
      </c>
      <c r="M50" s="58">
        <v>1</v>
      </c>
      <c r="N50" s="97" t="s">
        <v>544</v>
      </c>
      <c r="O50" s="90">
        <v>1</v>
      </c>
      <c r="P50" s="58">
        <f t="shared" si="0"/>
        <v>1</v>
      </c>
      <c r="Q50" s="58">
        <f t="shared" si="1"/>
        <v>1</v>
      </c>
      <c r="R50" s="58">
        <v>1</v>
      </c>
      <c r="S50" s="482"/>
    </row>
    <row r="51" spans="1:19" s="31" customFormat="1" ht="43.5">
      <c r="A51" s="77">
        <v>37</v>
      </c>
      <c r="B51" s="509"/>
      <c r="C51" s="509"/>
      <c r="D51" s="95" t="s">
        <v>526</v>
      </c>
      <c r="E51" s="90">
        <v>1</v>
      </c>
      <c r="F51" s="58">
        <f t="shared" si="2"/>
        <v>1</v>
      </c>
      <c r="G51" s="58">
        <f t="shared" si="3"/>
        <v>1</v>
      </c>
      <c r="H51" s="58">
        <v>1</v>
      </c>
      <c r="I51" s="96" t="s">
        <v>74</v>
      </c>
      <c r="J51" s="90">
        <v>1</v>
      </c>
      <c r="K51" s="58">
        <f t="shared" si="4"/>
        <v>1</v>
      </c>
      <c r="L51" s="58">
        <f t="shared" si="5"/>
        <v>1</v>
      </c>
      <c r="M51" s="58">
        <v>1</v>
      </c>
      <c r="N51" s="97" t="s">
        <v>544</v>
      </c>
      <c r="O51" s="90">
        <v>1</v>
      </c>
      <c r="P51" s="58">
        <f t="shared" si="0"/>
        <v>1</v>
      </c>
      <c r="Q51" s="58">
        <f t="shared" si="1"/>
        <v>1</v>
      </c>
      <c r="R51" s="58">
        <v>1</v>
      </c>
      <c r="S51" s="482"/>
    </row>
    <row r="52" spans="1:19" s="31" customFormat="1" ht="43.5">
      <c r="A52" s="77">
        <v>38</v>
      </c>
      <c r="B52" s="509"/>
      <c r="C52" s="509"/>
      <c r="D52" s="95" t="s">
        <v>527</v>
      </c>
      <c r="E52" s="90">
        <v>1</v>
      </c>
      <c r="F52" s="58">
        <f t="shared" si="2"/>
        <v>1</v>
      </c>
      <c r="G52" s="58">
        <f t="shared" si="3"/>
        <v>1</v>
      </c>
      <c r="H52" s="58">
        <v>1</v>
      </c>
      <c r="I52" s="96" t="s">
        <v>74</v>
      </c>
      <c r="J52" s="90">
        <v>1</v>
      </c>
      <c r="K52" s="58">
        <f t="shared" si="4"/>
        <v>1</v>
      </c>
      <c r="L52" s="58">
        <f t="shared" si="5"/>
        <v>1</v>
      </c>
      <c r="M52" s="58">
        <v>1</v>
      </c>
      <c r="N52" s="97" t="s">
        <v>544</v>
      </c>
      <c r="O52" s="90">
        <v>1</v>
      </c>
      <c r="P52" s="58">
        <f t="shared" si="0"/>
        <v>1</v>
      </c>
      <c r="Q52" s="58">
        <f t="shared" si="1"/>
        <v>1</v>
      </c>
      <c r="R52" s="58">
        <v>1</v>
      </c>
      <c r="S52" s="482"/>
    </row>
    <row r="53" spans="1:19" s="31" customFormat="1" ht="43.5">
      <c r="A53" s="77">
        <v>39</v>
      </c>
      <c r="B53" s="509"/>
      <c r="C53" s="509"/>
      <c r="D53" s="95" t="s">
        <v>528</v>
      </c>
      <c r="E53" s="90">
        <v>1</v>
      </c>
      <c r="F53" s="58">
        <f t="shared" si="2"/>
        <v>1</v>
      </c>
      <c r="G53" s="58">
        <f t="shared" si="3"/>
        <v>1</v>
      </c>
      <c r="H53" s="58">
        <v>1</v>
      </c>
      <c r="I53" s="96" t="s">
        <v>74</v>
      </c>
      <c r="J53" s="90">
        <v>1</v>
      </c>
      <c r="K53" s="58">
        <f t="shared" si="4"/>
        <v>1</v>
      </c>
      <c r="L53" s="58">
        <f t="shared" si="5"/>
        <v>1</v>
      </c>
      <c r="M53" s="58">
        <v>1</v>
      </c>
      <c r="N53" s="97" t="s">
        <v>544</v>
      </c>
      <c r="O53" s="90">
        <v>1</v>
      </c>
      <c r="P53" s="58">
        <f t="shared" si="0"/>
        <v>1</v>
      </c>
      <c r="Q53" s="58">
        <f t="shared" si="1"/>
        <v>1</v>
      </c>
      <c r="R53" s="58">
        <v>1</v>
      </c>
      <c r="S53" s="482"/>
    </row>
    <row r="54" spans="1:19" s="31" customFormat="1" ht="43.5">
      <c r="A54" s="77">
        <v>40</v>
      </c>
      <c r="B54" s="509"/>
      <c r="C54" s="509"/>
      <c r="D54" s="95" t="s">
        <v>529</v>
      </c>
      <c r="E54" s="90">
        <v>1</v>
      </c>
      <c r="F54" s="58">
        <f t="shared" si="2"/>
        <v>1</v>
      </c>
      <c r="G54" s="58">
        <f t="shared" si="3"/>
        <v>1</v>
      </c>
      <c r="H54" s="58">
        <v>1</v>
      </c>
      <c r="I54" s="96" t="s">
        <v>74</v>
      </c>
      <c r="J54" s="90">
        <v>1</v>
      </c>
      <c r="K54" s="58">
        <f t="shared" si="4"/>
        <v>1</v>
      </c>
      <c r="L54" s="58">
        <f t="shared" si="5"/>
        <v>1</v>
      </c>
      <c r="M54" s="58">
        <v>1</v>
      </c>
      <c r="N54" s="97" t="s">
        <v>544</v>
      </c>
      <c r="O54" s="90">
        <v>1</v>
      </c>
      <c r="P54" s="58">
        <f t="shared" si="0"/>
        <v>1</v>
      </c>
      <c r="Q54" s="58">
        <f t="shared" si="1"/>
        <v>1</v>
      </c>
      <c r="R54" s="58">
        <v>1</v>
      </c>
      <c r="S54" s="482"/>
    </row>
    <row r="55" spans="1:19" s="31" customFormat="1" ht="43.5">
      <c r="A55" s="77">
        <v>41</v>
      </c>
      <c r="B55" s="509"/>
      <c r="C55" s="509"/>
      <c r="D55" s="95" t="s">
        <v>530</v>
      </c>
      <c r="E55" s="90">
        <v>1</v>
      </c>
      <c r="F55" s="58">
        <f t="shared" si="2"/>
        <v>1</v>
      </c>
      <c r="G55" s="58">
        <f t="shared" si="3"/>
        <v>1</v>
      </c>
      <c r="H55" s="58">
        <v>1</v>
      </c>
      <c r="I55" s="96" t="s">
        <v>74</v>
      </c>
      <c r="J55" s="90">
        <v>1</v>
      </c>
      <c r="K55" s="58">
        <f t="shared" si="4"/>
        <v>1</v>
      </c>
      <c r="L55" s="58">
        <f t="shared" si="5"/>
        <v>1</v>
      </c>
      <c r="M55" s="58">
        <v>1</v>
      </c>
      <c r="N55" s="97" t="s">
        <v>544</v>
      </c>
      <c r="O55" s="90">
        <v>1</v>
      </c>
      <c r="P55" s="58">
        <f t="shared" si="0"/>
        <v>1</v>
      </c>
      <c r="Q55" s="58">
        <f t="shared" si="1"/>
        <v>1</v>
      </c>
      <c r="R55" s="58">
        <v>1</v>
      </c>
      <c r="S55" s="482"/>
    </row>
    <row r="56" spans="1:19" s="31" customFormat="1" ht="43.5">
      <c r="A56" s="77">
        <v>42</v>
      </c>
      <c r="B56" s="509"/>
      <c r="C56" s="509"/>
      <c r="D56" s="95" t="s">
        <v>531</v>
      </c>
      <c r="E56" s="90">
        <v>1</v>
      </c>
      <c r="F56" s="58">
        <f t="shared" si="2"/>
        <v>1</v>
      </c>
      <c r="G56" s="58">
        <f t="shared" si="3"/>
        <v>1</v>
      </c>
      <c r="H56" s="58">
        <v>1</v>
      </c>
      <c r="I56" s="96" t="s">
        <v>543</v>
      </c>
      <c r="J56" s="90">
        <v>1</v>
      </c>
      <c r="K56" s="58">
        <f t="shared" si="4"/>
        <v>1</v>
      </c>
      <c r="L56" s="58">
        <f t="shared" si="5"/>
        <v>1</v>
      </c>
      <c r="M56" s="58">
        <v>1</v>
      </c>
      <c r="N56" s="97" t="s">
        <v>544</v>
      </c>
      <c r="O56" s="90">
        <v>1</v>
      </c>
      <c r="P56" s="58">
        <f t="shared" si="0"/>
        <v>1</v>
      </c>
      <c r="Q56" s="58">
        <f t="shared" si="1"/>
        <v>1</v>
      </c>
      <c r="R56" s="58">
        <v>1</v>
      </c>
      <c r="S56" s="482"/>
    </row>
    <row r="57" spans="1:19" s="31" customFormat="1" ht="43.5">
      <c r="A57" s="77">
        <v>43</v>
      </c>
      <c r="B57" s="509"/>
      <c r="C57" s="509"/>
      <c r="D57" s="95" t="s">
        <v>532</v>
      </c>
      <c r="E57" s="90">
        <v>1</v>
      </c>
      <c r="F57" s="58">
        <f t="shared" si="2"/>
        <v>1</v>
      </c>
      <c r="G57" s="58">
        <f t="shared" si="3"/>
        <v>1</v>
      </c>
      <c r="H57" s="58">
        <v>1</v>
      </c>
      <c r="I57" s="96" t="s">
        <v>543</v>
      </c>
      <c r="J57" s="90">
        <v>1</v>
      </c>
      <c r="K57" s="58">
        <f t="shared" si="4"/>
        <v>1</v>
      </c>
      <c r="L57" s="58">
        <f t="shared" si="5"/>
        <v>1</v>
      </c>
      <c r="M57" s="58">
        <v>1</v>
      </c>
      <c r="N57" s="97" t="s">
        <v>544</v>
      </c>
      <c r="O57" s="90">
        <v>1</v>
      </c>
      <c r="P57" s="58">
        <f t="shared" si="0"/>
        <v>1</v>
      </c>
      <c r="Q57" s="58">
        <f t="shared" si="1"/>
        <v>1</v>
      </c>
      <c r="R57" s="58">
        <v>1</v>
      </c>
      <c r="S57" s="482"/>
    </row>
    <row r="58" spans="1:19" s="31" customFormat="1" ht="43.5">
      <c r="A58" s="77">
        <v>44</v>
      </c>
      <c r="B58" s="509"/>
      <c r="C58" s="509"/>
      <c r="D58" s="95" t="s">
        <v>533</v>
      </c>
      <c r="E58" s="90">
        <v>1</v>
      </c>
      <c r="F58" s="58">
        <f t="shared" si="2"/>
        <v>1</v>
      </c>
      <c r="G58" s="58">
        <f t="shared" si="3"/>
        <v>1</v>
      </c>
      <c r="H58" s="58">
        <v>1</v>
      </c>
      <c r="I58" s="96" t="s">
        <v>543</v>
      </c>
      <c r="J58" s="90">
        <v>1</v>
      </c>
      <c r="K58" s="58">
        <f t="shared" si="4"/>
        <v>1</v>
      </c>
      <c r="L58" s="58">
        <f t="shared" si="5"/>
        <v>1</v>
      </c>
      <c r="M58" s="58">
        <v>1</v>
      </c>
      <c r="N58" s="97" t="s">
        <v>544</v>
      </c>
      <c r="O58" s="90">
        <v>1</v>
      </c>
      <c r="P58" s="58">
        <f t="shared" si="0"/>
        <v>1</v>
      </c>
      <c r="Q58" s="58">
        <f t="shared" si="1"/>
        <v>1</v>
      </c>
      <c r="R58" s="58">
        <v>1</v>
      </c>
      <c r="S58" s="482"/>
    </row>
    <row r="59" spans="1:19" s="31" customFormat="1" ht="43.5">
      <c r="A59" s="77">
        <v>45</v>
      </c>
      <c r="B59" s="509"/>
      <c r="C59" s="509"/>
      <c r="D59" s="95" t="s">
        <v>534</v>
      </c>
      <c r="E59" s="90">
        <v>1</v>
      </c>
      <c r="F59" s="58">
        <f t="shared" si="2"/>
        <v>1</v>
      </c>
      <c r="G59" s="58">
        <f t="shared" si="3"/>
        <v>1</v>
      </c>
      <c r="H59" s="58">
        <v>1</v>
      </c>
      <c r="I59" s="96" t="s">
        <v>74</v>
      </c>
      <c r="J59" s="90">
        <v>1</v>
      </c>
      <c r="K59" s="58">
        <f t="shared" si="4"/>
        <v>1</v>
      </c>
      <c r="L59" s="58">
        <f t="shared" si="5"/>
        <v>1</v>
      </c>
      <c r="M59" s="58">
        <v>1</v>
      </c>
      <c r="N59" s="97" t="s">
        <v>544</v>
      </c>
      <c r="O59" s="90">
        <v>1</v>
      </c>
      <c r="P59" s="58">
        <f t="shared" si="0"/>
        <v>1</v>
      </c>
      <c r="Q59" s="58">
        <f t="shared" si="1"/>
        <v>1</v>
      </c>
      <c r="R59" s="58">
        <v>1</v>
      </c>
      <c r="S59" s="482"/>
    </row>
    <row r="60" spans="1:19" s="31" customFormat="1" ht="43.5">
      <c r="A60" s="77">
        <v>46</v>
      </c>
      <c r="B60" s="509"/>
      <c r="C60" s="509"/>
      <c r="D60" s="95" t="s">
        <v>535</v>
      </c>
      <c r="E60" s="90">
        <v>1</v>
      </c>
      <c r="F60" s="58">
        <f t="shared" si="2"/>
        <v>1</v>
      </c>
      <c r="G60" s="58">
        <f t="shared" si="3"/>
        <v>1</v>
      </c>
      <c r="H60" s="58">
        <v>1</v>
      </c>
      <c r="I60" s="96" t="s">
        <v>74</v>
      </c>
      <c r="J60" s="90">
        <v>1</v>
      </c>
      <c r="K60" s="58">
        <f t="shared" si="4"/>
        <v>1</v>
      </c>
      <c r="L60" s="58">
        <f t="shared" si="5"/>
        <v>1</v>
      </c>
      <c r="M60" s="58">
        <v>1</v>
      </c>
      <c r="N60" s="97" t="s">
        <v>544</v>
      </c>
      <c r="O60" s="90">
        <v>1</v>
      </c>
      <c r="P60" s="58">
        <f t="shared" si="0"/>
        <v>1</v>
      </c>
      <c r="Q60" s="58">
        <f t="shared" si="1"/>
        <v>1</v>
      </c>
      <c r="R60" s="58">
        <v>1</v>
      </c>
      <c r="S60" s="482"/>
    </row>
    <row r="61" spans="1:19" s="31" customFormat="1" ht="43.5">
      <c r="A61" s="77">
        <v>47</v>
      </c>
      <c r="B61" s="509"/>
      <c r="C61" s="509"/>
      <c r="D61" s="95" t="s">
        <v>536</v>
      </c>
      <c r="E61" s="90">
        <v>1</v>
      </c>
      <c r="F61" s="58">
        <f t="shared" si="2"/>
        <v>1</v>
      </c>
      <c r="G61" s="58">
        <f t="shared" si="3"/>
        <v>1</v>
      </c>
      <c r="H61" s="58">
        <v>1</v>
      </c>
      <c r="I61" s="96" t="s">
        <v>74</v>
      </c>
      <c r="J61" s="90">
        <v>1</v>
      </c>
      <c r="K61" s="58">
        <f t="shared" si="4"/>
        <v>1</v>
      </c>
      <c r="L61" s="58">
        <f t="shared" si="5"/>
        <v>1</v>
      </c>
      <c r="M61" s="58">
        <v>1</v>
      </c>
      <c r="N61" s="97" t="s">
        <v>544</v>
      </c>
      <c r="O61" s="90">
        <v>1</v>
      </c>
      <c r="P61" s="58">
        <f t="shared" si="0"/>
        <v>1</v>
      </c>
      <c r="Q61" s="58">
        <f t="shared" si="1"/>
        <v>1</v>
      </c>
      <c r="R61" s="58">
        <v>1</v>
      </c>
      <c r="S61" s="482"/>
    </row>
    <row r="62" spans="1:19" s="31" customFormat="1" ht="43.5">
      <c r="A62" s="77">
        <v>48</v>
      </c>
      <c r="B62" s="509"/>
      <c r="C62" s="509"/>
      <c r="D62" s="95" t="s">
        <v>537</v>
      </c>
      <c r="E62" s="90">
        <v>1</v>
      </c>
      <c r="F62" s="58">
        <f t="shared" si="2"/>
        <v>1</v>
      </c>
      <c r="G62" s="58">
        <f t="shared" si="3"/>
        <v>1</v>
      </c>
      <c r="H62" s="58">
        <v>1</v>
      </c>
      <c r="I62" s="96" t="s">
        <v>74</v>
      </c>
      <c r="J62" s="90">
        <v>1</v>
      </c>
      <c r="K62" s="58">
        <f t="shared" si="4"/>
        <v>1</v>
      </c>
      <c r="L62" s="58">
        <f t="shared" si="5"/>
        <v>1</v>
      </c>
      <c r="M62" s="58">
        <v>1</v>
      </c>
      <c r="N62" s="97" t="s">
        <v>544</v>
      </c>
      <c r="O62" s="90">
        <v>1</v>
      </c>
      <c r="P62" s="58">
        <f t="shared" si="0"/>
        <v>1</v>
      </c>
      <c r="Q62" s="58">
        <f t="shared" si="1"/>
        <v>1</v>
      </c>
      <c r="R62" s="58">
        <v>1</v>
      </c>
      <c r="S62" s="482"/>
    </row>
    <row r="63" spans="1:19" s="31" customFormat="1" ht="43.5">
      <c r="A63" s="77">
        <v>49</v>
      </c>
      <c r="B63" s="509"/>
      <c r="C63" s="509"/>
      <c r="D63" s="95" t="s">
        <v>538</v>
      </c>
      <c r="E63" s="90">
        <v>1</v>
      </c>
      <c r="F63" s="58">
        <f t="shared" si="2"/>
        <v>1</v>
      </c>
      <c r="G63" s="58">
        <f t="shared" si="3"/>
        <v>1</v>
      </c>
      <c r="H63" s="58">
        <v>1</v>
      </c>
      <c r="I63" s="96" t="s">
        <v>74</v>
      </c>
      <c r="J63" s="90">
        <v>1</v>
      </c>
      <c r="K63" s="58">
        <f t="shared" si="4"/>
        <v>1</v>
      </c>
      <c r="L63" s="58">
        <f t="shared" si="5"/>
        <v>1</v>
      </c>
      <c r="M63" s="58">
        <v>1</v>
      </c>
      <c r="N63" s="97" t="s">
        <v>544</v>
      </c>
      <c r="O63" s="90">
        <v>1</v>
      </c>
      <c r="P63" s="58">
        <f t="shared" si="0"/>
        <v>1</v>
      </c>
      <c r="Q63" s="58">
        <f t="shared" si="1"/>
        <v>1</v>
      </c>
      <c r="R63" s="58">
        <v>1</v>
      </c>
      <c r="S63" s="482"/>
    </row>
    <row r="64" spans="1:19" s="31" customFormat="1" ht="43.5">
      <c r="A64" s="77">
        <v>50</v>
      </c>
      <c r="B64" s="509"/>
      <c r="C64" s="509"/>
      <c r="D64" s="95" t="s">
        <v>539</v>
      </c>
      <c r="E64" s="90">
        <v>1</v>
      </c>
      <c r="F64" s="58">
        <f t="shared" si="2"/>
        <v>1</v>
      </c>
      <c r="G64" s="58">
        <f t="shared" si="3"/>
        <v>1</v>
      </c>
      <c r="H64" s="58">
        <v>1</v>
      </c>
      <c r="I64" s="96" t="s">
        <v>543</v>
      </c>
      <c r="J64" s="90">
        <v>1</v>
      </c>
      <c r="K64" s="58">
        <f t="shared" si="4"/>
        <v>1</v>
      </c>
      <c r="L64" s="58">
        <f t="shared" si="5"/>
        <v>1</v>
      </c>
      <c r="M64" s="58">
        <v>1</v>
      </c>
      <c r="N64" s="97" t="s">
        <v>544</v>
      </c>
      <c r="O64" s="90">
        <v>1</v>
      </c>
      <c r="P64" s="58">
        <f t="shared" si="0"/>
        <v>1</v>
      </c>
      <c r="Q64" s="58">
        <f t="shared" si="1"/>
        <v>1</v>
      </c>
      <c r="R64" s="58">
        <v>1</v>
      </c>
      <c r="S64" s="482"/>
    </row>
    <row r="65" spans="1:19" s="31" customFormat="1" ht="43.5">
      <c r="A65" s="77">
        <v>51</v>
      </c>
      <c r="B65" s="509"/>
      <c r="C65" s="509"/>
      <c r="D65" s="95" t="s">
        <v>540</v>
      </c>
      <c r="E65" s="90">
        <v>1</v>
      </c>
      <c r="F65" s="58">
        <f t="shared" si="2"/>
        <v>1</v>
      </c>
      <c r="G65" s="58">
        <f t="shared" si="3"/>
        <v>1</v>
      </c>
      <c r="H65" s="58">
        <v>1</v>
      </c>
      <c r="I65" s="96" t="s">
        <v>543</v>
      </c>
      <c r="J65" s="90">
        <v>1</v>
      </c>
      <c r="K65" s="58">
        <f t="shared" si="4"/>
        <v>1</v>
      </c>
      <c r="L65" s="58">
        <f t="shared" si="5"/>
        <v>1</v>
      </c>
      <c r="M65" s="58">
        <v>1</v>
      </c>
      <c r="N65" s="97" t="s">
        <v>544</v>
      </c>
      <c r="O65" s="90">
        <v>1</v>
      </c>
      <c r="P65" s="58">
        <f t="shared" si="0"/>
        <v>1</v>
      </c>
      <c r="Q65" s="58">
        <f t="shared" si="1"/>
        <v>1</v>
      </c>
      <c r="R65" s="58">
        <v>1</v>
      </c>
      <c r="S65" s="482"/>
    </row>
    <row r="66" spans="1:19" s="31" customFormat="1" ht="43.5">
      <c r="A66" s="77">
        <v>52</v>
      </c>
      <c r="B66" s="509"/>
      <c r="C66" s="509"/>
      <c r="D66" s="95" t="s">
        <v>541</v>
      </c>
      <c r="E66" s="90">
        <v>1</v>
      </c>
      <c r="F66" s="58">
        <f t="shared" si="2"/>
        <v>1</v>
      </c>
      <c r="G66" s="58">
        <f t="shared" si="3"/>
        <v>1</v>
      </c>
      <c r="H66" s="58">
        <v>1</v>
      </c>
      <c r="I66" s="96" t="s">
        <v>74</v>
      </c>
      <c r="J66" s="90">
        <v>1</v>
      </c>
      <c r="K66" s="58">
        <f t="shared" si="4"/>
        <v>1</v>
      </c>
      <c r="L66" s="58">
        <f t="shared" si="5"/>
        <v>1</v>
      </c>
      <c r="M66" s="58">
        <v>1</v>
      </c>
      <c r="N66" s="97" t="s">
        <v>544</v>
      </c>
      <c r="O66" s="90">
        <v>1</v>
      </c>
      <c r="P66" s="58">
        <f t="shared" si="0"/>
        <v>1</v>
      </c>
      <c r="Q66" s="58">
        <f t="shared" si="1"/>
        <v>1</v>
      </c>
      <c r="R66" s="58">
        <v>1</v>
      </c>
      <c r="S66" s="482"/>
    </row>
    <row r="67" spans="1:19" s="31" customFormat="1" ht="43.5">
      <c r="A67" s="77">
        <v>53</v>
      </c>
      <c r="B67" s="510"/>
      <c r="C67" s="510"/>
      <c r="D67" s="95" t="s">
        <v>872</v>
      </c>
      <c r="E67" s="90">
        <v>1</v>
      </c>
      <c r="F67" s="58">
        <f t="shared" si="2"/>
        <v>1</v>
      </c>
      <c r="G67" s="58">
        <f t="shared" si="3"/>
        <v>1</v>
      </c>
      <c r="H67" s="58">
        <v>1</v>
      </c>
      <c r="I67" s="96" t="s">
        <v>74</v>
      </c>
      <c r="J67" s="90">
        <v>1</v>
      </c>
      <c r="K67" s="58">
        <f t="shared" si="4"/>
        <v>1</v>
      </c>
      <c r="L67" s="58">
        <f t="shared" si="5"/>
        <v>1</v>
      </c>
      <c r="M67" s="58">
        <v>1</v>
      </c>
      <c r="N67" s="97" t="s">
        <v>544</v>
      </c>
      <c r="O67" s="90">
        <v>1</v>
      </c>
      <c r="P67" s="58">
        <f t="shared" si="0"/>
        <v>1</v>
      </c>
      <c r="Q67" s="58">
        <f t="shared" si="1"/>
        <v>1</v>
      </c>
      <c r="R67" s="58">
        <v>1</v>
      </c>
      <c r="S67" s="449"/>
    </row>
    <row r="68" spans="1:19" s="16" customFormat="1" ht="21.75">
      <c r="A68" s="472" t="s">
        <v>881</v>
      </c>
      <c r="B68" s="473"/>
      <c r="C68" s="473"/>
      <c r="D68" s="473"/>
      <c r="E68" s="473"/>
      <c r="F68" s="473"/>
      <c r="G68" s="473"/>
      <c r="H68" s="473"/>
      <c r="I68" s="473"/>
      <c r="J68" s="473"/>
      <c r="K68" s="473"/>
      <c r="L68" s="473"/>
      <c r="M68" s="473"/>
      <c r="N68" s="473"/>
      <c r="O68" s="473"/>
      <c r="P68" s="473"/>
      <c r="Q68" s="473"/>
      <c r="R68" s="473"/>
      <c r="S68" s="474"/>
    </row>
    <row r="69" spans="1:19" s="31" customFormat="1" ht="43.5">
      <c r="A69" s="77">
        <v>54</v>
      </c>
      <c r="B69" s="508" t="s">
        <v>932</v>
      </c>
      <c r="C69" s="508" t="s">
        <v>846</v>
      </c>
      <c r="D69" s="95" t="s">
        <v>545</v>
      </c>
      <c r="E69" s="90">
        <v>1</v>
      </c>
      <c r="F69" s="58">
        <f t="shared" si="2"/>
        <v>1</v>
      </c>
      <c r="G69" s="58">
        <f t="shared" si="3"/>
        <v>1</v>
      </c>
      <c r="H69" s="58">
        <v>1</v>
      </c>
      <c r="I69" s="96" t="s">
        <v>74</v>
      </c>
      <c r="J69" s="90">
        <v>1</v>
      </c>
      <c r="K69" s="58">
        <f t="shared" si="4"/>
        <v>1</v>
      </c>
      <c r="L69" s="58">
        <f t="shared" si="5"/>
        <v>1</v>
      </c>
      <c r="M69" s="58">
        <v>1</v>
      </c>
      <c r="N69" s="97" t="s">
        <v>544</v>
      </c>
      <c r="O69" s="90">
        <v>1</v>
      </c>
      <c r="P69" s="58">
        <f t="shared" si="0"/>
        <v>1</v>
      </c>
      <c r="Q69" s="58">
        <f t="shared" si="1"/>
        <v>1</v>
      </c>
      <c r="R69" s="58">
        <v>1</v>
      </c>
      <c r="S69" s="448" t="s">
        <v>367</v>
      </c>
    </row>
    <row r="70" spans="1:19" s="31" customFormat="1" ht="43.5">
      <c r="A70" s="77">
        <v>55</v>
      </c>
      <c r="B70" s="509"/>
      <c r="C70" s="509"/>
      <c r="D70" s="95" t="s">
        <v>874</v>
      </c>
      <c r="E70" s="90">
        <v>1</v>
      </c>
      <c r="F70" s="58">
        <f t="shared" si="2"/>
        <v>1</v>
      </c>
      <c r="G70" s="58">
        <f t="shared" si="3"/>
        <v>1</v>
      </c>
      <c r="H70" s="58">
        <v>1</v>
      </c>
      <c r="I70" s="96" t="s">
        <v>74</v>
      </c>
      <c r="J70" s="90">
        <v>1</v>
      </c>
      <c r="K70" s="58">
        <f t="shared" si="4"/>
        <v>1</v>
      </c>
      <c r="L70" s="58">
        <f t="shared" si="5"/>
        <v>1</v>
      </c>
      <c r="M70" s="58">
        <v>1</v>
      </c>
      <c r="N70" s="97" t="s">
        <v>544</v>
      </c>
      <c r="O70" s="90">
        <v>1</v>
      </c>
      <c r="P70" s="58">
        <f t="shared" si="0"/>
        <v>1</v>
      </c>
      <c r="Q70" s="58">
        <f t="shared" si="1"/>
        <v>1</v>
      </c>
      <c r="R70" s="58">
        <v>1</v>
      </c>
      <c r="S70" s="482"/>
    </row>
    <row r="71" spans="1:19" s="31" customFormat="1" ht="43.5">
      <c r="A71" s="77">
        <v>56</v>
      </c>
      <c r="B71" s="509"/>
      <c r="C71" s="509"/>
      <c r="D71" s="95" t="s">
        <v>547</v>
      </c>
      <c r="E71" s="90">
        <v>1</v>
      </c>
      <c r="F71" s="58">
        <f t="shared" si="2"/>
        <v>1</v>
      </c>
      <c r="G71" s="58">
        <f t="shared" si="3"/>
        <v>1</v>
      </c>
      <c r="H71" s="58">
        <v>1</v>
      </c>
      <c r="I71" s="96" t="s">
        <v>74</v>
      </c>
      <c r="J71" s="90">
        <v>1</v>
      </c>
      <c r="K71" s="58">
        <f t="shared" si="4"/>
        <v>1</v>
      </c>
      <c r="L71" s="58">
        <f t="shared" si="5"/>
        <v>1</v>
      </c>
      <c r="M71" s="58">
        <v>1</v>
      </c>
      <c r="N71" s="97" t="s">
        <v>544</v>
      </c>
      <c r="O71" s="90">
        <v>1</v>
      </c>
      <c r="P71" s="58">
        <f t="shared" si="0"/>
        <v>1</v>
      </c>
      <c r="Q71" s="58">
        <f t="shared" si="1"/>
        <v>1</v>
      </c>
      <c r="R71" s="58">
        <v>1</v>
      </c>
      <c r="S71" s="482"/>
    </row>
    <row r="72" spans="1:19" s="31" customFormat="1" ht="43.5">
      <c r="A72" s="77">
        <v>57</v>
      </c>
      <c r="B72" s="509"/>
      <c r="C72" s="509"/>
      <c r="D72" s="95" t="s">
        <v>875</v>
      </c>
      <c r="E72" s="90">
        <v>1</v>
      </c>
      <c r="F72" s="58">
        <f t="shared" si="2"/>
        <v>1</v>
      </c>
      <c r="G72" s="58">
        <f t="shared" si="3"/>
        <v>1</v>
      </c>
      <c r="H72" s="58">
        <v>1</v>
      </c>
      <c r="I72" s="96" t="s">
        <v>74</v>
      </c>
      <c r="J72" s="90">
        <v>1</v>
      </c>
      <c r="K72" s="58">
        <f t="shared" si="4"/>
        <v>1</v>
      </c>
      <c r="L72" s="58">
        <f t="shared" si="5"/>
        <v>1</v>
      </c>
      <c r="M72" s="58">
        <v>1</v>
      </c>
      <c r="N72" s="97" t="s">
        <v>544</v>
      </c>
      <c r="O72" s="90">
        <v>1</v>
      </c>
      <c r="P72" s="58">
        <f t="shared" si="0"/>
        <v>1</v>
      </c>
      <c r="Q72" s="58">
        <f t="shared" si="1"/>
        <v>1</v>
      </c>
      <c r="R72" s="58">
        <v>1</v>
      </c>
      <c r="S72" s="482"/>
    </row>
    <row r="73" spans="1:19" s="31" customFormat="1" ht="43.5">
      <c r="A73" s="77">
        <v>58</v>
      </c>
      <c r="B73" s="509"/>
      <c r="C73" s="509"/>
      <c r="D73" s="95" t="s">
        <v>549</v>
      </c>
      <c r="E73" s="90">
        <v>1</v>
      </c>
      <c r="F73" s="58">
        <f t="shared" si="2"/>
        <v>1</v>
      </c>
      <c r="G73" s="58">
        <f t="shared" si="3"/>
        <v>1</v>
      </c>
      <c r="H73" s="58">
        <v>1</v>
      </c>
      <c r="I73" s="96" t="s">
        <v>74</v>
      </c>
      <c r="J73" s="90">
        <v>1</v>
      </c>
      <c r="K73" s="58">
        <f t="shared" si="4"/>
        <v>1</v>
      </c>
      <c r="L73" s="58">
        <f t="shared" si="5"/>
        <v>1</v>
      </c>
      <c r="M73" s="58">
        <v>1</v>
      </c>
      <c r="N73" s="97" t="s">
        <v>544</v>
      </c>
      <c r="O73" s="90">
        <v>1</v>
      </c>
      <c r="P73" s="58">
        <f t="shared" si="0"/>
        <v>1</v>
      </c>
      <c r="Q73" s="58">
        <f t="shared" si="1"/>
        <v>1</v>
      </c>
      <c r="R73" s="58">
        <v>1</v>
      </c>
      <c r="S73" s="482"/>
    </row>
    <row r="74" spans="1:19" s="31" customFormat="1" ht="43.5">
      <c r="A74" s="77">
        <v>59</v>
      </c>
      <c r="B74" s="509"/>
      <c r="C74" s="509"/>
      <c r="D74" s="95" t="s">
        <v>550</v>
      </c>
      <c r="E74" s="90">
        <v>1</v>
      </c>
      <c r="F74" s="58">
        <f t="shared" si="2"/>
        <v>1</v>
      </c>
      <c r="G74" s="58">
        <f t="shared" si="3"/>
        <v>1</v>
      </c>
      <c r="H74" s="58">
        <v>1</v>
      </c>
      <c r="I74" s="96" t="s">
        <v>74</v>
      </c>
      <c r="J74" s="90">
        <v>1</v>
      </c>
      <c r="K74" s="58">
        <f t="shared" si="4"/>
        <v>1</v>
      </c>
      <c r="L74" s="58">
        <f t="shared" si="5"/>
        <v>1</v>
      </c>
      <c r="M74" s="58">
        <v>1</v>
      </c>
      <c r="N74" s="97" t="s">
        <v>544</v>
      </c>
      <c r="O74" s="90">
        <v>1</v>
      </c>
      <c r="P74" s="58">
        <f t="shared" si="0"/>
        <v>1</v>
      </c>
      <c r="Q74" s="58">
        <f t="shared" si="1"/>
        <v>1</v>
      </c>
      <c r="R74" s="58">
        <v>1</v>
      </c>
      <c r="S74" s="482"/>
    </row>
    <row r="75" spans="1:19" s="31" customFormat="1" ht="43.5">
      <c r="A75" s="77">
        <v>60</v>
      </c>
      <c r="B75" s="509"/>
      <c r="C75" s="509"/>
      <c r="D75" s="95" t="s">
        <v>551</v>
      </c>
      <c r="E75" s="90">
        <v>1</v>
      </c>
      <c r="F75" s="58">
        <f t="shared" si="2"/>
        <v>1</v>
      </c>
      <c r="G75" s="58">
        <f t="shared" si="3"/>
        <v>1</v>
      </c>
      <c r="H75" s="58">
        <v>1</v>
      </c>
      <c r="I75" s="96" t="s">
        <v>74</v>
      </c>
      <c r="J75" s="90">
        <v>1</v>
      </c>
      <c r="K75" s="58">
        <f t="shared" si="4"/>
        <v>1</v>
      </c>
      <c r="L75" s="58">
        <f t="shared" si="5"/>
        <v>1</v>
      </c>
      <c r="M75" s="58">
        <v>1</v>
      </c>
      <c r="N75" s="97" t="s">
        <v>544</v>
      </c>
      <c r="O75" s="90">
        <v>1</v>
      </c>
      <c r="P75" s="58">
        <f t="shared" si="0"/>
        <v>1</v>
      </c>
      <c r="Q75" s="58">
        <f t="shared" si="1"/>
        <v>1</v>
      </c>
      <c r="R75" s="58">
        <v>1</v>
      </c>
      <c r="S75" s="482"/>
    </row>
    <row r="76" spans="1:19" s="31" customFormat="1" ht="43.5">
      <c r="A76" s="77">
        <v>61</v>
      </c>
      <c r="B76" s="509"/>
      <c r="C76" s="509"/>
      <c r="D76" s="95" t="s">
        <v>552</v>
      </c>
      <c r="E76" s="90">
        <v>1</v>
      </c>
      <c r="F76" s="58">
        <f t="shared" si="2"/>
        <v>1</v>
      </c>
      <c r="G76" s="58">
        <f t="shared" si="3"/>
        <v>1</v>
      </c>
      <c r="H76" s="58">
        <v>1</v>
      </c>
      <c r="I76" s="96" t="s">
        <v>74</v>
      </c>
      <c r="J76" s="90">
        <v>1</v>
      </c>
      <c r="K76" s="58">
        <f t="shared" si="4"/>
        <v>1</v>
      </c>
      <c r="L76" s="58">
        <f t="shared" si="5"/>
        <v>1</v>
      </c>
      <c r="M76" s="58">
        <v>1</v>
      </c>
      <c r="N76" s="97" t="s">
        <v>544</v>
      </c>
      <c r="O76" s="90">
        <v>1</v>
      </c>
      <c r="P76" s="58">
        <f t="shared" si="0"/>
        <v>1</v>
      </c>
      <c r="Q76" s="58">
        <f t="shared" si="1"/>
        <v>1</v>
      </c>
      <c r="R76" s="58">
        <v>1</v>
      </c>
      <c r="S76" s="482"/>
    </row>
    <row r="77" spans="1:19" s="31" customFormat="1" ht="43.5">
      <c r="A77" s="77">
        <v>62</v>
      </c>
      <c r="B77" s="510"/>
      <c r="C77" s="510"/>
      <c r="D77" s="95" t="s">
        <v>978</v>
      </c>
      <c r="E77" s="90">
        <v>1</v>
      </c>
      <c r="F77" s="58">
        <f t="shared" si="2"/>
        <v>1</v>
      </c>
      <c r="G77" s="58">
        <f t="shared" si="3"/>
        <v>1</v>
      </c>
      <c r="H77" s="58">
        <v>1</v>
      </c>
      <c r="I77" s="30" t="s">
        <v>74</v>
      </c>
      <c r="J77" s="90">
        <v>1</v>
      </c>
      <c r="K77" s="58">
        <f t="shared" si="4"/>
        <v>1</v>
      </c>
      <c r="L77" s="58">
        <f t="shared" si="5"/>
        <v>1</v>
      </c>
      <c r="M77" s="58">
        <v>1</v>
      </c>
      <c r="N77" s="97" t="s">
        <v>544</v>
      </c>
      <c r="O77" s="90">
        <v>1</v>
      </c>
      <c r="P77" s="58">
        <f t="shared" si="0"/>
        <v>1</v>
      </c>
      <c r="Q77" s="58">
        <f t="shared" si="1"/>
        <v>1</v>
      </c>
      <c r="R77" s="58">
        <v>1</v>
      </c>
      <c r="S77" s="449"/>
    </row>
    <row r="78" spans="1:19" s="16" customFormat="1" ht="21.75">
      <c r="A78" s="472" t="s">
        <v>882</v>
      </c>
      <c r="B78" s="473"/>
      <c r="C78" s="473"/>
      <c r="D78" s="473"/>
      <c r="E78" s="473"/>
      <c r="F78" s="473"/>
      <c r="G78" s="473"/>
      <c r="H78" s="473"/>
      <c r="I78" s="473"/>
      <c r="J78" s="473"/>
      <c r="K78" s="473"/>
      <c r="L78" s="473"/>
      <c r="M78" s="473"/>
      <c r="N78" s="473"/>
      <c r="O78" s="473"/>
      <c r="P78" s="473"/>
      <c r="Q78" s="473"/>
      <c r="R78" s="473"/>
      <c r="S78" s="474"/>
    </row>
    <row r="79" spans="1:19" s="31" customFormat="1" ht="43.5">
      <c r="A79" s="77">
        <v>63</v>
      </c>
      <c r="B79" s="508" t="s">
        <v>932</v>
      </c>
      <c r="C79" s="508" t="s">
        <v>846</v>
      </c>
      <c r="D79" s="95" t="s">
        <v>554</v>
      </c>
      <c r="E79" s="90">
        <v>1</v>
      </c>
      <c r="F79" s="58">
        <f t="shared" si="2"/>
        <v>1</v>
      </c>
      <c r="G79" s="58">
        <f t="shared" si="3"/>
        <v>1</v>
      </c>
      <c r="H79" s="58">
        <v>1</v>
      </c>
      <c r="I79" s="96" t="s">
        <v>74</v>
      </c>
      <c r="J79" s="90">
        <v>1</v>
      </c>
      <c r="K79" s="58">
        <f t="shared" si="4"/>
        <v>1</v>
      </c>
      <c r="L79" s="58">
        <f t="shared" si="5"/>
        <v>1</v>
      </c>
      <c r="M79" s="58">
        <v>1</v>
      </c>
      <c r="N79" s="97" t="s">
        <v>544</v>
      </c>
      <c r="O79" s="90">
        <v>1</v>
      </c>
      <c r="P79" s="58">
        <f t="shared" si="0"/>
        <v>1</v>
      </c>
      <c r="Q79" s="58">
        <f t="shared" si="1"/>
        <v>1</v>
      </c>
      <c r="R79" s="58">
        <v>1</v>
      </c>
      <c r="S79" s="448" t="s">
        <v>367</v>
      </c>
    </row>
    <row r="80" spans="1:19" s="31" customFormat="1" ht="43.5">
      <c r="A80" s="77">
        <v>64</v>
      </c>
      <c r="B80" s="509"/>
      <c r="C80" s="509"/>
      <c r="D80" s="95" t="s">
        <v>979</v>
      </c>
      <c r="E80" s="90">
        <v>1</v>
      </c>
      <c r="F80" s="58">
        <f t="shared" si="2"/>
        <v>1</v>
      </c>
      <c r="G80" s="58">
        <f t="shared" si="3"/>
        <v>1</v>
      </c>
      <c r="H80" s="58">
        <v>1</v>
      </c>
      <c r="I80" s="96" t="s">
        <v>74</v>
      </c>
      <c r="J80" s="90">
        <v>1</v>
      </c>
      <c r="K80" s="58">
        <f t="shared" si="4"/>
        <v>1</v>
      </c>
      <c r="L80" s="58">
        <f t="shared" si="5"/>
        <v>1</v>
      </c>
      <c r="M80" s="58">
        <v>1</v>
      </c>
      <c r="N80" s="97" t="s">
        <v>544</v>
      </c>
      <c r="O80" s="90">
        <v>1</v>
      </c>
      <c r="P80" s="58">
        <f t="shared" si="0"/>
        <v>1</v>
      </c>
      <c r="Q80" s="58">
        <f t="shared" si="1"/>
        <v>1</v>
      </c>
      <c r="R80" s="58">
        <v>1</v>
      </c>
      <c r="S80" s="482"/>
    </row>
    <row r="81" spans="1:19" s="31" customFormat="1" ht="43.5">
      <c r="A81" s="77">
        <v>65</v>
      </c>
      <c r="B81" s="509"/>
      <c r="C81" s="509"/>
      <c r="D81" s="95" t="s">
        <v>556</v>
      </c>
      <c r="E81" s="90">
        <v>1</v>
      </c>
      <c r="F81" s="58">
        <f t="shared" si="2"/>
        <v>1</v>
      </c>
      <c r="G81" s="58">
        <f t="shared" si="3"/>
        <v>1</v>
      </c>
      <c r="H81" s="58">
        <v>1</v>
      </c>
      <c r="I81" s="96" t="s">
        <v>74</v>
      </c>
      <c r="J81" s="90">
        <v>1</v>
      </c>
      <c r="K81" s="58">
        <f t="shared" si="4"/>
        <v>1</v>
      </c>
      <c r="L81" s="58">
        <f t="shared" si="5"/>
        <v>1</v>
      </c>
      <c r="M81" s="58">
        <v>1</v>
      </c>
      <c r="N81" s="97" t="s">
        <v>544</v>
      </c>
      <c r="O81" s="90">
        <v>1</v>
      </c>
      <c r="P81" s="58">
        <f t="shared" ref="P81:P97" si="6">IF(O81=Q81,R81)</f>
        <v>1</v>
      </c>
      <c r="Q81" s="58">
        <f t="shared" ref="Q81:Q97" si="7">IF(O81="NA","NA",R81)</f>
        <v>1</v>
      </c>
      <c r="R81" s="58">
        <v>1</v>
      </c>
      <c r="S81" s="482"/>
    </row>
    <row r="82" spans="1:19" s="31" customFormat="1" ht="43.5">
      <c r="A82" s="77">
        <v>66</v>
      </c>
      <c r="B82" s="509"/>
      <c r="C82" s="509"/>
      <c r="D82" s="95" t="s">
        <v>557</v>
      </c>
      <c r="E82" s="90">
        <v>1</v>
      </c>
      <c r="F82" s="58">
        <f t="shared" ref="F82:F97" si="8">IF(E82=G82,H82)</f>
        <v>1</v>
      </c>
      <c r="G82" s="58">
        <f t="shared" ref="G82:G97" si="9">IF(E82="NA","NA",H82)</f>
        <v>1</v>
      </c>
      <c r="H82" s="58">
        <v>1</v>
      </c>
      <c r="I82" s="96" t="s">
        <v>74</v>
      </c>
      <c r="J82" s="90">
        <v>1</v>
      </c>
      <c r="K82" s="58">
        <f t="shared" ref="K82:K97" si="10">IF(J82=L82,M82)</f>
        <v>1</v>
      </c>
      <c r="L82" s="58">
        <f t="shared" ref="L82:L97" si="11">IF(J82="NA","NA",M82)</f>
        <v>1</v>
      </c>
      <c r="M82" s="58">
        <v>1</v>
      </c>
      <c r="N82" s="97" t="s">
        <v>544</v>
      </c>
      <c r="O82" s="90">
        <v>1</v>
      </c>
      <c r="P82" s="58">
        <f t="shared" si="6"/>
        <v>1</v>
      </c>
      <c r="Q82" s="58">
        <f t="shared" si="7"/>
        <v>1</v>
      </c>
      <c r="R82" s="58">
        <v>1</v>
      </c>
      <c r="S82" s="482"/>
    </row>
    <row r="83" spans="1:19" s="31" customFormat="1" ht="43.5">
      <c r="A83" s="77">
        <v>67</v>
      </c>
      <c r="B83" s="509"/>
      <c r="C83" s="509"/>
      <c r="D83" s="95" t="s">
        <v>558</v>
      </c>
      <c r="E83" s="90">
        <v>1</v>
      </c>
      <c r="F83" s="58">
        <f t="shared" si="8"/>
        <v>1</v>
      </c>
      <c r="G83" s="58">
        <f t="shared" si="9"/>
        <v>1</v>
      </c>
      <c r="H83" s="58">
        <v>1</v>
      </c>
      <c r="I83" s="96" t="s">
        <v>74</v>
      </c>
      <c r="J83" s="90">
        <v>1</v>
      </c>
      <c r="K83" s="58">
        <f t="shared" si="10"/>
        <v>1</v>
      </c>
      <c r="L83" s="58">
        <f t="shared" si="11"/>
        <v>1</v>
      </c>
      <c r="M83" s="58">
        <v>1</v>
      </c>
      <c r="N83" s="97" t="s">
        <v>544</v>
      </c>
      <c r="O83" s="90">
        <v>1</v>
      </c>
      <c r="P83" s="58">
        <f t="shared" si="6"/>
        <v>1</v>
      </c>
      <c r="Q83" s="58">
        <f t="shared" si="7"/>
        <v>1</v>
      </c>
      <c r="R83" s="58">
        <v>1</v>
      </c>
      <c r="S83" s="482"/>
    </row>
    <row r="84" spans="1:19" s="31" customFormat="1" ht="43.5">
      <c r="A84" s="77">
        <v>68</v>
      </c>
      <c r="B84" s="509"/>
      <c r="C84" s="509"/>
      <c r="D84" s="95" t="s">
        <v>559</v>
      </c>
      <c r="E84" s="90">
        <v>1</v>
      </c>
      <c r="F84" s="58">
        <f t="shared" si="8"/>
        <v>1</v>
      </c>
      <c r="G84" s="58">
        <f t="shared" si="9"/>
        <v>1</v>
      </c>
      <c r="H84" s="58">
        <v>1</v>
      </c>
      <c r="I84" s="96" t="s">
        <v>74</v>
      </c>
      <c r="J84" s="90">
        <v>1</v>
      </c>
      <c r="K84" s="58">
        <f t="shared" si="10"/>
        <v>1</v>
      </c>
      <c r="L84" s="58">
        <f t="shared" si="11"/>
        <v>1</v>
      </c>
      <c r="M84" s="58">
        <v>1</v>
      </c>
      <c r="N84" s="97" t="s">
        <v>544</v>
      </c>
      <c r="O84" s="90">
        <v>1</v>
      </c>
      <c r="P84" s="58">
        <f t="shared" si="6"/>
        <v>1</v>
      </c>
      <c r="Q84" s="58">
        <f t="shared" si="7"/>
        <v>1</v>
      </c>
      <c r="R84" s="58">
        <v>1</v>
      </c>
      <c r="S84" s="482"/>
    </row>
    <row r="85" spans="1:19" s="31" customFormat="1" ht="43.5">
      <c r="A85" s="77">
        <v>69</v>
      </c>
      <c r="B85" s="509"/>
      <c r="C85" s="509"/>
      <c r="D85" s="95" t="s">
        <v>560</v>
      </c>
      <c r="E85" s="90">
        <v>1</v>
      </c>
      <c r="F85" s="58">
        <f t="shared" si="8"/>
        <v>1</v>
      </c>
      <c r="G85" s="58">
        <f t="shared" si="9"/>
        <v>1</v>
      </c>
      <c r="H85" s="58">
        <v>1</v>
      </c>
      <c r="I85" s="96" t="s">
        <v>74</v>
      </c>
      <c r="J85" s="90">
        <v>1</v>
      </c>
      <c r="K85" s="58">
        <f t="shared" si="10"/>
        <v>1</v>
      </c>
      <c r="L85" s="58">
        <f t="shared" si="11"/>
        <v>1</v>
      </c>
      <c r="M85" s="58">
        <v>1</v>
      </c>
      <c r="N85" s="97" t="s">
        <v>544</v>
      </c>
      <c r="O85" s="90">
        <v>1</v>
      </c>
      <c r="P85" s="58">
        <f t="shared" si="6"/>
        <v>1</v>
      </c>
      <c r="Q85" s="58">
        <f t="shared" si="7"/>
        <v>1</v>
      </c>
      <c r="R85" s="58">
        <v>1</v>
      </c>
      <c r="S85" s="482"/>
    </row>
    <row r="86" spans="1:19" s="31" customFormat="1" ht="43.5">
      <c r="A86" s="77">
        <v>70</v>
      </c>
      <c r="B86" s="509"/>
      <c r="C86" s="509"/>
      <c r="D86" s="95" t="s">
        <v>561</v>
      </c>
      <c r="E86" s="90">
        <v>1</v>
      </c>
      <c r="F86" s="58">
        <f t="shared" si="8"/>
        <v>1</v>
      </c>
      <c r="G86" s="58">
        <f t="shared" si="9"/>
        <v>1</v>
      </c>
      <c r="H86" s="58">
        <v>1</v>
      </c>
      <c r="I86" s="96" t="s">
        <v>74</v>
      </c>
      <c r="J86" s="90">
        <v>1</v>
      </c>
      <c r="K86" s="58">
        <f t="shared" si="10"/>
        <v>1</v>
      </c>
      <c r="L86" s="58">
        <f t="shared" si="11"/>
        <v>1</v>
      </c>
      <c r="M86" s="58">
        <v>1</v>
      </c>
      <c r="N86" s="97" t="s">
        <v>544</v>
      </c>
      <c r="O86" s="90">
        <v>1</v>
      </c>
      <c r="P86" s="58">
        <f t="shared" si="6"/>
        <v>1</v>
      </c>
      <c r="Q86" s="58">
        <f t="shared" si="7"/>
        <v>1</v>
      </c>
      <c r="R86" s="58">
        <v>1</v>
      </c>
      <c r="S86" s="482"/>
    </row>
    <row r="87" spans="1:19" s="31" customFormat="1" ht="43.5">
      <c r="A87" s="77">
        <v>71</v>
      </c>
      <c r="B87" s="510"/>
      <c r="C87" s="510"/>
      <c r="D87" s="95" t="s">
        <v>562</v>
      </c>
      <c r="E87" s="90">
        <v>1</v>
      </c>
      <c r="F87" s="58">
        <f t="shared" si="8"/>
        <v>1</v>
      </c>
      <c r="G87" s="58">
        <f t="shared" si="9"/>
        <v>1</v>
      </c>
      <c r="H87" s="58">
        <v>1</v>
      </c>
      <c r="I87" s="96" t="s">
        <v>74</v>
      </c>
      <c r="J87" s="90">
        <v>1</v>
      </c>
      <c r="K87" s="58">
        <f t="shared" si="10"/>
        <v>1</v>
      </c>
      <c r="L87" s="58">
        <f t="shared" si="11"/>
        <v>1</v>
      </c>
      <c r="M87" s="58">
        <v>1</v>
      </c>
      <c r="N87" s="97" t="s">
        <v>544</v>
      </c>
      <c r="O87" s="90">
        <v>1</v>
      </c>
      <c r="P87" s="58">
        <f t="shared" si="6"/>
        <v>1</v>
      </c>
      <c r="Q87" s="58">
        <f t="shared" si="7"/>
        <v>1</v>
      </c>
      <c r="R87" s="58">
        <v>1</v>
      </c>
      <c r="S87" s="449"/>
    </row>
    <row r="88" spans="1:19" s="16" customFormat="1" ht="21.75">
      <c r="A88" s="472" t="s">
        <v>1069</v>
      </c>
      <c r="B88" s="473"/>
      <c r="C88" s="473"/>
      <c r="D88" s="473"/>
      <c r="E88" s="473"/>
      <c r="F88" s="473"/>
      <c r="G88" s="473"/>
      <c r="H88" s="473"/>
      <c r="I88" s="473"/>
      <c r="J88" s="473"/>
      <c r="K88" s="473"/>
      <c r="L88" s="473"/>
      <c r="M88" s="473"/>
      <c r="N88" s="473"/>
      <c r="O88" s="473"/>
      <c r="P88" s="473"/>
      <c r="Q88" s="473"/>
      <c r="R88" s="473"/>
      <c r="S88" s="474"/>
    </row>
    <row r="89" spans="1:19" s="31" customFormat="1" ht="43.5">
      <c r="A89" s="77">
        <v>72</v>
      </c>
      <c r="B89" s="508" t="s">
        <v>932</v>
      </c>
      <c r="C89" s="508" t="s">
        <v>846</v>
      </c>
      <c r="D89" s="95" t="s">
        <v>980</v>
      </c>
      <c r="E89" s="90">
        <v>1</v>
      </c>
      <c r="F89" s="58">
        <f t="shared" si="8"/>
        <v>1</v>
      </c>
      <c r="G89" s="58">
        <f t="shared" si="9"/>
        <v>1</v>
      </c>
      <c r="H89" s="58">
        <v>1</v>
      </c>
      <c r="I89" s="96" t="s">
        <v>74</v>
      </c>
      <c r="J89" s="90">
        <v>1</v>
      </c>
      <c r="K89" s="58">
        <f t="shared" si="10"/>
        <v>1</v>
      </c>
      <c r="L89" s="58">
        <f t="shared" si="11"/>
        <v>1</v>
      </c>
      <c r="M89" s="58">
        <v>1</v>
      </c>
      <c r="N89" s="97" t="s">
        <v>544</v>
      </c>
      <c r="O89" s="90">
        <v>1</v>
      </c>
      <c r="P89" s="58">
        <f t="shared" si="6"/>
        <v>1</v>
      </c>
      <c r="Q89" s="58">
        <f t="shared" si="7"/>
        <v>1</v>
      </c>
      <c r="R89" s="58">
        <v>1</v>
      </c>
      <c r="S89" s="448" t="s">
        <v>367</v>
      </c>
    </row>
    <row r="90" spans="1:19" s="31" customFormat="1" ht="43.5">
      <c r="A90" s="77">
        <v>73</v>
      </c>
      <c r="B90" s="509"/>
      <c r="C90" s="509"/>
      <c r="D90" s="95" t="s">
        <v>981</v>
      </c>
      <c r="E90" s="90">
        <v>1</v>
      </c>
      <c r="F90" s="58">
        <f t="shared" si="8"/>
        <v>1</v>
      </c>
      <c r="G90" s="58">
        <f t="shared" si="9"/>
        <v>1</v>
      </c>
      <c r="H90" s="58">
        <v>1</v>
      </c>
      <c r="I90" s="96" t="s">
        <v>74</v>
      </c>
      <c r="J90" s="90">
        <v>1</v>
      </c>
      <c r="K90" s="58">
        <f t="shared" si="10"/>
        <v>1</v>
      </c>
      <c r="L90" s="58">
        <f t="shared" si="11"/>
        <v>1</v>
      </c>
      <c r="M90" s="58">
        <v>1</v>
      </c>
      <c r="N90" s="97" t="s">
        <v>544</v>
      </c>
      <c r="O90" s="90">
        <v>1</v>
      </c>
      <c r="P90" s="58">
        <f t="shared" si="6"/>
        <v>1</v>
      </c>
      <c r="Q90" s="58">
        <f t="shared" si="7"/>
        <v>1</v>
      </c>
      <c r="R90" s="58">
        <v>1</v>
      </c>
      <c r="S90" s="482"/>
    </row>
    <row r="91" spans="1:19" s="31" customFormat="1" ht="43.5">
      <c r="A91" s="77">
        <v>74</v>
      </c>
      <c r="B91" s="509"/>
      <c r="C91" s="509"/>
      <c r="D91" s="95" t="s">
        <v>565</v>
      </c>
      <c r="E91" s="90">
        <v>1</v>
      </c>
      <c r="F91" s="58">
        <f t="shared" si="8"/>
        <v>1</v>
      </c>
      <c r="G91" s="58">
        <f t="shared" si="9"/>
        <v>1</v>
      </c>
      <c r="H91" s="58">
        <v>1</v>
      </c>
      <c r="I91" s="96" t="s">
        <v>74</v>
      </c>
      <c r="J91" s="90">
        <v>1</v>
      </c>
      <c r="K91" s="58">
        <f t="shared" si="10"/>
        <v>1</v>
      </c>
      <c r="L91" s="58">
        <f t="shared" si="11"/>
        <v>1</v>
      </c>
      <c r="M91" s="58">
        <v>1</v>
      </c>
      <c r="N91" s="97" t="s">
        <v>544</v>
      </c>
      <c r="O91" s="90">
        <v>1</v>
      </c>
      <c r="P91" s="58">
        <f t="shared" si="6"/>
        <v>1</v>
      </c>
      <c r="Q91" s="58">
        <f t="shared" si="7"/>
        <v>1</v>
      </c>
      <c r="R91" s="58">
        <v>1</v>
      </c>
      <c r="S91" s="482"/>
    </row>
    <row r="92" spans="1:19" s="31" customFormat="1" ht="43.5">
      <c r="A92" s="77">
        <v>75</v>
      </c>
      <c r="B92" s="509"/>
      <c r="C92" s="509"/>
      <c r="D92" s="95" t="s">
        <v>566</v>
      </c>
      <c r="E92" s="90">
        <v>1</v>
      </c>
      <c r="F92" s="58">
        <f t="shared" si="8"/>
        <v>1</v>
      </c>
      <c r="G92" s="58">
        <f t="shared" si="9"/>
        <v>1</v>
      </c>
      <c r="H92" s="58">
        <v>1</v>
      </c>
      <c r="I92" s="96" t="s">
        <v>74</v>
      </c>
      <c r="J92" s="90">
        <v>1</v>
      </c>
      <c r="K92" s="58">
        <f t="shared" si="10"/>
        <v>1</v>
      </c>
      <c r="L92" s="58">
        <f t="shared" si="11"/>
        <v>1</v>
      </c>
      <c r="M92" s="58">
        <v>1</v>
      </c>
      <c r="N92" s="97" t="s">
        <v>544</v>
      </c>
      <c r="O92" s="90">
        <v>1</v>
      </c>
      <c r="P92" s="58">
        <f t="shared" si="6"/>
        <v>1</v>
      </c>
      <c r="Q92" s="58">
        <f t="shared" si="7"/>
        <v>1</v>
      </c>
      <c r="R92" s="58">
        <v>1</v>
      </c>
      <c r="S92" s="482"/>
    </row>
    <row r="93" spans="1:19" s="31" customFormat="1" ht="43.5">
      <c r="A93" s="77">
        <v>76</v>
      </c>
      <c r="B93" s="509"/>
      <c r="C93" s="509"/>
      <c r="D93" s="95" t="s">
        <v>567</v>
      </c>
      <c r="E93" s="90">
        <v>1</v>
      </c>
      <c r="F93" s="58">
        <f t="shared" si="8"/>
        <v>1</v>
      </c>
      <c r="G93" s="58">
        <f t="shared" si="9"/>
        <v>1</v>
      </c>
      <c r="H93" s="58">
        <v>1</v>
      </c>
      <c r="I93" s="96" t="s">
        <v>74</v>
      </c>
      <c r="J93" s="90">
        <v>1</v>
      </c>
      <c r="K93" s="58">
        <f t="shared" si="10"/>
        <v>1</v>
      </c>
      <c r="L93" s="58">
        <f t="shared" si="11"/>
        <v>1</v>
      </c>
      <c r="M93" s="58">
        <v>1</v>
      </c>
      <c r="N93" s="97" t="s">
        <v>544</v>
      </c>
      <c r="O93" s="90">
        <v>1</v>
      </c>
      <c r="P93" s="58">
        <f t="shared" si="6"/>
        <v>1</v>
      </c>
      <c r="Q93" s="58">
        <f t="shared" si="7"/>
        <v>1</v>
      </c>
      <c r="R93" s="58">
        <v>1</v>
      </c>
      <c r="S93" s="482"/>
    </row>
    <row r="94" spans="1:19" s="31" customFormat="1" ht="43.5">
      <c r="A94" s="77">
        <v>77</v>
      </c>
      <c r="B94" s="509"/>
      <c r="C94" s="509"/>
      <c r="D94" s="95" t="s">
        <v>568</v>
      </c>
      <c r="E94" s="90">
        <v>1</v>
      </c>
      <c r="F94" s="58">
        <f t="shared" si="8"/>
        <v>1</v>
      </c>
      <c r="G94" s="58">
        <f t="shared" si="9"/>
        <v>1</v>
      </c>
      <c r="H94" s="58">
        <v>1</v>
      </c>
      <c r="I94" s="96" t="s">
        <v>74</v>
      </c>
      <c r="J94" s="90">
        <v>1</v>
      </c>
      <c r="K94" s="58">
        <f t="shared" si="10"/>
        <v>1</v>
      </c>
      <c r="L94" s="58">
        <f t="shared" si="11"/>
        <v>1</v>
      </c>
      <c r="M94" s="58">
        <v>1</v>
      </c>
      <c r="N94" s="97" t="s">
        <v>544</v>
      </c>
      <c r="O94" s="90">
        <v>1</v>
      </c>
      <c r="P94" s="58">
        <f t="shared" si="6"/>
        <v>1</v>
      </c>
      <c r="Q94" s="58">
        <f t="shared" si="7"/>
        <v>1</v>
      </c>
      <c r="R94" s="58">
        <v>1</v>
      </c>
      <c r="S94" s="482"/>
    </row>
    <row r="95" spans="1:19" s="31" customFormat="1" ht="43.5">
      <c r="A95" s="77">
        <v>78</v>
      </c>
      <c r="B95" s="509"/>
      <c r="C95" s="509"/>
      <c r="D95" s="95" t="s">
        <v>569</v>
      </c>
      <c r="E95" s="90">
        <v>1</v>
      </c>
      <c r="F95" s="58">
        <f t="shared" si="8"/>
        <v>1</v>
      </c>
      <c r="G95" s="58">
        <f t="shared" si="9"/>
        <v>1</v>
      </c>
      <c r="H95" s="58">
        <v>1</v>
      </c>
      <c r="I95" s="96" t="s">
        <v>74</v>
      </c>
      <c r="J95" s="90">
        <v>1</v>
      </c>
      <c r="K95" s="58">
        <f t="shared" si="10"/>
        <v>1</v>
      </c>
      <c r="L95" s="58">
        <f t="shared" si="11"/>
        <v>1</v>
      </c>
      <c r="M95" s="58">
        <v>1</v>
      </c>
      <c r="N95" s="97" t="s">
        <v>544</v>
      </c>
      <c r="O95" s="90">
        <v>1</v>
      </c>
      <c r="P95" s="58">
        <f t="shared" si="6"/>
        <v>1</v>
      </c>
      <c r="Q95" s="58">
        <f t="shared" si="7"/>
        <v>1</v>
      </c>
      <c r="R95" s="58">
        <v>1</v>
      </c>
      <c r="S95" s="482"/>
    </row>
    <row r="96" spans="1:19" s="31" customFormat="1" ht="87">
      <c r="A96" s="77">
        <v>79</v>
      </c>
      <c r="B96" s="509"/>
      <c r="C96" s="509"/>
      <c r="D96" s="84" t="s">
        <v>982</v>
      </c>
      <c r="E96" s="90">
        <v>1</v>
      </c>
      <c r="F96" s="58">
        <f t="shared" si="8"/>
        <v>1</v>
      </c>
      <c r="G96" s="58">
        <f t="shared" si="9"/>
        <v>1</v>
      </c>
      <c r="H96" s="58">
        <v>1</v>
      </c>
      <c r="I96" s="84" t="s">
        <v>984</v>
      </c>
      <c r="J96" s="90">
        <v>1</v>
      </c>
      <c r="K96" s="58">
        <f t="shared" si="10"/>
        <v>1</v>
      </c>
      <c r="L96" s="58">
        <f t="shared" si="11"/>
        <v>1</v>
      </c>
      <c r="M96" s="58">
        <v>1</v>
      </c>
      <c r="N96" s="55" t="s">
        <v>573</v>
      </c>
      <c r="O96" s="90">
        <v>1</v>
      </c>
      <c r="P96" s="58">
        <f t="shared" si="6"/>
        <v>1</v>
      </c>
      <c r="Q96" s="58">
        <f t="shared" si="7"/>
        <v>1</v>
      </c>
      <c r="R96" s="58">
        <v>1</v>
      </c>
      <c r="S96" s="482"/>
    </row>
    <row r="97" spans="1:19" s="31" customFormat="1" ht="87">
      <c r="A97" s="77">
        <v>80</v>
      </c>
      <c r="B97" s="510"/>
      <c r="C97" s="510"/>
      <c r="D97" s="84" t="s">
        <v>983</v>
      </c>
      <c r="E97" s="90">
        <v>1</v>
      </c>
      <c r="F97" s="58">
        <f t="shared" si="8"/>
        <v>1</v>
      </c>
      <c r="G97" s="58">
        <f t="shared" si="9"/>
        <v>1</v>
      </c>
      <c r="H97" s="58">
        <v>1</v>
      </c>
      <c r="I97" s="84" t="s">
        <v>984</v>
      </c>
      <c r="J97" s="90">
        <v>1</v>
      </c>
      <c r="K97" s="58">
        <f t="shared" si="10"/>
        <v>1</v>
      </c>
      <c r="L97" s="58">
        <f t="shared" si="11"/>
        <v>1</v>
      </c>
      <c r="M97" s="58">
        <v>1</v>
      </c>
      <c r="N97" s="57" t="s">
        <v>573</v>
      </c>
      <c r="O97" s="90">
        <v>1</v>
      </c>
      <c r="P97" s="58">
        <f t="shared" si="6"/>
        <v>1</v>
      </c>
      <c r="Q97" s="58">
        <f t="shared" si="7"/>
        <v>1</v>
      </c>
      <c r="R97" s="58">
        <v>1</v>
      </c>
      <c r="S97" s="449"/>
    </row>
    <row r="98" spans="1:19" s="12" customFormat="1" ht="21.75">
      <c r="A98" s="6"/>
      <c r="B98" s="26"/>
      <c r="C98" s="27"/>
      <c r="D98" s="26"/>
      <c r="E98" s="45">
        <f>SUM(E12:E97)</f>
        <v>80</v>
      </c>
      <c r="F98" s="28">
        <f>SUM(F12:F97)</f>
        <v>80</v>
      </c>
      <c r="G98" s="28">
        <f>SUM(G12:G97)</f>
        <v>80</v>
      </c>
      <c r="H98" s="28">
        <f>SUM(H12:H97)</f>
        <v>80</v>
      </c>
      <c r="I98" s="26"/>
      <c r="J98" s="45">
        <f>SUM(J12:J97)</f>
        <v>80</v>
      </c>
      <c r="K98" s="28">
        <f>SUM(K12:K97)</f>
        <v>80</v>
      </c>
      <c r="L98" s="28">
        <f>SUM(L12:L97)</f>
        <v>80</v>
      </c>
      <c r="M98" s="28">
        <f>SUM(M12:M97)</f>
        <v>80</v>
      </c>
      <c r="N98" s="26"/>
      <c r="O98" s="45">
        <f>SUM(O12:O97)</f>
        <v>79</v>
      </c>
      <c r="P98" s="28">
        <f>SUM(P12:P97)</f>
        <v>79</v>
      </c>
      <c r="Q98" s="28">
        <f>SUM(Q12:Q97)</f>
        <v>79</v>
      </c>
      <c r="R98" s="28">
        <f>SUM(R12:R97)</f>
        <v>79</v>
      </c>
    </row>
    <row r="99" spans="1:19" s="12" customFormat="1" ht="21.75">
      <c r="A99" s="6"/>
      <c r="B99" s="47" t="str">
        <f>A7</f>
        <v xml:space="preserve">UNIDAD DE CUIDADOS INTENSIVOS ADULTOS </v>
      </c>
      <c r="C99" s="46">
        <f>'RESULTADOS CACU-CAENDOMETRIO'!M24</f>
        <v>1</v>
      </c>
      <c r="D99" s="26"/>
      <c r="E99" s="28"/>
      <c r="F99" s="28"/>
      <c r="G99" s="28"/>
      <c r="H99" s="28"/>
      <c r="I99" s="26"/>
      <c r="J99" s="28"/>
      <c r="K99" s="28"/>
      <c r="L99" s="28"/>
      <c r="M99" s="28"/>
      <c r="N99" s="26"/>
      <c r="O99" s="28"/>
      <c r="P99" s="28"/>
      <c r="Q99" s="28"/>
      <c r="R99" s="28"/>
    </row>
  </sheetData>
  <mergeCells count="54">
    <mergeCell ref="J6:S6"/>
    <mergeCell ref="A6:I6"/>
    <mergeCell ref="A47:S47"/>
    <mergeCell ref="Q8:Q10"/>
    <mergeCell ref="A68:S68"/>
    <mergeCell ref="L8:L10"/>
    <mergeCell ref="M8:M10"/>
    <mergeCell ref="O8:O10"/>
    <mergeCell ref="A48:S48"/>
    <mergeCell ref="A11:S11"/>
    <mergeCell ref="C13:C20"/>
    <mergeCell ref="B21:B25"/>
    <mergeCell ref="C21:C25"/>
    <mergeCell ref="B26:B27"/>
    <mergeCell ref="C26:C28"/>
    <mergeCell ref="C44:C46"/>
    <mergeCell ref="B44:B46"/>
    <mergeCell ref="B36:B41"/>
    <mergeCell ref="G8:G10"/>
    <mergeCell ref="S8:S10"/>
    <mergeCell ref="P8:P10"/>
    <mergeCell ref="H8:H10"/>
    <mergeCell ref="J8:J10"/>
    <mergeCell ref="K8:K10"/>
    <mergeCell ref="C36:C41"/>
    <mergeCell ref="A43:S43"/>
    <mergeCell ref="R8:R10"/>
    <mergeCell ref="S44:S46"/>
    <mergeCell ref="A1:S1"/>
    <mergeCell ref="A2:S2"/>
    <mergeCell ref="A3:S3"/>
    <mergeCell ref="A4:S4"/>
    <mergeCell ref="A5:N5"/>
    <mergeCell ref="O5:S5"/>
    <mergeCell ref="A7:S7"/>
    <mergeCell ref="A8:A10"/>
    <mergeCell ref="B8:B10"/>
    <mergeCell ref="C8:C10"/>
    <mergeCell ref="E8:E10"/>
    <mergeCell ref="F8:F10"/>
    <mergeCell ref="B89:B97"/>
    <mergeCell ref="C89:C97"/>
    <mergeCell ref="C49:C67"/>
    <mergeCell ref="B49:B67"/>
    <mergeCell ref="C69:C77"/>
    <mergeCell ref="B69:B77"/>
    <mergeCell ref="C79:C87"/>
    <mergeCell ref="B79:B87"/>
    <mergeCell ref="A78:S78"/>
    <mergeCell ref="A88:S88"/>
    <mergeCell ref="S49:S67"/>
    <mergeCell ref="S69:S77"/>
    <mergeCell ref="S79:S87"/>
    <mergeCell ref="S89:S97"/>
  </mergeCells>
  <pageMargins left="0.23622047244094491" right="0.23622047244094491" top="0.74803149606299213" bottom="0.74803149606299213" header="0.31496062992125984" footer="0.31496062992125984"/>
  <pageSetup scale="3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S115"/>
  <sheetViews>
    <sheetView view="pageBreakPreview" zoomScale="70" zoomScaleNormal="70" zoomScaleSheetLayoutView="70" workbookViewId="0">
      <selection activeCell="I16" sqref="I16"/>
    </sheetView>
  </sheetViews>
  <sheetFormatPr baseColWidth="10" defaultColWidth="10.85546875" defaultRowHeight="18.75"/>
  <cols>
    <col min="1" max="1" width="6.85546875" style="7" customWidth="1"/>
    <col min="2" max="2" width="65.42578125" style="7" customWidth="1"/>
    <col min="3" max="3" width="23" style="8" customWidth="1"/>
    <col min="4" max="4" width="70.8554687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8.42578125" style="7" customWidth="1"/>
    <col min="15" max="15" width="6.85546875" style="9" customWidth="1"/>
    <col min="16" max="18" width="6.85546875" style="9" hidden="1" customWidth="1"/>
    <col min="19" max="19" width="34.710937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985</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s="31" customFormat="1" ht="152.25">
      <c r="A12" s="88">
        <v>1</v>
      </c>
      <c r="B12" s="120" t="s">
        <v>986</v>
      </c>
      <c r="C12" s="264" t="s">
        <v>2023</v>
      </c>
      <c r="D12" s="55" t="s">
        <v>2105</v>
      </c>
      <c r="E12" s="146">
        <v>1</v>
      </c>
      <c r="F12" s="63">
        <f>IF(E12=G12,H12)</f>
        <v>1</v>
      </c>
      <c r="G12" s="63">
        <f>IF(E12="NA","NA",H12)</f>
        <v>1</v>
      </c>
      <c r="H12" s="63">
        <v>1</v>
      </c>
      <c r="I12" s="55" t="s">
        <v>2046</v>
      </c>
      <c r="J12" s="146">
        <v>1</v>
      </c>
      <c r="K12" s="63">
        <f>IF(J12=L12,M12)</f>
        <v>1</v>
      </c>
      <c r="L12" s="63">
        <f>IF(J12="NA","NA",M12)</f>
        <v>1</v>
      </c>
      <c r="M12" s="63">
        <v>1</v>
      </c>
      <c r="N12" s="55" t="s">
        <v>1027</v>
      </c>
      <c r="O12" s="146">
        <v>1</v>
      </c>
      <c r="P12" s="63">
        <f t="shared" ref="P12:P84" si="0">IF(O12=Q12,R12)</f>
        <v>1</v>
      </c>
      <c r="Q12" s="63">
        <f t="shared" ref="Q12:Q84" si="1">IF(O12="NA","NA",R12)</f>
        <v>1</v>
      </c>
      <c r="R12" s="63">
        <v>1</v>
      </c>
      <c r="S12" s="113" t="s">
        <v>1038</v>
      </c>
    </row>
    <row r="13" spans="1:19" s="31" customFormat="1" ht="409.5">
      <c r="A13" s="77">
        <v>2</v>
      </c>
      <c r="B13" s="57" t="s">
        <v>987</v>
      </c>
      <c r="C13" s="365" t="s">
        <v>2027</v>
      </c>
      <c r="D13" s="57" t="s">
        <v>988</v>
      </c>
      <c r="E13" s="90">
        <v>1</v>
      </c>
      <c r="F13" s="58">
        <f t="shared" ref="F13:F85" si="2">IF(E13=G13,H13)</f>
        <v>1</v>
      </c>
      <c r="G13" s="58">
        <f t="shared" ref="G13:G85" si="3">IF(E13="NA","NA",H13)</f>
        <v>1</v>
      </c>
      <c r="H13" s="58">
        <v>1</v>
      </c>
      <c r="I13" s="57" t="s">
        <v>1017</v>
      </c>
      <c r="J13" s="90">
        <v>1</v>
      </c>
      <c r="K13" s="58">
        <f t="shared" ref="K13:K85" si="4">IF(J13=L13,M13)</f>
        <v>1</v>
      </c>
      <c r="L13" s="58">
        <f t="shared" ref="L13:L85" si="5">IF(J13="NA","NA",M13)</f>
        <v>1</v>
      </c>
      <c r="M13" s="58">
        <v>1</v>
      </c>
      <c r="N13" s="57" t="s">
        <v>1028</v>
      </c>
      <c r="O13" s="90">
        <v>1</v>
      </c>
      <c r="P13" s="58">
        <f t="shared" si="0"/>
        <v>1</v>
      </c>
      <c r="Q13" s="58">
        <f t="shared" si="1"/>
        <v>1</v>
      </c>
      <c r="R13" s="58">
        <v>1</v>
      </c>
      <c r="S13" s="86" t="s">
        <v>972</v>
      </c>
    </row>
    <row r="14" spans="1:19" s="31" customFormat="1" ht="261">
      <c r="A14" s="77">
        <v>3</v>
      </c>
      <c r="B14" s="57" t="s">
        <v>989</v>
      </c>
      <c r="C14" s="516"/>
      <c r="D14" s="257" t="s">
        <v>2065</v>
      </c>
      <c r="E14" s="90">
        <v>1</v>
      </c>
      <c r="F14" s="58">
        <f t="shared" si="2"/>
        <v>1</v>
      </c>
      <c r="G14" s="58">
        <f t="shared" si="3"/>
        <v>1</v>
      </c>
      <c r="H14" s="58">
        <v>1</v>
      </c>
      <c r="I14" s="55" t="s">
        <v>2124</v>
      </c>
      <c r="J14" s="90">
        <v>1</v>
      </c>
      <c r="K14" s="58">
        <f t="shared" si="4"/>
        <v>1</v>
      </c>
      <c r="L14" s="58">
        <f t="shared" si="5"/>
        <v>1</v>
      </c>
      <c r="M14" s="58">
        <v>1</v>
      </c>
      <c r="N14" s="57" t="s">
        <v>850</v>
      </c>
      <c r="O14" s="90">
        <v>1</v>
      </c>
      <c r="P14" s="58">
        <f t="shared" si="0"/>
        <v>1</v>
      </c>
      <c r="Q14" s="58">
        <f t="shared" si="1"/>
        <v>1</v>
      </c>
      <c r="R14" s="58">
        <v>1</v>
      </c>
      <c r="S14" s="86" t="s">
        <v>972</v>
      </c>
    </row>
    <row r="15" spans="1:19" s="31" customFormat="1" ht="261">
      <c r="A15" s="77">
        <v>4</v>
      </c>
      <c r="B15" s="57" t="s">
        <v>990</v>
      </c>
      <c r="C15" s="516"/>
      <c r="D15" s="57" t="s">
        <v>991</v>
      </c>
      <c r="E15" s="90">
        <v>1</v>
      </c>
      <c r="F15" s="58">
        <f t="shared" si="2"/>
        <v>1</v>
      </c>
      <c r="G15" s="58">
        <f t="shared" si="3"/>
        <v>1</v>
      </c>
      <c r="H15" s="58">
        <v>1</v>
      </c>
      <c r="I15" s="57" t="s">
        <v>1018</v>
      </c>
      <c r="J15" s="90">
        <v>1</v>
      </c>
      <c r="K15" s="58">
        <f t="shared" si="4"/>
        <v>1</v>
      </c>
      <c r="L15" s="58">
        <f t="shared" si="5"/>
        <v>1</v>
      </c>
      <c r="M15" s="58">
        <v>1</v>
      </c>
      <c r="N15" s="57" t="s">
        <v>2066</v>
      </c>
      <c r="O15" s="90">
        <v>1</v>
      </c>
      <c r="P15" s="58">
        <f t="shared" si="0"/>
        <v>1</v>
      </c>
      <c r="Q15" s="58">
        <f t="shared" si="1"/>
        <v>1</v>
      </c>
      <c r="R15" s="58">
        <v>1</v>
      </c>
      <c r="S15" s="86" t="s">
        <v>972</v>
      </c>
    </row>
    <row r="16" spans="1:19" s="31" customFormat="1" ht="261">
      <c r="A16" s="77">
        <v>5</v>
      </c>
      <c r="B16" s="57" t="s">
        <v>992</v>
      </c>
      <c r="C16" s="516"/>
      <c r="D16" s="57" t="s">
        <v>993</v>
      </c>
      <c r="E16" s="90">
        <v>1</v>
      </c>
      <c r="F16" s="58">
        <f t="shared" si="2"/>
        <v>1</v>
      </c>
      <c r="G16" s="58">
        <f t="shared" si="3"/>
        <v>1</v>
      </c>
      <c r="H16" s="58">
        <v>1</v>
      </c>
      <c r="I16" s="57" t="s">
        <v>2147</v>
      </c>
      <c r="J16" s="90">
        <v>1</v>
      </c>
      <c r="K16" s="58">
        <f t="shared" si="4"/>
        <v>1</v>
      </c>
      <c r="L16" s="58">
        <f t="shared" si="5"/>
        <v>1</v>
      </c>
      <c r="M16" s="58">
        <v>1</v>
      </c>
      <c r="N16" s="57" t="s">
        <v>2067</v>
      </c>
      <c r="O16" s="90">
        <v>1</v>
      </c>
      <c r="P16" s="58">
        <f t="shared" si="0"/>
        <v>1</v>
      </c>
      <c r="Q16" s="58">
        <f t="shared" si="1"/>
        <v>1</v>
      </c>
      <c r="R16" s="58">
        <v>1</v>
      </c>
      <c r="S16" s="86" t="s">
        <v>972</v>
      </c>
    </row>
    <row r="17" spans="1:19" s="31" customFormat="1" ht="261">
      <c r="A17" s="77">
        <v>6</v>
      </c>
      <c r="B17" s="57" t="s">
        <v>994</v>
      </c>
      <c r="C17" s="366"/>
      <c r="D17" s="57" t="s">
        <v>995</v>
      </c>
      <c r="E17" s="90">
        <v>1</v>
      </c>
      <c r="F17" s="58">
        <f t="shared" si="2"/>
        <v>1</v>
      </c>
      <c r="G17" s="58">
        <f t="shared" si="3"/>
        <v>1</v>
      </c>
      <c r="H17" s="58">
        <v>1</v>
      </c>
      <c r="I17" s="57" t="s">
        <v>1019</v>
      </c>
      <c r="J17" s="90">
        <v>1</v>
      </c>
      <c r="K17" s="58">
        <f t="shared" si="4"/>
        <v>1</v>
      </c>
      <c r="L17" s="58">
        <f t="shared" si="5"/>
        <v>1</v>
      </c>
      <c r="M17" s="58">
        <v>1</v>
      </c>
      <c r="N17" s="57" t="s">
        <v>1029</v>
      </c>
      <c r="O17" s="90">
        <v>1</v>
      </c>
      <c r="P17" s="58">
        <f t="shared" si="0"/>
        <v>1</v>
      </c>
      <c r="Q17" s="58">
        <f t="shared" si="1"/>
        <v>1</v>
      </c>
      <c r="R17" s="58">
        <v>1</v>
      </c>
      <c r="S17" s="86" t="s">
        <v>972</v>
      </c>
    </row>
    <row r="18" spans="1:19" s="31" customFormat="1" ht="152.25">
      <c r="A18" s="77">
        <v>7</v>
      </c>
      <c r="B18" s="57" t="s">
        <v>996</v>
      </c>
      <c r="C18" s="58" t="s">
        <v>997</v>
      </c>
      <c r="D18" s="57" t="s">
        <v>998</v>
      </c>
      <c r="E18" s="90">
        <v>1</v>
      </c>
      <c r="F18" s="58">
        <f t="shared" si="2"/>
        <v>1</v>
      </c>
      <c r="G18" s="58">
        <f t="shared" si="3"/>
        <v>1</v>
      </c>
      <c r="H18" s="58">
        <v>1</v>
      </c>
      <c r="I18" s="57" t="s">
        <v>1020</v>
      </c>
      <c r="J18" s="90">
        <v>1</v>
      </c>
      <c r="K18" s="58">
        <f t="shared" si="4"/>
        <v>1</v>
      </c>
      <c r="L18" s="58">
        <f t="shared" si="5"/>
        <v>1</v>
      </c>
      <c r="M18" s="58">
        <v>1</v>
      </c>
      <c r="N18" s="57" t="s">
        <v>1030</v>
      </c>
      <c r="O18" s="90">
        <v>1</v>
      </c>
      <c r="P18" s="58">
        <f t="shared" si="0"/>
        <v>1</v>
      </c>
      <c r="Q18" s="58">
        <f t="shared" si="1"/>
        <v>1</v>
      </c>
      <c r="R18" s="58">
        <v>1</v>
      </c>
      <c r="S18" s="86" t="s">
        <v>1039</v>
      </c>
    </row>
    <row r="19" spans="1:19" s="31" customFormat="1" ht="195.75">
      <c r="A19" s="77">
        <v>8</v>
      </c>
      <c r="B19" s="57" t="s">
        <v>999</v>
      </c>
      <c r="C19" s="58" t="s">
        <v>1000</v>
      </c>
      <c r="D19" s="121" t="s">
        <v>1001</v>
      </c>
      <c r="E19" s="90">
        <v>1</v>
      </c>
      <c r="F19" s="58">
        <f t="shared" si="2"/>
        <v>1</v>
      </c>
      <c r="G19" s="58">
        <f t="shared" si="3"/>
        <v>1</v>
      </c>
      <c r="H19" s="58">
        <v>1</v>
      </c>
      <c r="I19" s="57" t="s">
        <v>1021</v>
      </c>
      <c r="J19" s="90">
        <v>1</v>
      </c>
      <c r="K19" s="58">
        <f t="shared" si="4"/>
        <v>1</v>
      </c>
      <c r="L19" s="58">
        <f t="shared" si="5"/>
        <v>1</v>
      </c>
      <c r="M19" s="58">
        <v>1</v>
      </c>
      <c r="N19" s="57" t="s">
        <v>1031</v>
      </c>
      <c r="O19" s="90">
        <v>1</v>
      </c>
      <c r="P19" s="58">
        <f t="shared" si="0"/>
        <v>1</v>
      </c>
      <c r="Q19" s="58">
        <f t="shared" si="1"/>
        <v>1</v>
      </c>
      <c r="R19" s="58">
        <v>1</v>
      </c>
      <c r="S19" s="86" t="s">
        <v>1039</v>
      </c>
    </row>
    <row r="20" spans="1:19" s="31" customFormat="1" ht="348">
      <c r="A20" s="77">
        <v>9</v>
      </c>
      <c r="B20" s="459" t="s">
        <v>1002</v>
      </c>
      <c r="C20" s="365" t="s">
        <v>2024</v>
      </c>
      <c r="D20" s="122" t="s">
        <v>2025</v>
      </c>
      <c r="E20" s="90">
        <v>1</v>
      </c>
      <c r="F20" s="58">
        <f t="shared" si="2"/>
        <v>1</v>
      </c>
      <c r="G20" s="58">
        <f t="shared" si="3"/>
        <v>1</v>
      </c>
      <c r="H20" s="58">
        <v>1</v>
      </c>
      <c r="I20" s="122" t="s">
        <v>2073</v>
      </c>
      <c r="J20" s="90">
        <v>1</v>
      </c>
      <c r="K20" s="58">
        <f t="shared" si="4"/>
        <v>1</v>
      </c>
      <c r="L20" s="58">
        <f t="shared" si="5"/>
        <v>1</v>
      </c>
      <c r="M20" s="58">
        <v>1</v>
      </c>
      <c r="N20" s="57" t="s">
        <v>2047</v>
      </c>
      <c r="O20" s="90">
        <v>1</v>
      </c>
      <c r="P20" s="58">
        <f t="shared" si="0"/>
        <v>1</v>
      </c>
      <c r="Q20" s="58">
        <f t="shared" si="1"/>
        <v>1</v>
      </c>
      <c r="R20" s="58">
        <v>1</v>
      </c>
      <c r="S20" s="86" t="s">
        <v>1039</v>
      </c>
    </row>
    <row r="21" spans="1:19" s="31" customFormat="1" ht="217.5">
      <c r="A21" s="77">
        <v>10</v>
      </c>
      <c r="B21" s="515"/>
      <c r="C21" s="368"/>
      <c r="D21" s="57" t="s">
        <v>1003</v>
      </c>
      <c r="E21" s="90">
        <v>1</v>
      </c>
      <c r="F21" s="58">
        <f t="shared" si="2"/>
        <v>1</v>
      </c>
      <c r="G21" s="58">
        <f t="shared" si="3"/>
        <v>1</v>
      </c>
      <c r="H21" s="58">
        <v>1</v>
      </c>
      <c r="I21" s="57" t="s">
        <v>1022</v>
      </c>
      <c r="J21" s="90">
        <v>1</v>
      </c>
      <c r="K21" s="58">
        <f t="shared" si="4"/>
        <v>1</v>
      </c>
      <c r="L21" s="58">
        <f t="shared" si="5"/>
        <v>1</v>
      </c>
      <c r="M21" s="58">
        <v>1</v>
      </c>
      <c r="N21" s="57" t="s">
        <v>1032</v>
      </c>
      <c r="O21" s="90">
        <v>1</v>
      </c>
      <c r="P21" s="58">
        <f t="shared" si="0"/>
        <v>1</v>
      </c>
      <c r="Q21" s="58">
        <f t="shared" si="1"/>
        <v>1</v>
      </c>
      <c r="R21" s="58">
        <v>1</v>
      </c>
      <c r="S21" s="86" t="s">
        <v>1039</v>
      </c>
    </row>
    <row r="22" spans="1:19" s="31" customFormat="1" ht="304.5">
      <c r="A22" s="77">
        <v>11</v>
      </c>
      <c r="B22" s="460"/>
      <c r="C22" s="368"/>
      <c r="D22" s="55" t="s">
        <v>1004</v>
      </c>
      <c r="E22" s="90">
        <v>1</v>
      </c>
      <c r="F22" s="58">
        <f t="shared" si="2"/>
        <v>1</v>
      </c>
      <c r="G22" s="58">
        <f t="shared" si="3"/>
        <v>1</v>
      </c>
      <c r="H22" s="58">
        <v>1</v>
      </c>
      <c r="I22" s="123" t="s">
        <v>2048</v>
      </c>
      <c r="J22" s="90">
        <v>1</v>
      </c>
      <c r="K22" s="58">
        <f t="shared" si="4"/>
        <v>1</v>
      </c>
      <c r="L22" s="58">
        <f t="shared" si="5"/>
        <v>1</v>
      </c>
      <c r="M22" s="58">
        <v>1</v>
      </c>
      <c r="N22" s="57" t="s">
        <v>2051</v>
      </c>
      <c r="O22" s="90">
        <v>1</v>
      </c>
      <c r="P22" s="58">
        <f t="shared" si="0"/>
        <v>1</v>
      </c>
      <c r="Q22" s="58">
        <f t="shared" si="1"/>
        <v>1</v>
      </c>
      <c r="R22" s="58">
        <v>1</v>
      </c>
      <c r="S22" s="86" t="s">
        <v>1039</v>
      </c>
    </row>
    <row r="23" spans="1:19" s="31" customFormat="1" ht="152.25">
      <c r="A23" s="77">
        <v>12</v>
      </c>
      <c r="B23" s="30" t="s">
        <v>1005</v>
      </c>
      <c r="C23" s="368"/>
      <c r="D23" s="55" t="s">
        <v>1094</v>
      </c>
      <c r="E23" s="90">
        <v>1</v>
      </c>
      <c r="F23" s="58">
        <f t="shared" si="2"/>
        <v>1</v>
      </c>
      <c r="G23" s="58">
        <f t="shared" si="3"/>
        <v>1</v>
      </c>
      <c r="H23" s="58">
        <v>1</v>
      </c>
      <c r="I23" s="123" t="s">
        <v>2049</v>
      </c>
      <c r="J23" s="90">
        <v>1</v>
      </c>
      <c r="K23" s="58">
        <f t="shared" si="4"/>
        <v>1</v>
      </c>
      <c r="L23" s="58">
        <f t="shared" si="5"/>
        <v>1</v>
      </c>
      <c r="M23" s="58">
        <v>1</v>
      </c>
      <c r="N23" s="57" t="s">
        <v>2050</v>
      </c>
      <c r="O23" s="90">
        <v>1</v>
      </c>
      <c r="P23" s="58">
        <f t="shared" si="0"/>
        <v>1</v>
      </c>
      <c r="Q23" s="58">
        <f t="shared" si="1"/>
        <v>1</v>
      </c>
      <c r="R23" s="58">
        <v>1</v>
      </c>
      <c r="S23" s="86" t="s">
        <v>1039</v>
      </c>
    </row>
    <row r="24" spans="1:19" s="31" customFormat="1" ht="152.25">
      <c r="A24" s="77">
        <v>13</v>
      </c>
      <c r="B24" s="30" t="s">
        <v>1006</v>
      </c>
      <c r="C24" s="368"/>
      <c r="D24" s="55" t="s">
        <v>1095</v>
      </c>
      <c r="E24" s="90">
        <v>1</v>
      </c>
      <c r="F24" s="58">
        <f t="shared" si="2"/>
        <v>1</v>
      </c>
      <c r="G24" s="58">
        <f t="shared" si="3"/>
        <v>1</v>
      </c>
      <c r="H24" s="58">
        <v>1</v>
      </c>
      <c r="I24" s="123" t="s">
        <v>2053</v>
      </c>
      <c r="J24" s="90">
        <v>1</v>
      </c>
      <c r="K24" s="58">
        <f t="shared" si="4"/>
        <v>1</v>
      </c>
      <c r="L24" s="58">
        <f t="shared" si="5"/>
        <v>1</v>
      </c>
      <c r="M24" s="58">
        <v>1</v>
      </c>
      <c r="N24" s="57" t="s">
        <v>2050</v>
      </c>
      <c r="O24" s="90">
        <v>1</v>
      </c>
      <c r="P24" s="58">
        <f t="shared" si="0"/>
        <v>1</v>
      </c>
      <c r="Q24" s="58">
        <f t="shared" si="1"/>
        <v>1</v>
      </c>
      <c r="R24" s="58">
        <v>1</v>
      </c>
      <c r="S24" s="86" t="s">
        <v>1039</v>
      </c>
    </row>
    <row r="25" spans="1:19" s="31" customFormat="1" ht="152.25">
      <c r="A25" s="77">
        <v>14</v>
      </c>
      <c r="B25" s="30" t="s">
        <v>1007</v>
      </c>
      <c r="C25" s="368"/>
      <c r="D25" s="124" t="s">
        <v>1096</v>
      </c>
      <c r="E25" s="90">
        <v>1</v>
      </c>
      <c r="F25" s="58">
        <f t="shared" si="2"/>
        <v>1</v>
      </c>
      <c r="G25" s="58">
        <f t="shared" si="3"/>
        <v>1</v>
      </c>
      <c r="H25" s="58">
        <v>1</v>
      </c>
      <c r="I25" s="123" t="s">
        <v>2053</v>
      </c>
      <c r="J25" s="90">
        <v>1</v>
      </c>
      <c r="K25" s="58">
        <f t="shared" si="4"/>
        <v>1</v>
      </c>
      <c r="L25" s="58">
        <f t="shared" si="5"/>
        <v>1</v>
      </c>
      <c r="M25" s="58">
        <v>1</v>
      </c>
      <c r="N25" s="57" t="s">
        <v>2052</v>
      </c>
      <c r="O25" s="90">
        <v>1</v>
      </c>
      <c r="P25" s="58">
        <f t="shared" si="0"/>
        <v>1</v>
      </c>
      <c r="Q25" s="58">
        <f t="shared" si="1"/>
        <v>1</v>
      </c>
      <c r="R25" s="58">
        <v>1</v>
      </c>
      <c r="S25" s="86" t="s">
        <v>1039</v>
      </c>
    </row>
    <row r="26" spans="1:19" s="31" customFormat="1" ht="409.6" customHeight="1">
      <c r="A26" s="361">
        <v>15</v>
      </c>
      <c r="B26" s="357" t="s">
        <v>1008</v>
      </c>
      <c r="C26" s="368"/>
      <c r="D26" s="514" t="s">
        <v>1009</v>
      </c>
      <c r="E26" s="463">
        <v>1</v>
      </c>
      <c r="F26" s="58">
        <f t="shared" si="2"/>
        <v>1</v>
      </c>
      <c r="G26" s="58">
        <f t="shared" si="3"/>
        <v>1</v>
      </c>
      <c r="H26" s="58">
        <v>1</v>
      </c>
      <c r="I26" s="357" t="s">
        <v>1023</v>
      </c>
      <c r="J26" s="463">
        <v>1</v>
      </c>
      <c r="K26" s="58">
        <f t="shared" si="4"/>
        <v>1</v>
      </c>
      <c r="L26" s="58">
        <f t="shared" si="5"/>
        <v>1</v>
      </c>
      <c r="M26" s="58">
        <v>1</v>
      </c>
      <c r="N26" s="357" t="s">
        <v>2054</v>
      </c>
      <c r="O26" s="463">
        <v>1</v>
      </c>
      <c r="P26" s="58">
        <f t="shared" si="0"/>
        <v>1</v>
      </c>
      <c r="Q26" s="58">
        <f t="shared" si="1"/>
        <v>1</v>
      </c>
      <c r="R26" s="58">
        <v>1</v>
      </c>
      <c r="S26" s="512" t="s">
        <v>1039</v>
      </c>
    </row>
    <row r="27" spans="1:19" s="31" customFormat="1" ht="409.6" customHeight="1">
      <c r="A27" s="362"/>
      <c r="B27" s="358"/>
      <c r="C27" s="358"/>
      <c r="D27" s="358"/>
      <c r="E27" s="464"/>
      <c r="F27" s="228"/>
      <c r="G27" s="228"/>
      <c r="H27" s="228"/>
      <c r="I27" s="358"/>
      <c r="J27" s="464"/>
      <c r="K27" s="228"/>
      <c r="L27" s="228"/>
      <c r="M27" s="228"/>
      <c r="N27" s="358"/>
      <c r="O27" s="464"/>
      <c r="P27" s="228"/>
      <c r="Q27" s="228"/>
      <c r="R27" s="228"/>
      <c r="S27" s="513"/>
    </row>
    <row r="28" spans="1:19" s="31" customFormat="1" ht="409.5">
      <c r="A28" s="77">
        <v>16</v>
      </c>
      <c r="B28" s="459" t="s">
        <v>1010</v>
      </c>
      <c r="C28" s="357" t="s">
        <v>1011</v>
      </c>
      <c r="D28" s="57" t="s">
        <v>1012</v>
      </c>
      <c r="E28" s="90">
        <v>1</v>
      </c>
      <c r="F28" s="58">
        <f t="shared" si="2"/>
        <v>1</v>
      </c>
      <c r="G28" s="58">
        <f t="shared" si="3"/>
        <v>1</v>
      </c>
      <c r="H28" s="58">
        <v>1</v>
      </c>
      <c r="I28" s="57" t="s">
        <v>1024</v>
      </c>
      <c r="J28" s="90">
        <v>1</v>
      </c>
      <c r="K28" s="58">
        <f t="shared" si="4"/>
        <v>1</v>
      </c>
      <c r="L28" s="58">
        <f t="shared" si="5"/>
        <v>1</v>
      </c>
      <c r="M28" s="58">
        <v>1</v>
      </c>
      <c r="N28" s="57" t="s">
        <v>1033</v>
      </c>
      <c r="O28" s="90">
        <v>1</v>
      </c>
      <c r="P28" s="58">
        <f t="shared" si="0"/>
        <v>1</v>
      </c>
      <c r="Q28" s="58">
        <f t="shared" si="1"/>
        <v>1</v>
      </c>
      <c r="R28" s="58">
        <v>1</v>
      </c>
      <c r="S28" s="86" t="s">
        <v>1039</v>
      </c>
    </row>
    <row r="29" spans="1:19" s="31" customFormat="1" ht="239.25">
      <c r="A29" s="77">
        <v>17</v>
      </c>
      <c r="B29" s="515"/>
      <c r="C29" s="368"/>
      <c r="D29" s="57" t="s">
        <v>1013</v>
      </c>
      <c r="E29" s="90">
        <v>1</v>
      </c>
      <c r="F29" s="58">
        <f t="shared" si="2"/>
        <v>1</v>
      </c>
      <c r="G29" s="58">
        <f t="shared" si="3"/>
        <v>1</v>
      </c>
      <c r="H29" s="58">
        <v>1</v>
      </c>
      <c r="I29" s="57" t="s">
        <v>2106</v>
      </c>
      <c r="J29" s="90">
        <v>1</v>
      </c>
      <c r="K29" s="58">
        <f t="shared" si="4"/>
        <v>1</v>
      </c>
      <c r="L29" s="58">
        <f t="shared" si="5"/>
        <v>1</v>
      </c>
      <c r="M29" s="58">
        <v>1</v>
      </c>
      <c r="N29" s="57" t="s">
        <v>1034</v>
      </c>
      <c r="O29" s="90">
        <v>1</v>
      </c>
      <c r="P29" s="58">
        <f t="shared" si="0"/>
        <v>1</v>
      </c>
      <c r="Q29" s="58">
        <f t="shared" si="1"/>
        <v>1</v>
      </c>
      <c r="R29" s="58">
        <v>1</v>
      </c>
      <c r="S29" s="86" t="s">
        <v>1039</v>
      </c>
    </row>
    <row r="30" spans="1:19" s="31" customFormat="1" ht="409.5" customHeight="1">
      <c r="A30" s="361">
        <v>18</v>
      </c>
      <c r="B30" s="515"/>
      <c r="C30" s="368"/>
      <c r="D30" s="459" t="s">
        <v>2107</v>
      </c>
      <c r="E30" s="361">
        <v>1</v>
      </c>
      <c r="F30" s="58">
        <f t="shared" si="2"/>
        <v>1</v>
      </c>
      <c r="G30" s="58">
        <f t="shared" si="3"/>
        <v>1</v>
      </c>
      <c r="H30" s="58">
        <v>1</v>
      </c>
      <c r="I30" s="459" t="s">
        <v>2104</v>
      </c>
      <c r="J30" s="361">
        <v>1</v>
      </c>
      <c r="K30" s="58">
        <f t="shared" si="4"/>
        <v>1</v>
      </c>
      <c r="L30" s="58">
        <f t="shared" si="5"/>
        <v>1</v>
      </c>
      <c r="M30" s="58">
        <v>1</v>
      </c>
      <c r="N30" s="459" t="s">
        <v>1035</v>
      </c>
      <c r="O30" s="361">
        <v>1</v>
      </c>
      <c r="P30" s="58">
        <f t="shared" si="0"/>
        <v>1</v>
      </c>
      <c r="Q30" s="58">
        <f t="shared" si="1"/>
        <v>1</v>
      </c>
      <c r="R30" s="58">
        <v>1</v>
      </c>
      <c r="S30" s="459" t="s">
        <v>1039</v>
      </c>
    </row>
    <row r="31" spans="1:19" s="31" customFormat="1" ht="138" customHeight="1">
      <c r="A31" s="362"/>
      <c r="B31" s="515"/>
      <c r="C31" s="368"/>
      <c r="D31" s="460"/>
      <c r="E31" s="362"/>
      <c r="F31" s="253"/>
      <c r="G31" s="253"/>
      <c r="H31" s="253"/>
      <c r="I31" s="460"/>
      <c r="J31" s="362"/>
      <c r="K31" s="253"/>
      <c r="L31" s="253"/>
      <c r="M31" s="253"/>
      <c r="N31" s="460"/>
      <c r="O31" s="362"/>
      <c r="P31" s="253"/>
      <c r="Q31" s="253"/>
      <c r="R31" s="253"/>
      <c r="S31" s="460"/>
    </row>
    <row r="32" spans="1:19" s="31" customFormat="1" ht="152.25">
      <c r="A32" s="77">
        <v>19</v>
      </c>
      <c r="B32" s="460"/>
      <c r="C32" s="368"/>
      <c r="D32" s="57" t="s">
        <v>1014</v>
      </c>
      <c r="E32" s="90">
        <v>1</v>
      </c>
      <c r="F32" s="58">
        <f t="shared" si="2"/>
        <v>1</v>
      </c>
      <c r="G32" s="58">
        <f t="shared" si="3"/>
        <v>1</v>
      </c>
      <c r="H32" s="58">
        <v>1</v>
      </c>
      <c r="I32" s="57" t="s">
        <v>1025</v>
      </c>
      <c r="J32" s="90">
        <v>1</v>
      </c>
      <c r="K32" s="58">
        <f t="shared" si="4"/>
        <v>1</v>
      </c>
      <c r="L32" s="58">
        <f t="shared" si="5"/>
        <v>1</v>
      </c>
      <c r="M32" s="58">
        <v>1</v>
      </c>
      <c r="N32" s="57" t="s">
        <v>1036</v>
      </c>
      <c r="O32" s="90">
        <v>1</v>
      </c>
      <c r="P32" s="58">
        <f t="shared" si="0"/>
        <v>1</v>
      </c>
      <c r="Q32" s="58">
        <f t="shared" si="1"/>
        <v>1</v>
      </c>
      <c r="R32" s="58">
        <v>1</v>
      </c>
      <c r="S32" s="86" t="s">
        <v>1039</v>
      </c>
    </row>
    <row r="33" spans="1:19" s="31" customFormat="1" ht="152.25">
      <c r="A33" s="77">
        <v>20</v>
      </c>
      <c r="B33" s="30" t="s">
        <v>1015</v>
      </c>
      <c r="C33" s="358"/>
      <c r="D33" s="125" t="s">
        <v>1016</v>
      </c>
      <c r="E33" s="90">
        <v>1</v>
      </c>
      <c r="F33" s="58">
        <f t="shared" si="2"/>
        <v>1</v>
      </c>
      <c r="G33" s="58">
        <f t="shared" si="3"/>
        <v>1</v>
      </c>
      <c r="H33" s="58">
        <v>1</v>
      </c>
      <c r="I33" s="54" t="s">
        <v>1026</v>
      </c>
      <c r="J33" s="90">
        <v>1</v>
      </c>
      <c r="K33" s="58">
        <f t="shared" si="4"/>
        <v>1</v>
      </c>
      <c r="L33" s="58">
        <f t="shared" si="5"/>
        <v>1</v>
      </c>
      <c r="M33" s="58">
        <v>1</v>
      </c>
      <c r="N33" s="54" t="s">
        <v>1037</v>
      </c>
      <c r="O33" s="90">
        <v>1</v>
      </c>
      <c r="P33" s="58">
        <f t="shared" si="0"/>
        <v>1</v>
      </c>
      <c r="Q33" s="58">
        <f t="shared" si="1"/>
        <v>1</v>
      </c>
      <c r="R33" s="58">
        <v>1</v>
      </c>
      <c r="S33" s="86" t="s">
        <v>1039</v>
      </c>
    </row>
    <row r="34" spans="1:19" s="31" customFormat="1" ht="21.75">
      <c r="A34" s="472" t="s">
        <v>1040</v>
      </c>
      <c r="B34" s="473"/>
      <c r="C34" s="473"/>
      <c r="D34" s="473"/>
      <c r="E34" s="473"/>
      <c r="F34" s="473"/>
      <c r="G34" s="473"/>
      <c r="H34" s="473"/>
      <c r="I34" s="473"/>
      <c r="J34" s="473"/>
      <c r="K34" s="473"/>
      <c r="L34" s="473"/>
      <c r="M34" s="473"/>
      <c r="N34" s="473"/>
      <c r="O34" s="473"/>
      <c r="P34" s="473"/>
      <c r="Q34" s="473"/>
      <c r="R34" s="473"/>
      <c r="S34" s="474"/>
    </row>
    <row r="35" spans="1:19" s="31" customFormat="1" ht="304.5">
      <c r="A35" s="77">
        <v>21</v>
      </c>
      <c r="B35" s="57" t="s">
        <v>399</v>
      </c>
      <c r="C35" s="58" t="s">
        <v>1041</v>
      </c>
      <c r="D35" s="57" t="s">
        <v>1042</v>
      </c>
      <c r="E35" s="90">
        <v>1</v>
      </c>
      <c r="F35" s="58">
        <f t="shared" si="2"/>
        <v>1</v>
      </c>
      <c r="G35" s="58">
        <f t="shared" si="3"/>
        <v>1</v>
      </c>
      <c r="H35" s="58">
        <v>1</v>
      </c>
      <c r="I35" s="57" t="s">
        <v>1043</v>
      </c>
      <c r="J35" s="90">
        <v>1</v>
      </c>
      <c r="K35" s="58">
        <f t="shared" si="4"/>
        <v>1</v>
      </c>
      <c r="L35" s="58">
        <f t="shared" si="5"/>
        <v>1</v>
      </c>
      <c r="M35" s="58">
        <v>1</v>
      </c>
      <c r="N35" s="34" t="s">
        <v>1044</v>
      </c>
      <c r="O35" s="90">
        <v>1</v>
      </c>
      <c r="P35" s="58">
        <f t="shared" si="0"/>
        <v>1</v>
      </c>
      <c r="Q35" s="58">
        <f t="shared" si="1"/>
        <v>1</v>
      </c>
      <c r="R35" s="58">
        <v>1</v>
      </c>
      <c r="S35" s="86" t="s">
        <v>367</v>
      </c>
    </row>
    <row r="36" spans="1:19" s="31" customFormat="1" ht="21.75">
      <c r="A36" s="472" t="s">
        <v>1045</v>
      </c>
      <c r="B36" s="473"/>
      <c r="C36" s="473"/>
      <c r="D36" s="473"/>
      <c r="E36" s="473"/>
      <c r="F36" s="473"/>
      <c r="G36" s="473"/>
      <c r="H36" s="473"/>
      <c r="I36" s="473"/>
      <c r="J36" s="473"/>
      <c r="K36" s="473"/>
      <c r="L36" s="473"/>
      <c r="M36" s="473"/>
      <c r="N36" s="473"/>
      <c r="O36" s="473"/>
      <c r="P36" s="473"/>
      <c r="Q36" s="473"/>
      <c r="R36" s="473"/>
      <c r="S36" s="474"/>
    </row>
    <row r="37" spans="1:19" s="31" customFormat="1" ht="304.5">
      <c r="A37" s="77">
        <v>22</v>
      </c>
      <c r="B37" s="34" t="s">
        <v>1046</v>
      </c>
      <c r="C37" s="35" t="s">
        <v>1047</v>
      </c>
      <c r="D37" s="34" t="s">
        <v>1048</v>
      </c>
      <c r="E37" s="90">
        <v>1</v>
      </c>
      <c r="F37" s="58">
        <f t="shared" si="2"/>
        <v>1</v>
      </c>
      <c r="G37" s="58">
        <f t="shared" si="3"/>
        <v>1</v>
      </c>
      <c r="H37" s="58">
        <v>1</v>
      </c>
      <c r="I37" s="34" t="s">
        <v>1055</v>
      </c>
      <c r="J37" s="90">
        <v>1</v>
      </c>
      <c r="K37" s="58">
        <f t="shared" si="4"/>
        <v>1</v>
      </c>
      <c r="L37" s="58">
        <f t="shared" si="5"/>
        <v>1</v>
      </c>
      <c r="M37" s="58">
        <v>1</v>
      </c>
      <c r="N37" s="34" t="s">
        <v>1044</v>
      </c>
      <c r="O37" s="90">
        <v>1</v>
      </c>
      <c r="P37" s="58">
        <f t="shared" si="0"/>
        <v>1</v>
      </c>
      <c r="Q37" s="58">
        <f t="shared" si="1"/>
        <v>1</v>
      </c>
      <c r="R37" s="58">
        <v>1</v>
      </c>
      <c r="S37" s="86" t="s">
        <v>367</v>
      </c>
    </row>
    <row r="38" spans="1:19" s="31" customFormat="1" ht="304.5">
      <c r="A38" s="77">
        <v>23</v>
      </c>
      <c r="B38" s="34" t="s">
        <v>1049</v>
      </c>
      <c r="C38" s="35" t="s">
        <v>1050</v>
      </c>
      <c r="D38" s="34" t="s">
        <v>1051</v>
      </c>
      <c r="E38" s="90">
        <v>1</v>
      </c>
      <c r="F38" s="58">
        <f t="shared" si="2"/>
        <v>1</v>
      </c>
      <c r="G38" s="58">
        <f t="shared" si="3"/>
        <v>1</v>
      </c>
      <c r="H38" s="58">
        <v>1</v>
      </c>
      <c r="I38" s="34" t="s">
        <v>1056</v>
      </c>
      <c r="J38" s="90">
        <v>1</v>
      </c>
      <c r="K38" s="58">
        <f t="shared" si="4"/>
        <v>1</v>
      </c>
      <c r="L38" s="58">
        <f t="shared" si="5"/>
        <v>1</v>
      </c>
      <c r="M38" s="58">
        <v>1</v>
      </c>
      <c r="N38" s="34" t="s">
        <v>1044</v>
      </c>
      <c r="O38" s="90">
        <v>1</v>
      </c>
      <c r="P38" s="58">
        <f t="shared" si="0"/>
        <v>1</v>
      </c>
      <c r="Q38" s="58">
        <f t="shared" si="1"/>
        <v>1</v>
      </c>
      <c r="R38" s="58">
        <v>1</v>
      </c>
      <c r="S38" s="86" t="s">
        <v>367</v>
      </c>
    </row>
    <row r="39" spans="1:19" s="31" customFormat="1" ht="304.5">
      <c r="A39" s="77">
        <v>24</v>
      </c>
      <c r="B39" s="34" t="s">
        <v>1049</v>
      </c>
      <c r="C39" s="35" t="s">
        <v>1052</v>
      </c>
      <c r="D39" s="34" t="s">
        <v>1051</v>
      </c>
      <c r="E39" s="90">
        <v>1</v>
      </c>
      <c r="F39" s="58">
        <f t="shared" si="2"/>
        <v>1</v>
      </c>
      <c r="G39" s="58">
        <f t="shared" si="3"/>
        <v>1</v>
      </c>
      <c r="H39" s="58">
        <v>1</v>
      </c>
      <c r="I39" s="34" t="s">
        <v>1057</v>
      </c>
      <c r="J39" s="90">
        <v>1</v>
      </c>
      <c r="K39" s="58">
        <f t="shared" si="4"/>
        <v>1</v>
      </c>
      <c r="L39" s="58">
        <f t="shared" si="5"/>
        <v>1</v>
      </c>
      <c r="M39" s="58">
        <v>1</v>
      </c>
      <c r="N39" s="34" t="s">
        <v>1044</v>
      </c>
      <c r="O39" s="90">
        <v>1</v>
      </c>
      <c r="P39" s="58">
        <f t="shared" si="0"/>
        <v>1</v>
      </c>
      <c r="Q39" s="58">
        <f t="shared" si="1"/>
        <v>1</v>
      </c>
      <c r="R39" s="58">
        <v>1</v>
      </c>
      <c r="S39" s="86" t="s">
        <v>367</v>
      </c>
    </row>
    <row r="40" spans="1:19" s="31" customFormat="1" ht="304.5">
      <c r="A40" s="77">
        <v>25</v>
      </c>
      <c r="B40" s="34" t="s">
        <v>1049</v>
      </c>
      <c r="C40" s="35" t="s">
        <v>1053</v>
      </c>
      <c r="D40" s="34" t="s">
        <v>1051</v>
      </c>
      <c r="E40" s="90">
        <v>1</v>
      </c>
      <c r="F40" s="58">
        <f t="shared" si="2"/>
        <v>1</v>
      </c>
      <c r="G40" s="58">
        <f t="shared" si="3"/>
        <v>1</v>
      </c>
      <c r="H40" s="58">
        <v>1</v>
      </c>
      <c r="I40" s="34" t="s">
        <v>1058</v>
      </c>
      <c r="J40" s="90">
        <v>1</v>
      </c>
      <c r="K40" s="58">
        <f t="shared" si="4"/>
        <v>1</v>
      </c>
      <c r="L40" s="58">
        <f t="shared" si="5"/>
        <v>1</v>
      </c>
      <c r="M40" s="58">
        <v>1</v>
      </c>
      <c r="N40" s="34" t="s">
        <v>1044</v>
      </c>
      <c r="O40" s="90">
        <v>1</v>
      </c>
      <c r="P40" s="58">
        <f t="shared" si="0"/>
        <v>1</v>
      </c>
      <c r="Q40" s="58">
        <f t="shared" si="1"/>
        <v>1</v>
      </c>
      <c r="R40" s="58">
        <v>1</v>
      </c>
      <c r="S40" s="86" t="s">
        <v>367</v>
      </c>
    </row>
    <row r="41" spans="1:19" s="31" customFormat="1" ht="369.75">
      <c r="A41" s="77">
        <v>26</v>
      </c>
      <c r="B41" s="82" t="s">
        <v>1049</v>
      </c>
      <c r="C41" s="33" t="s">
        <v>1054</v>
      </c>
      <c r="D41" s="82" t="s">
        <v>1051</v>
      </c>
      <c r="E41" s="90">
        <v>1</v>
      </c>
      <c r="F41" s="58">
        <f t="shared" si="2"/>
        <v>1</v>
      </c>
      <c r="G41" s="58">
        <f t="shared" si="3"/>
        <v>1</v>
      </c>
      <c r="H41" s="58">
        <v>1</v>
      </c>
      <c r="I41" s="82" t="s">
        <v>1059</v>
      </c>
      <c r="J41" s="90">
        <v>1</v>
      </c>
      <c r="K41" s="58">
        <f t="shared" si="4"/>
        <v>1</v>
      </c>
      <c r="L41" s="58">
        <f t="shared" si="5"/>
        <v>1</v>
      </c>
      <c r="M41" s="58">
        <v>1</v>
      </c>
      <c r="N41" s="82" t="s">
        <v>1060</v>
      </c>
      <c r="O41" s="90">
        <v>1</v>
      </c>
      <c r="P41" s="58">
        <f t="shared" si="0"/>
        <v>1</v>
      </c>
      <c r="Q41" s="58">
        <f t="shared" si="1"/>
        <v>1</v>
      </c>
      <c r="R41" s="58">
        <v>1</v>
      </c>
      <c r="S41" s="86" t="s">
        <v>367</v>
      </c>
    </row>
    <row r="42" spans="1:19" s="31" customFormat="1" ht="21.75">
      <c r="A42" s="472" t="s">
        <v>1061</v>
      </c>
      <c r="B42" s="473"/>
      <c r="C42" s="473"/>
      <c r="D42" s="473"/>
      <c r="E42" s="473"/>
      <c r="F42" s="473"/>
      <c r="G42" s="473"/>
      <c r="H42" s="473"/>
      <c r="I42" s="473"/>
      <c r="J42" s="473"/>
      <c r="K42" s="473"/>
      <c r="L42" s="473"/>
      <c r="M42" s="473"/>
      <c r="N42" s="473"/>
      <c r="O42" s="473"/>
      <c r="P42" s="473"/>
      <c r="Q42" s="473"/>
      <c r="R42" s="473"/>
      <c r="S42" s="474"/>
    </row>
    <row r="43" spans="1:19" s="31" customFormat="1" ht="304.5">
      <c r="A43" s="77">
        <v>27</v>
      </c>
      <c r="B43" s="57" t="s">
        <v>1062</v>
      </c>
      <c r="C43" s="58" t="s">
        <v>1063</v>
      </c>
      <c r="D43" s="249" t="s">
        <v>1064</v>
      </c>
      <c r="E43" s="250">
        <v>1</v>
      </c>
      <c r="F43" s="248">
        <f t="shared" si="2"/>
        <v>1</v>
      </c>
      <c r="G43" s="248">
        <f t="shared" si="3"/>
        <v>1</v>
      </c>
      <c r="H43" s="248">
        <v>1</v>
      </c>
      <c r="I43" s="249" t="s">
        <v>1043</v>
      </c>
      <c r="J43" s="250">
        <v>1</v>
      </c>
      <c r="K43" s="248">
        <f t="shared" si="4"/>
        <v>1</v>
      </c>
      <c r="L43" s="248">
        <f t="shared" si="5"/>
        <v>1</v>
      </c>
      <c r="M43" s="248">
        <v>1</v>
      </c>
      <c r="N43" s="34" t="s">
        <v>1044</v>
      </c>
      <c r="O43" s="90">
        <v>1</v>
      </c>
      <c r="P43" s="58">
        <f t="shared" si="0"/>
        <v>1</v>
      </c>
      <c r="Q43" s="58">
        <f t="shared" si="1"/>
        <v>1</v>
      </c>
      <c r="R43" s="58">
        <v>1</v>
      </c>
      <c r="S43" s="86" t="s">
        <v>367</v>
      </c>
    </row>
    <row r="44" spans="1:19" s="31" customFormat="1" ht="348">
      <c r="A44" s="77">
        <v>28</v>
      </c>
      <c r="B44" s="459" t="s">
        <v>197</v>
      </c>
      <c r="C44" s="365" t="s">
        <v>2026</v>
      </c>
      <c r="D44" s="257" t="s">
        <v>364</v>
      </c>
      <c r="E44" s="90">
        <v>1</v>
      </c>
      <c r="F44" s="58">
        <f t="shared" si="2"/>
        <v>1</v>
      </c>
      <c r="G44" s="58">
        <f t="shared" si="3"/>
        <v>1</v>
      </c>
      <c r="H44" s="58">
        <v>1</v>
      </c>
      <c r="I44" s="257" t="s">
        <v>500</v>
      </c>
      <c r="J44" s="90">
        <v>1</v>
      </c>
      <c r="K44" s="58">
        <f t="shared" si="4"/>
        <v>1</v>
      </c>
      <c r="L44" s="58">
        <f t="shared" si="5"/>
        <v>1</v>
      </c>
      <c r="M44" s="58">
        <v>1</v>
      </c>
      <c r="N44" s="260" t="s">
        <v>786</v>
      </c>
      <c r="O44" s="90">
        <v>1</v>
      </c>
      <c r="P44" s="58">
        <f t="shared" si="0"/>
        <v>1</v>
      </c>
      <c r="Q44" s="58">
        <f t="shared" si="1"/>
        <v>1</v>
      </c>
      <c r="R44" s="58">
        <v>1</v>
      </c>
      <c r="S44" s="86" t="s">
        <v>367</v>
      </c>
    </row>
    <row r="45" spans="1:19" s="31" customFormat="1" ht="304.5">
      <c r="A45" s="77">
        <v>29</v>
      </c>
      <c r="B45" s="515"/>
      <c r="C45" s="516"/>
      <c r="D45" s="257" t="s">
        <v>368</v>
      </c>
      <c r="E45" s="90">
        <v>1</v>
      </c>
      <c r="F45" s="58">
        <f t="shared" si="2"/>
        <v>1</v>
      </c>
      <c r="G45" s="58">
        <f t="shared" si="3"/>
        <v>1</v>
      </c>
      <c r="H45" s="58">
        <v>1</v>
      </c>
      <c r="I45" s="257" t="s">
        <v>781</v>
      </c>
      <c r="J45" s="90">
        <v>1</v>
      </c>
      <c r="K45" s="58">
        <f t="shared" si="4"/>
        <v>1</v>
      </c>
      <c r="L45" s="58">
        <f t="shared" si="5"/>
        <v>1</v>
      </c>
      <c r="M45" s="58">
        <v>1</v>
      </c>
      <c r="N45" s="257" t="s">
        <v>864</v>
      </c>
      <c r="O45" s="90">
        <v>1</v>
      </c>
      <c r="P45" s="58">
        <f t="shared" si="0"/>
        <v>1</v>
      </c>
      <c r="Q45" s="58">
        <f t="shared" si="1"/>
        <v>1</v>
      </c>
      <c r="R45" s="58">
        <v>1</v>
      </c>
      <c r="S45" s="86" t="s">
        <v>367</v>
      </c>
    </row>
    <row r="46" spans="1:19" s="31" customFormat="1" ht="304.5">
      <c r="A46" s="77">
        <v>30</v>
      </c>
      <c r="B46" s="515"/>
      <c r="C46" s="516"/>
      <c r="D46" s="257" t="s">
        <v>201</v>
      </c>
      <c r="E46" s="90">
        <v>1</v>
      </c>
      <c r="F46" s="58">
        <f t="shared" si="2"/>
        <v>1</v>
      </c>
      <c r="G46" s="58">
        <f t="shared" si="3"/>
        <v>1</v>
      </c>
      <c r="H46" s="58">
        <v>1</v>
      </c>
      <c r="I46" s="257" t="s">
        <v>840</v>
      </c>
      <c r="J46" s="90">
        <v>1</v>
      </c>
      <c r="K46" s="58">
        <f t="shared" si="4"/>
        <v>1</v>
      </c>
      <c r="L46" s="58">
        <f t="shared" si="5"/>
        <v>1</v>
      </c>
      <c r="M46" s="58">
        <v>1</v>
      </c>
      <c r="N46" s="257" t="s">
        <v>865</v>
      </c>
      <c r="O46" s="90">
        <v>1</v>
      </c>
      <c r="P46" s="58">
        <f t="shared" si="0"/>
        <v>1</v>
      </c>
      <c r="Q46" s="58">
        <f t="shared" si="1"/>
        <v>1</v>
      </c>
      <c r="R46" s="58">
        <v>1</v>
      </c>
      <c r="S46" s="86" t="s">
        <v>367</v>
      </c>
    </row>
    <row r="47" spans="1:19" s="31" customFormat="1" ht="304.5">
      <c r="A47" s="77">
        <v>31</v>
      </c>
      <c r="B47" s="515"/>
      <c r="C47" s="516"/>
      <c r="D47" s="257" t="s">
        <v>373</v>
      </c>
      <c r="E47" s="90">
        <v>1</v>
      </c>
      <c r="F47" s="58">
        <f t="shared" si="2"/>
        <v>1</v>
      </c>
      <c r="G47" s="58">
        <f t="shared" si="3"/>
        <v>1</v>
      </c>
      <c r="H47" s="58">
        <v>1</v>
      </c>
      <c r="I47" s="257" t="s">
        <v>782</v>
      </c>
      <c r="J47" s="90">
        <v>1</v>
      </c>
      <c r="K47" s="58">
        <f t="shared" si="4"/>
        <v>1</v>
      </c>
      <c r="L47" s="58">
        <f t="shared" si="5"/>
        <v>1</v>
      </c>
      <c r="M47" s="58">
        <v>1</v>
      </c>
      <c r="N47" s="257" t="s">
        <v>866</v>
      </c>
      <c r="O47" s="90">
        <v>1</v>
      </c>
      <c r="P47" s="58">
        <f t="shared" si="0"/>
        <v>1</v>
      </c>
      <c r="Q47" s="58">
        <f t="shared" si="1"/>
        <v>1</v>
      </c>
      <c r="R47" s="58">
        <v>1</v>
      </c>
      <c r="S47" s="86" t="s">
        <v>367</v>
      </c>
    </row>
    <row r="48" spans="1:19" s="31" customFormat="1" ht="304.5">
      <c r="A48" s="77">
        <v>32</v>
      </c>
      <c r="B48" s="515"/>
      <c r="C48" s="516"/>
      <c r="D48" s="257" t="s">
        <v>827</v>
      </c>
      <c r="E48" s="90">
        <v>1</v>
      </c>
      <c r="F48" s="58">
        <f t="shared" si="2"/>
        <v>1</v>
      </c>
      <c r="G48" s="58">
        <f t="shared" si="3"/>
        <v>1</v>
      </c>
      <c r="H48" s="58">
        <v>1</v>
      </c>
      <c r="I48" s="257" t="s">
        <v>841</v>
      </c>
      <c r="J48" s="90">
        <v>1</v>
      </c>
      <c r="K48" s="58">
        <f t="shared" si="4"/>
        <v>1</v>
      </c>
      <c r="L48" s="58">
        <f t="shared" si="5"/>
        <v>1</v>
      </c>
      <c r="M48" s="58">
        <v>1</v>
      </c>
      <c r="N48" s="263" t="s">
        <v>867</v>
      </c>
      <c r="O48" s="90">
        <v>1</v>
      </c>
      <c r="P48" s="58">
        <f t="shared" si="0"/>
        <v>1</v>
      </c>
      <c r="Q48" s="58">
        <f t="shared" si="1"/>
        <v>1</v>
      </c>
      <c r="R48" s="58">
        <v>1</v>
      </c>
      <c r="S48" s="86" t="s">
        <v>367</v>
      </c>
    </row>
    <row r="49" spans="1:19" s="31" customFormat="1" ht="304.5">
      <c r="A49" s="77">
        <v>33</v>
      </c>
      <c r="B49" s="460"/>
      <c r="C49" s="366"/>
      <c r="D49" s="257" t="s">
        <v>828</v>
      </c>
      <c r="E49" s="90">
        <v>1</v>
      </c>
      <c r="F49" s="58">
        <f t="shared" si="2"/>
        <v>1</v>
      </c>
      <c r="G49" s="58">
        <f t="shared" si="3"/>
        <v>1</v>
      </c>
      <c r="H49" s="58">
        <v>1</v>
      </c>
      <c r="I49" s="257" t="s">
        <v>1065</v>
      </c>
      <c r="J49" s="90">
        <v>1</v>
      </c>
      <c r="K49" s="58">
        <f t="shared" si="4"/>
        <v>1</v>
      </c>
      <c r="L49" s="58">
        <f t="shared" si="5"/>
        <v>1</v>
      </c>
      <c r="M49" s="58">
        <v>1</v>
      </c>
      <c r="N49" s="263" t="s">
        <v>971</v>
      </c>
      <c r="O49" s="90">
        <v>1</v>
      </c>
      <c r="P49" s="58">
        <f t="shared" si="0"/>
        <v>1</v>
      </c>
      <c r="Q49" s="58">
        <f t="shared" si="1"/>
        <v>1</v>
      </c>
      <c r="R49" s="58">
        <v>1</v>
      </c>
      <c r="S49" s="86" t="s">
        <v>367</v>
      </c>
    </row>
    <row r="50" spans="1:19" s="31" customFormat="1" ht="304.5">
      <c r="A50" s="77">
        <v>34</v>
      </c>
      <c r="B50" s="32" t="s">
        <v>932</v>
      </c>
      <c r="C50" s="126" t="s">
        <v>846</v>
      </c>
      <c r="D50" s="34" t="s">
        <v>513</v>
      </c>
      <c r="E50" s="90">
        <v>1</v>
      </c>
      <c r="F50" s="58">
        <f t="shared" si="2"/>
        <v>1</v>
      </c>
      <c r="G50" s="58">
        <f t="shared" si="3"/>
        <v>1</v>
      </c>
      <c r="H50" s="58">
        <v>1</v>
      </c>
      <c r="I50" s="34" t="s">
        <v>843</v>
      </c>
      <c r="J50" s="90">
        <v>1</v>
      </c>
      <c r="K50" s="58">
        <f t="shared" si="4"/>
        <v>1</v>
      </c>
      <c r="L50" s="58">
        <f t="shared" si="5"/>
        <v>1</v>
      </c>
      <c r="M50" s="58">
        <v>1</v>
      </c>
      <c r="N50" s="34" t="s">
        <v>869</v>
      </c>
      <c r="O50" s="90">
        <v>1</v>
      </c>
      <c r="P50" s="58">
        <f t="shared" si="0"/>
        <v>1</v>
      </c>
      <c r="Q50" s="58">
        <f t="shared" si="1"/>
        <v>1</v>
      </c>
      <c r="R50" s="58">
        <v>1</v>
      </c>
      <c r="S50" s="86" t="s">
        <v>367</v>
      </c>
    </row>
    <row r="51" spans="1:19" s="31" customFormat="1" ht="21.75">
      <c r="A51" s="472" t="s">
        <v>976</v>
      </c>
      <c r="B51" s="473"/>
      <c r="C51" s="473"/>
      <c r="D51" s="473"/>
      <c r="E51" s="473"/>
      <c r="F51" s="473"/>
      <c r="G51" s="473"/>
      <c r="H51" s="473"/>
      <c r="I51" s="473"/>
      <c r="J51" s="473"/>
      <c r="K51" s="473"/>
      <c r="L51" s="473"/>
      <c r="M51" s="473"/>
      <c r="N51" s="473"/>
      <c r="O51" s="473"/>
      <c r="P51" s="473"/>
      <c r="Q51" s="473"/>
      <c r="R51" s="473"/>
      <c r="S51" s="474"/>
    </row>
    <row r="52" spans="1:19" s="31" customFormat="1" ht="144" customHeight="1">
      <c r="A52" s="77">
        <v>35</v>
      </c>
      <c r="B52" s="508" t="s">
        <v>932</v>
      </c>
      <c r="C52" s="508" t="s">
        <v>846</v>
      </c>
      <c r="D52" s="268" t="s">
        <v>516</v>
      </c>
      <c r="E52" s="256">
        <v>1</v>
      </c>
      <c r="F52" s="253">
        <f t="shared" si="2"/>
        <v>1</v>
      </c>
      <c r="G52" s="253">
        <f t="shared" si="3"/>
        <v>1</v>
      </c>
      <c r="H52" s="253">
        <v>1</v>
      </c>
      <c r="I52" s="253" t="s">
        <v>870</v>
      </c>
      <c r="J52" s="256">
        <v>1</v>
      </c>
      <c r="K52" s="253">
        <f t="shared" si="4"/>
        <v>1</v>
      </c>
      <c r="L52" s="253">
        <f t="shared" si="5"/>
        <v>1</v>
      </c>
      <c r="M52" s="253">
        <v>1</v>
      </c>
      <c r="N52" s="253" t="s">
        <v>871</v>
      </c>
      <c r="O52" s="256">
        <v>1</v>
      </c>
      <c r="P52" s="253">
        <f t="shared" si="0"/>
        <v>1</v>
      </c>
      <c r="Q52" s="253">
        <f t="shared" si="1"/>
        <v>1</v>
      </c>
      <c r="R52" s="253">
        <v>1</v>
      </c>
      <c r="S52" s="361" t="s">
        <v>367</v>
      </c>
    </row>
    <row r="53" spans="1:19" s="31" customFormat="1" ht="65.25">
      <c r="A53" s="77">
        <v>36</v>
      </c>
      <c r="B53" s="509"/>
      <c r="C53" s="509"/>
      <c r="D53" s="268" t="s">
        <v>517</v>
      </c>
      <c r="E53" s="256">
        <v>1</v>
      </c>
      <c r="F53" s="253">
        <f t="shared" si="2"/>
        <v>1</v>
      </c>
      <c r="G53" s="253">
        <f t="shared" si="3"/>
        <v>1</v>
      </c>
      <c r="H53" s="253">
        <v>1</v>
      </c>
      <c r="I53" s="253" t="s">
        <v>1066</v>
      </c>
      <c r="J53" s="256">
        <v>1</v>
      </c>
      <c r="K53" s="253">
        <f t="shared" si="4"/>
        <v>1</v>
      </c>
      <c r="L53" s="253">
        <f t="shared" si="5"/>
        <v>1</v>
      </c>
      <c r="M53" s="253">
        <v>1</v>
      </c>
      <c r="N53" s="253" t="s">
        <v>1066</v>
      </c>
      <c r="O53" s="256">
        <v>1</v>
      </c>
      <c r="P53" s="253">
        <f t="shared" si="0"/>
        <v>1</v>
      </c>
      <c r="Q53" s="253">
        <f t="shared" si="1"/>
        <v>1</v>
      </c>
      <c r="R53" s="253">
        <v>1</v>
      </c>
      <c r="S53" s="483"/>
    </row>
    <row r="54" spans="1:19" s="31" customFormat="1" ht="108.75" customHeight="1">
      <c r="A54" s="77">
        <v>37</v>
      </c>
      <c r="B54" s="510"/>
      <c r="C54" s="510"/>
      <c r="D54" s="268" t="s">
        <v>518</v>
      </c>
      <c r="E54" s="256">
        <v>1</v>
      </c>
      <c r="F54" s="253">
        <f t="shared" si="2"/>
        <v>1</v>
      </c>
      <c r="G54" s="253">
        <f t="shared" si="3"/>
        <v>1</v>
      </c>
      <c r="H54" s="253">
        <v>1</v>
      </c>
      <c r="I54" s="253" t="s">
        <v>1067</v>
      </c>
      <c r="J54" s="256">
        <v>1</v>
      </c>
      <c r="K54" s="253">
        <f t="shared" si="4"/>
        <v>1</v>
      </c>
      <c r="L54" s="253">
        <f t="shared" si="5"/>
        <v>1</v>
      </c>
      <c r="M54" s="253">
        <v>1</v>
      </c>
      <c r="N54" s="253" t="s">
        <v>1067</v>
      </c>
      <c r="O54" s="256">
        <v>1</v>
      </c>
      <c r="P54" s="253">
        <f t="shared" si="0"/>
        <v>1</v>
      </c>
      <c r="Q54" s="253">
        <f t="shared" si="1"/>
        <v>1</v>
      </c>
      <c r="R54" s="253">
        <v>1</v>
      </c>
      <c r="S54" s="362"/>
    </row>
    <row r="55" spans="1:19" s="31" customFormat="1" ht="21.75">
      <c r="A55" s="472" t="s">
        <v>522</v>
      </c>
      <c r="B55" s="473"/>
      <c r="C55" s="473"/>
      <c r="D55" s="473"/>
      <c r="E55" s="473"/>
      <c r="F55" s="473"/>
      <c r="G55" s="473"/>
      <c r="H55" s="473"/>
      <c r="I55" s="473"/>
      <c r="J55" s="473"/>
      <c r="K55" s="473"/>
      <c r="L55" s="473"/>
      <c r="M55" s="473"/>
      <c r="N55" s="473"/>
      <c r="O55" s="473"/>
      <c r="P55" s="473"/>
      <c r="Q55" s="473"/>
      <c r="R55" s="473"/>
      <c r="S55" s="474"/>
    </row>
    <row r="56" spans="1:19" s="31" customFormat="1" ht="21.75">
      <c r="A56" s="472" t="s">
        <v>880</v>
      </c>
      <c r="B56" s="473"/>
      <c r="C56" s="473"/>
      <c r="D56" s="473"/>
      <c r="E56" s="473"/>
      <c r="F56" s="473"/>
      <c r="G56" s="473"/>
      <c r="H56" s="473"/>
      <c r="I56" s="473"/>
      <c r="J56" s="473"/>
      <c r="K56" s="473"/>
      <c r="L56" s="473"/>
      <c r="M56" s="473"/>
      <c r="N56" s="473"/>
      <c r="O56" s="473"/>
      <c r="P56" s="473"/>
      <c r="Q56" s="473"/>
      <c r="R56" s="473"/>
      <c r="S56" s="474"/>
    </row>
    <row r="57" spans="1:19" s="31" customFormat="1" ht="43.5">
      <c r="A57" s="77">
        <v>38</v>
      </c>
      <c r="B57" s="508" t="s">
        <v>932</v>
      </c>
      <c r="C57" s="508" t="s">
        <v>846</v>
      </c>
      <c r="D57" s="117" t="s">
        <v>524</v>
      </c>
      <c r="E57" s="90">
        <v>1</v>
      </c>
      <c r="F57" s="58">
        <f t="shared" si="2"/>
        <v>1</v>
      </c>
      <c r="G57" s="58">
        <f t="shared" si="3"/>
        <v>1</v>
      </c>
      <c r="H57" s="58">
        <v>1</v>
      </c>
      <c r="I57" s="118" t="s">
        <v>873</v>
      </c>
      <c r="J57" s="90">
        <v>1</v>
      </c>
      <c r="K57" s="58">
        <f t="shared" si="4"/>
        <v>1</v>
      </c>
      <c r="L57" s="58">
        <f t="shared" si="5"/>
        <v>1</v>
      </c>
      <c r="M57" s="58">
        <v>1</v>
      </c>
      <c r="N57" s="255" t="s">
        <v>544</v>
      </c>
      <c r="O57" s="90">
        <v>1</v>
      </c>
      <c r="P57" s="58">
        <f t="shared" si="0"/>
        <v>1</v>
      </c>
      <c r="Q57" s="58">
        <f t="shared" si="1"/>
        <v>1</v>
      </c>
      <c r="R57" s="58">
        <v>1</v>
      </c>
      <c r="S57" s="517" t="s">
        <v>367</v>
      </c>
    </row>
    <row r="58" spans="1:19" s="31" customFormat="1" ht="43.5">
      <c r="A58" s="77">
        <v>39</v>
      </c>
      <c r="B58" s="509"/>
      <c r="C58" s="509"/>
      <c r="D58" s="95" t="s">
        <v>525</v>
      </c>
      <c r="E58" s="90">
        <v>1</v>
      </c>
      <c r="F58" s="58">
        <f t="shared" si="2"/>
        <v>1</v>
      </c>
      <c r="G58" s="58">
        <f t="shared" si="3"/>
        <v>1</v>
      </c>
      <c r="H58" s="58">
        <v>1</v>
      </c>
      <c r="I58" s="96" t="s">
        <v>873</v>
      </c>
      <c r="J58" s="90">
        <v>1</v>
      </c>
      <c r="K58" s="58">
        <f t="shared" si="4"/>
        <v>1</v>
      </c>
      <c r="L58" s="58">
        <f t="shared" si="5"/>
        <v>1</v>
      </c>
      <c r="M58" s="58">
        <v>1</v>
      </c>
      <c r="N58" s="255" t="s">
        <v>544</v>
      </c>
      <c r="O58" s="90">
        <v>1</v>
      </c>
      <c r="P58" s="58">
        <f t="shared" si="0"/>
        <v>1</v>
      </c>
      <c r="Q58" s="58">
        <f t="shared" si="1"/>
        <v>1</v>
      </c>
      <c r="R58" s="58">
        <v>1</v>
      </c>
      <c r="S58" s="518"/>
    </row>
    <row r="59" spans="1:19" s="31" customFormat="1" ht="43.5">
      <c r="A59" s="77">
        <v>40</v>
      </c>
      <c r="B59" s="509"/>
      <c r="C59" s="509"/>
      <c r="D59" s="95" t="s">
        <v>526</v>
      </c>
      <c r="E59" s="90">
        <v>1</v>
      </c>
      <c r="F59" s="58">
        <f t="shared" si="2"/>
        <v>1</v>
      </c>
      <c r="G59" s="58">
        <f t="shared" si="3"/>
        <v>1</v>
      </c>
      <c r="H59" s="58">
        <v>1</v>
      </c>
      <c r="I59" s="96" t="s">
        <v>873</v>
      </c>
      <c r="J59" s="90">
        <v>1</v>
      </c>
      <c r="K59" s="58">
        <f t="shared" si="4"/>
        <v>1</v>
      </c>
      <c r="L59" s="58">
        <f t="shared" si="5"/>
        <v>1</v>
      </c>
      <c r="M59" s="58">
        <v>1</v>
      </c>
      <c r="N59" s="255" t="s">
        <v>544</v>
      </c>
      <c r="O59" s="90">
        <v>1</v>
      </c>
      <c r="P59" s="58">
        <f t="shared" si="0"/>
        <v>1</v>
      </c>
      <c r="Q59" s="58">
        <f t="shared" si="1"/>
        <v>1</v>
      </c>
      <c r="R59" s="58">
        <v>1</v>
      </c>
      <c r="S59" s="518"/>
    </row>
    <row r="60" spans="1:19" s="31" customFormat="1" ht="43.5">
      <c r="A60" s="77">
        <v>41</v>
      </c>
      <c r="B60" s="509"/>
      <c r="C60" s="509"/>
      <c r="D60" s="95" t="s">
        <v>527</v>
      </c>
      <c r="E60" s="90">
        <v>1</v>
      </c>
      <c r="F60" s="58">
        <f t="shared" si="2"/>
        <v>1</v>
      </c>
      <c r="G60" s="58">
        <f t="shared" si="3"/>
        <v>1</v>
      </c>
      <c r="H60" s="58">
        <v>1</v>
      </c>
      <c r="I60" s="96" t="s">
        <v>873</v>
      </c>
      <c r="J60" s="90">
        <v>1</v>
      </c>
      <c r="K60" s="58">
        <f t="shared" si="4"/>
        <v>1</v>
      </c>
      <c r="L60" s="58">
        <f t="shared" si="5"/>
        <v>1</v>
      </c>
      <c r="M60" s="58">
        <v>1</v>
      </c>
      <c r="N60" s="255" t="s">
        <v>544</v>
      </c>
      <c r="O60" s="90">
        <v>1</v>
      </c>
      <c r="P60" s="58">
        <f t="shared" si="0"/>
        <v>1</v>
      </c>
      <c r="Q60" s="58">
        <f t="shared" si="1"/>
        <v>1</v>
      </c>
      <c r="R60" s="58">
        <v>1</v>
      </c>
      <c r="S60" s="518"/>
    </row>
    <row r="61" spans="1:19" s="31" customFormat="1" ht="43.5">
      <c r="A61" s="77">
        <v>42</v>
      </c>
      <c r="B61" s="509"/>
      <c r="C61" s="509"/>
      <c r="D61" s="95" t="s">
        <v>528</v>
      </c>
      <c r="E61" s="90">
        <v>1</v>
      </c>
      <c r="F61" s="58">
        <f t="shared" si="2"/>
        <v>1</v>
      </c>
      <c r="G61" s="58">
        <f t="shared" si="3"/>
        <v>1</v>
      </c>
      <c r="H61" s="58">
        <v>1</v>
      </c>
      <c r="I61" s="96" t="s">
        <v>873</v>
      </c>
      <c r="J61" s="90">
        <v>1</v>
      </c>
      <c r="K61" s="58">
        <f t="shared" si="4"/>
        <v>1</v>
      </c>
      <c r="L61" s="58">
        <f t="shared" si="5"/>
        <v>1</v>
      </c>
      <c r="M61" s="58">
        <v>1</v>
      </c>
      <c r="N61" s="255" t="s">
        <v>544</v>
      </c>
      <c r="O61" s="90">
        <v>1</v>
      </c>
      <c r="P61" s="58">
        <f t="shared" si="0"/>
        <v>1</v>
      </c>
      <c r="Q61" s="58">
        <f t="shared" si="1"/>
        <v>1</v>
      </c>
      <c r="R61" s="58">
        <v>1</v>
      </c>
      <c r="S61" s="518"/>
    </row>
    <row r="62" spans="1:19" s="31" customFormat="1" ht="43.5">
      <c r="A62" s="77">
        <v>43</v>
      </c>
      <c r="B62" s="509"/>
      <c r="C62" s="509"/>
      <c r="D62" s="95" t="s">
        <v>529</v>
      </c>
      <c r="E62" s="90">
        <v>1</v>
      </c>
      <c r="F62" s="58">
        <f t="shared" si="2"/>
        <v>1</v>
      </c>
      <c r="G62" s="58">
        <f t="shared" si="3"/>
        <v>1</v>
      </c>
      <c r="H62" s="58">
        <v>1</v>
      </c>
      <c r="I62" s="96" t="s">
        <v>873</v>
      </c>
      <c r="J62" s="90">
        <v>1</v>
      </c>
      <c r="K62" s="58">
        <f t="shared" si="4"/>
        <v>1</v>
      </c>
      <c r="L62" s="58">
        <f t="shared" si="5"/>
        <v>1</v>
      </c>
      <c r="M62" s="58">
        <v>1</v>
      </c>
      <c r="N62" s="255" t="s">
        <v>544</v>
      </c>
      <c r="O62" s="90">
        <v>1</v>
      </c>
      <c r="P62" s="58">
        <f t="shared" si="0"/>
        <v>1</v>
      </c>
      <c r="Q62" s="58">
        <f t="shared" si="1"/>
        <v>1</v>
      </c>
      <c r="R62" s="58">
        <v>1</v>
      </c>
      <c r="S62" s="518"/>
    </row>
    <row r="63" spans="1:19" s="31" customFormat="1" ht="43.5">
      <c r="A63" s="77">
        <v>44</v>
      </c>
      <c r="B63" s="509"/>
      <c r="C63" s="509"/>
      <c r="D63" s="95" t="s">
        <v>530</v>
      </c>
      <c r="E63" s="90">
        <v>1</v>
      </c>
      <c r="F63" s="58">
        <f t="shared" si="2"/>
        <v>1</v>
      </c>
      <c r="G63" s="58">
        <f t="shared" si="3"/>
        <v>1</v>
      </c>
      <c r="H63" s="58">
        <v>1</v>
      </c>
      <c r="I63" s="96" t="s">
        <v>873</v>
      </c>
      <c r="J63" s="90">
        <v>1</v>
      </c>
      <c r="K63" s="58">
        <f t="shared" si="4"/>
        <v>1</v>
      </c>
      <c r="L63" s="58">
        <f t="shared" si="5"/>
        <v>1</v>
      </c>
      <c r="M63" s="58">
        <v>1</v>
      </c>
      <c r="N63" s="255" t="s">
        <v>544</v>
      </c>
      <c r="O63" s="90">
        <v>1</v>
      </c>
      <c r="P63" s="58">
        <f t="shared" si="0"/>
        <v>1</v>
      </c>
      <c r="Q63" s="58">
        <f t="shared" si="1"/>
        <v>1</v>
      </c>
      <c r="R63" s="58">
        <v>1</v>
      </c>
      <c r="S63" s="518"/>
    </row>
    <row r="64" spans="1:19" s="31" customFormat="1" ht="65.25">
      <c r="A64" s="77">
        <v>45</v>
      </c>
      <c r="B64" s="509"/>
      <c r="C64" s="509"/>
      <c r="D64" s="95" t="s">
        <v>531</v>
      </c>
      <c r="E64" s="90">
        <v>1</v>
      </c>
      <c r="F64" s="58">
        <f t="shared" si="2"/>
        <v>1</v>
      </c>
      <c r="G64" s="58">
        <f t="shared" si="3"/>
        <v>1</v>
      </c>
      <c r="H64" s="58">
        <v>1</v>
      </c>
      <c r="I64" s="96" t="s">
        <v>543</v>
      </c>
      <c r="J64" s="90">
        <v>1</v>
      </c>
      <c r="K64" s="58">
        <f t="shared" si="4"/>
        <v>1</v>
      </c>
      <c r="L64" s="58">
        <f t="shared" si="5"/>
        <v>1</v>
      </c>
      <c r="M64" s="58">
        <v>1</v>
      </c>
      <c r="N64" s="255" t="s">
        <v>544</v>
      </c>
      <c r="O64" s="90">
        <v>1</v>
      </c>
      <c r="P64" s="58">
        <f t="shared" si="0"/>
        <v>1</v>
      </c>
      <c r="Q64" s="58">
        <f t="shared" si="1"/>
        <v>1</v>
      </c>
      <c r="R64" s="58">
        <v>1</v>
      </c>
      <c r="S64" s="518"/>
    </row>
    <row r="65" spans="1:19" s="31" customFormat="1" ht="65.25">
      <c r="A65" s="77">
        <v>46</v>
      </c>
      <c r="B65" s="509"/>
      <c r="C65" s="509"/>
      <c r="D65" s="95" t="s">
        <v>532</v>
      </c>
      <c r="E65" s="90">
        <v>1</v>
      </c>
      <c r="F65" s="58">
        <f t="shared" si="2"/>
        <v>1</v>
      </c>
      <c r="G65" s="58">
        <f t="shared" si="3"/>
        <v>1</v>
      </c>
      <c r="H65" s="58">
        <v>1</v>
      </c>
      <c r="I65" s="96" t="s">
        <v>1068</v>
      </c>
      <c r="J65" s="90">
        <v>1</v>
      </c>
      <c r="K65" s="58">
        <f t="shared" si="4"/>
        <v>1</v>
      </c>
      <c r="L65" s="58">
        <f t="shared" si="5"/>
        <v>1</v>
      </c>
      <c r="M65" s="58">
        <v>1</v>
      </c>
      <c r="N65" s="255" t="s">
        <v>544</v>
      </c>
      <c r="O65" s="90">
        <v>1</v>
      </c>
      <c r="P65" s="58">
        <f t="shared" si="0"/>
        <v>1</v>
      </c>
      <c r="Q65" s="58">
        <f t="shared" si="1"/>
        <v>1</v>
      </c>
      <c r="R65" s="58">
        <v>1</v>
      </c>
      <c r="S65" s="518"/>
    </row>
    <row r="66" spans="1:19" s="31" customFormat="1" ht="65.25">
      <c r="A66" s="77">
        <v>47</v>
      </c>
      <c r="B66" s="509"/>
      <c r="C66" s="509"/>
      <c r="D66" s="95" t="s">
        <v>533</v>
      </c>
      <c r="E66" s="90">
        <v>1</v>
      </c>
      <c r="F66" s="58">
        <f t="shared" si="2"/>
        <v>1</v>
      </c>
      <c r="G66" s="58">
        <f t="shared" si="3"/>
        <v>1</v>
      </c>
      <c r="H66" s="58">
        <v>1</v>
      </c>
      <c r="I66" s="96" t="s">
        <v>1068</v>
      </c>
      <c r="J66" s="90">
        <v>1</v>
      </c>
      <c r="K66" s="58">
        <f t="shared" si="4"/>
        <v>1</v>
      </c>
      <c r="L66" s="58">
        <f t="shared" si="5"/>
        <v>1</v>
      </c>
      <c r="M66" s="58">
        <v>1</v>
      </c>
      <c r="N66" s="255" t="s">
        <v>544</v>
      </c>
      <c r="O66" s="90">
        <v>1</v>
      </c>
      <c r="P66" s="58">
        <f t="shared" si="0"/>
        <v>1</v>
      </c>
      <c r="Q66" s="58">
        <f t="shared" si="1"/>
        <v>1</v>
      </c>
      <c r="R66" s="58">
        <v>1</v>
      </c>
      <c r="S66" s="518"/>
    </row>
    <row r="67" spans="1:19" s="31" customFormat="1" ht="43.5">
      <c r="A67" s="77">
        <v>48</v>
      </c>
      <c r="B67" s="509"/>
      <c r="C67" s="509"/>
      <c r="D67" s="95" t="s">
        <v>534</v>
      </c>
      <c r="E67" s="90">
        <v>1</v>
      </c>
      <c r="F67" s="58">
        <f t="shared" si="2"/>
        <v>1</v>
      </c>
      <c r="G67" s="58">
        <f t="shared" si="3"/>
        <v>1</v>
      </c>
      <c r="H67" s="58">
        <v>1</v>
      </c>
      <c r="I67" s="96" t="s">
        <v>873</v>
      </c>
      <c r="J67" s="90">
        <v>1</v>
      </c>
      <c r="K67" s="58">
        <f t="shared" si="4"/>
        <v>1</v>
      </c>
      <c r="L67" s="58">
        <f t="shared" si="5"/>
        <v>1</v>
      </c>
      <c r="M67" s="58">
        <v>1</v>
      </c>
      <c r="N67" s="255" t="s">
        <v>544</v>
      </c>
      <c r="O67" s="90">
        <v>1</v>
      </c>
      <c r="P67" s="58">
        <f t="shared" si="0"/>
        <v>1</v>
      </c>
      <c r="Q67" s="58">
        <f t="shared" si="1"/>
        <v>1</v>
      </c>
      <c r="R67" s="58">
        <v>1</v>
      </c>
      <c r="S67" s="518"/>
    </row>
    <row r="68" spans="1:19" s="31" customFormat="1" ht="43.5">
      <c r="A68" s="77">
        <v>49</v>
      </c>
      <c r="B68" s="509"/>
      <c r="C68" s="509"/>
      <c r="D68" s="95" t="s">
        <v>535</v>
      </c>
      <c r="E68" s="90">
        <v>1</v>
      </c>
      <c r="F68" s="58">
        <f t="shared" si="2"/>
        <v>1</v>
      </c>
      <c r="G68" s="58">
        <f t="shared" si="3"/>
        <v>1</v>
      </c>
      <c r="H68" s="58">
        <v>1</v>
      </c>
      <c r="I68" s="96" t="s">
        <v>873</v>
      </c>
      <c r="J68" s="90">
        <v>1</v>
      </c>
      <c r="K68" s="58">
        <f t="shared" si="4"/>
        <v>1</v>
      </c>
      <c r="L68" s="58">
        <f t="shared" si="5"/>
        <v>1</v>
      </c>
      <c r="M68" s="58">
        <v>1</v>
      </c>
      <c r="N68" s="255" t="s">
        <v>544</v>
      </c>
      <c r="O68" s="90">
        <v>1</v>
      </c>
      <c r="P68" s="58">
        <f t="shared" si="0"/>
        <v>1</v>
      </c>
      <c r="Q68" s="58">
        <f t="shared" si="1"/>
        <v>1</v>
      </c>
      <c r="R68" s="58">
        <v>1</v>
      </c>
      <c r="S68" s="518"/>
    </row>
    <row r="69" spans="1:19" s="31" customFormat="1" ht="43.5">
      <c r="A69" s="77">
        <v>50</v>
      </c>
      <c r="B69" s="509"/>
      <c r="C69" s="509"/>
      <c r="D69" s="95" t="s">
        <v>536</v>
      </c>
      <c r="E69" s="90">
        <v>1</v>
      </c>
      <c r="F69" s="58">
        <f t="shared" si="2"/>
        <v>1</v>
      </c>
      <c r="G69" s="58">
        <f t="shared" si="3"/>
        <v>1</v>
      </c>
      <c r="H69" s="58">
        <v>1</v>
      </c>
      <c r="I69" s="96" t="s">
        <v>873</v>
      </c>
      <c r="J69" s="90">
        <v>1</v>
      </c>
      <c r="K69" s="58">
        <f t="shared" si="4"/>
        <v>1</v>
      </c>
      <c r="L69" s="58">
        <f t="shared" si="5"/>
        <v>1</v>
      </c>
      <c r="M69" s="58">
        <v>1</v>
      </c>
      <c r="N69" s="255" t="s">
        <v>544</v>
      </c>
      <c r="O69" s="90">
        <v>1</v>
      </c>
      <c r="P69" s="58">
        <f t="shared" si="0"/>
        <v>1</v>
      </c>
      <c r="Q69" s="58">
        <f t="shared" si="1"/>
        <v>1</v>
      </c>
      <c r="R69" s="58">
        <v>1</v>
      </c>
      <c r="S69" s="518"/>
    </row>
    <row r="70" spans="1:19" s="31" customFormat="1" ht="43.5">
      <c r="A70" s="77">
        <v>51</v>
      </c>
      <c r="B70" s="509"/>
      <c r="C70" s="509"/>
      <c r="D70" s="95" t="s">
        <v>537</v>
      </c>
      <c r="E70" s="90">
        <v>1</v>
      </c>
      <c r="F70" s="58">
        <f t="shared" si="2"/>
        <v>1</v>
      </c>
      <c r="G70" s="58">
        <f t="shared" si="3"/>
        <v>1</v>
      </c>
      <c r="H70" s="58">
        <v>1</v>
      </c>
      <c r="I70" s="96" t="s">
        <v>873</v>
      </c>
      <c r="J70" s="90">
        <v>1</v>
      </c>
      <c r="K70" s="58">
        <f t="shared" si="4"/>
        <v>1</v>
      </c>
      <c r="L70" s="58">
        <f t="shared" si="5"/>
        <v>1</v>
      </c>
      <c r="M70" s="58">
        <v>1</v>
      </c>
      <c r="N70" s="255" t="s">
        <v>544</v>
      </c>
      <c r="O70" s="90">
        <v>1</v>
      </c>
      <c r="P70" s="58">
        <f t="shared" si="0"/>
        <v>1</v>
      </c>
      <c r="Q70" s="58">
        <f t="shared" si="1"/>
        <v>1</v>
      </c>
      <c r="R70" s="58">
        <v>1</v>
      </c>
      <c r="S70" s="518"/>
    </row>
    <row r="71" spans="1:19" s="31" customFormat="1" ht="43.5">
      <c r="A71" s="77">
        <v>52</v>
      </c>
      <c r="B71" s="509"/>
      <c r="C71" s="509"/>
      <c r="D71" s="95" t="s">
        <v>538</v>
      </c>
      <c r="E71" s="90">
        <v>1</v>
      </c>
      <c r="F71" s="58">
        <f t="shared" si="2"/>
        <v>1</v>
      </c>
      <c r="G71" s="58">
        <f t="shared" si="3"/>
        <v>1</v>
      </c>
      <c r="H71" s="58">
        <v>1</v>
      </c>
      <c r="I71" s="96" t="s">
        <v>873</v>
      </c>
      <c r="J71" s="90">
        <v>1</v>
      </c>
      <c r="K71" s="58">
        <f t="shared" si="4"/>
        <v>1</v>
      </c>
      <c r="L71" s="58">
        <f t="shared" si="5"/>
        <v>1</v>
      </c>
      <c r="M71" s="58">
        <v>1</v>
      </c>
      <c r="N71" s="255" t="s">
        <v>544</v>
      </c>
      <c r="O71" s="90">
        <v>1</v>
      </c>
      <c r="P71" s="58">
        <f t="shared" si="0"/>
        <v>1</v>
      </c>
      <c r="Q71" s="58">
        <f t="shared" si="1"/>
        <v>1</v>
      </c>
      <c r="R71" s="58">
        <v>1</v>
      </c>
      <c r="S71" s="518"/>
    </row>
    <row r="72" spans="1:19" s="31" customFormat="1" ht="65.25">
      <c r="A72" s="77">
        <v>53</v>
      </c>
      <c r="B72" s="509"/>
      <c r="C72" s="509"/>
      <c r="D72" s="95" t="s">
        <v>539</v>
      </c>
      <c r="E72" s="90">
        <v>1</v>
      </c>
      <c r="F72" s="58">
        <f t="shared" si="2"/>
        <v>1</v>
      </c>
      <c r="G72" s="58">
        <f t="shared" si="3"/>
        <v>1</v>
      </c>
      <c r="H72" s="58">
        <v>1</v>
      </c>
      <c r="I72" s="96" t="s">
        <v>1068</v>
      </c>
      <c r="J72" s="90">
        <v>1</v>
      </c>
      <c r="K72" s="58">
        <f t="shared" si="4"/>
        <v>1</v>
      </c>
      <c r="L72" s="58">
        <f t="shared" si="5"/>
        <v>1</v>
      </c>
      <c r="M72" s="58">
        <v>1</v>
      </c>
      <c r="N72" s="255" t="s">
        <v>544</v>
      </c>
      <c r="O72" s="90">
        <v>1</v>
      </c>
      <c r="P72" s="58">
        <f t="shared" si="0"/>
        <v>1</v>
      </c>
      <c r="Q72" s="58">
        <f t="shared" si="1"/>
        <v>1</v>
      </c>
      <c r="R72" s="58">
        <v>1</v>
      </c>
      <c r="S72" s="518"/>
    </row>
    <row r="73" spans="1:19" s="31" customFormat="1" ht="65.25">
      <c r="A73" s="77">
        <v>54</v>
      </c>
      <c r="B73" s="509"/>
      <c r="C73" s="509"/>
      <c r="D73" s="95" t="s">
        <v>540</v>
      </c>
      <c r="E73" s="90">
        <v>1</v>
      </c>
      <c r="F73" s="58">
        <f t="shared" si="2"/>
        <v>1</v>
      </c>
      <c r="G73" s="58">
        <f t="shared" si="3"/>
        <v>1</v>
      </c>
      <c r="H73" s="58">
        <v>1</v>
      </c>
      <c r="I73" s="96" t="s">
        <v>1068</v>
      </c>
      <c r="J73" s="90">
        <v>1</v>
      </c>
      <c r="K73" s="58">
        <f t="shared" si="4"/>
        <v>1</v>
      </c>
      <c r="L73" s="58">
        <f t="shared" si="5"/>
        <v>1</v>
      </c>
      <c r="M73" s="58">
        <v>1</v>
      </c>
      <c r="N73" s="255" t="s">
        <v>544</v>
      </c>
      <c r="O73" s="90">
        <v>1</v>
      </c>
      <c r="P73" s="58">
        <f t="shared" si="0"/>
        <v>1</v>
      </c>
      <c r="Q73" s="58">
        <f t="shared" si="1"/>
        <v>1</v>
      </c>
      <c r="R73" s="58">
        <v>1</v>
      </c>
      <c r="S73" s="518"/>
    </row>
    <row r="74" spans="1:19" s="31" customFormat="1" ht="43.5">
      <c r="A74" s="77">
        <v>55</v>
      </c>
      <c r="B74" s="509"/>
      <c r="C74" s="509"/>
      <c r="D74" s="95" t="s">
        <v>541</v>
      </c>
      <c r="E74" s="90">
        <v>1</v>
      </c>
      <c r="F74" s="58">
        <f t="shared" si="2"/>
        <v>1</v>
      </c>
      <c r="G74" s="58">
        <f t="shared" si="3"/>
        <v>1</v>
      </c>
      <c r="H74" s="58">
        <v>1</v>
      </c>
      <c r="I74" s="96" t="s">
        <v>873</v>
      </c>
      <c r="J74" s="90">
        <v>1</v>
      </c>
      <c r="K74" s="58">
        <f t="shared" si="4"/>
        <v>1</v>
      </c>
      <c r="L74" s="58">
        <f t="shared" si="5"/>
        <v>1</v>
      </c>
      <c r="M74" s="58">
        <v>1</v>
      </c>
      <c r="N74" s="255" t="s">
        <v>544</v>
      </c>
      <c r="O74" s="90">
        <v>1</v>
      </c>
      <c r="P74" s="58">
        <f t="shared" si="0"/>
        <v>1</v>
      </c>
      <c r="Q74" s="58">
        <f t="shared" si="1"/>
        <v>1</v>
      </c>
      <c r="R74" s="58">
        <v>1</v>
      </c>
      <c r="S74" s="518"/>
    </row>
    <row r="75" spans="1:19" s="31" customFormat="1" ht="43.5">
      <c r="A75" s="77">
        <v>56</v>
      </c>
      <c r="B75" s="510"/>
      <c r="C75" s="510"/>
      <c r="D75" s="95" t="s">
        <v>872</v>
      </c>
      <c r="E75" s="90">
        <v>1</v>
      </c>
      <c r="F75" s="58">
        <f t="shared" si="2"/>
        <v>1</v>
      </c>
      <c r="G75" s="58">
        <f t="shared" si="3"/>
        <v>1</v>
      </c>
      <c r="H75" s="58">
        <v>1</v>
      </c>
      <c r="I75" s="96" t="s">
        <v>873</v>
      </c>
      <c r="J75" s="90">
        <v>1</v>
      </c>
      <c r="K75" s="58">
        <f t="shared" si="4"/>
        <v>1</v>
      </c>
      <c r="L75" s="58">
        <f t="shared" si="5"/>
        <v>1</v>
      </c>
      <c r="M75" s="58">
        <v>1</v>
      </c>
      <c r="N75" s="255" t="s">
        <v>544</v>
      </c>
      <c r="O75" s="90">
        <v>1</v>
      </c>
      <c r="P75" s="58">
        <f t="shared" si="0"/>
        <v>1</v>
      </c>
      <c r="Q75" s="58">
        <f t="shared" si="1"/>
        <v>1</v>
      </c>
      <c r="R75" s="58">
        <v>1</v>
      </c>
      <c r="S75" s="519"/>
    </row>
    <row r="76" spans="1:19" s="31" customFormat="1" ht="21.75">
      <c r="A76" s="472" t="s">
        <v>881</v>
      </c>
      <c r="B76" s="473"/>
      <c r="C76" s="473"/>
      <c r="D76" s="473"/>
      <c r="E76" s="473"/>
      <c r="F76" s="473"/>
      <c r="G76" s="473"/>
      <c r="H76" s="473"/>
      <c r="I76" s="473"/>
      <c r="J76" s="473"/>
      <c r="K76" s="473"/>
      <c r="L76" s="473"/>
      <c r="M76" s="473"/>
      <c r="N76" s="473"/>
      <c r="O76" s="473"/>
      <c r="P76" s="473"/>
      <c r="Q76" s="473"/>
      <c r="R76" s="473"/>
      <c r="S76" s="474"/>
    </row>
    <row r="77" spans="1:19" s="31" customFormat="1" ht="43.5">
      <c r="A77" s="77">
        <v>57</v>
      </c>
      <c r="B77" s="508" t="s">
        <v>932</v>
      </c>
      <c r="C77" s="508" t="s">
        <v>846</v>
      </c>
      <c r="D77" s="95" t="s">
        <v>545</v>
      </c>
      <c r="E77" s="90">
        <v>1</v>
      </c>
      <c r="F77" s="58">
        <f t="shared" si="2"/>
        <v>1</v>
      </c>
      <c r="G77" s="58">
        <f t="shared" si="3"/>
        <v>1</v>
      </c>
      <c r="H77" s="58">
        <v>1</v>
      </c>
      <c r="I77" s="96" t="s">
        <v>873</v>
      </c>
      <c r="J77" s="90">
        <v>1</v>
      </c>
      <c r="K77" s="58">
        <f t="shared" si="4"/>
        <v>1</v>
      </c>
      <c r="L77" s="58">
        <f t="shared" si="5"/>
        <v>1</v>
      </c>
      <c r="M77" s="58">
        <v>1</v>
      </c>
      <c r="N77" s="97" t="s">
        <v>544</v>
      </c>
      <c r="O77" s="90">
        <v>1</v>
      </c>
      <c r="P77" s="58">
        <f t="shared" si="0"/>
        <v>1</v>
      </c>
      <c r="Q77" s="58">
        <f t="shared" si="1"/>
        <v>1</v>
      </c>
      <c r="R77" s="58">
        <v>1</v>
      </c>
      <c r="S77" s="448" t="s">
        <v>367</v>
      </c>
    </row>
    <row r="78" spans="1:19" s="31" customFormat="1" ht="43.5">
      <c r="A78" s="77">
        <v>58</v>
      </c>
      <c r="B78" s="509"/>
      <c r="C78" s="509"/>
      <c r="D78" s="95" t="s">
        <v>874</v>
      </c>
      <c r="E78" s="90">
        <v>1</v>
      </c>
      <c r="F78" s="58">
        <f t="shared" si="2"/>
        <v>1</v>
      </c>
      <c r="G78" s="58">
        <f t="shared" si="3"/>
        <v>1</v>
      </c>
      <c r="H78" s="58">
        <v>1</v>
      </c>
      <c r="I78" s="96" t="s">
        <v>873</v>
      </c>
      <c r="J78" s="90">
        <v>1</v>
      </c>
      <c r="K78" s="58">
        <f t="shared" si="4"/>
        <v>1</v>
      </c>
      <c r="L78" s="58">
        <f t="shared" si="5"/>
        <v>1</v>
      </c>
      <c r="M78" s="58">
        <v>1</v>
      </c>
      <c r="N78" s="97" t="s">
        <v>544</v>
      </c>
      <c r="O78" s="90">
        <v>1</v>
      </c>
      <c r="P78" s="58">
        <f t="shared" si="0"/>
        <v>1</v>
      </c>
      <c r="Q78" s="58">
        <f t="shared" si="1"/>
        <v>1</v>
      </c>
      <c r="R78" s="58">
        <v>1</v>
      </c>
      <c r="S78" s="482"/>
    </row>
    <row r="79" spans="1:19" s="31" customFormat="1" ht="43.5">
      <c r="A79" s="77">
        <v>59</v>
      </c>
      <c r="B79" s="509"/>
      <c r="C79" s="509"/>
      <c r="D79" s="95" t="s">
        <v>547</v>
      </c>
      <c r="E79" s="90">
        <v>1</v>
      </c>
      <c r="F79" s="58">
        <f t="shared" si="2"/>
        <v>1</v>
      </c>
      <c r="G79" s="58">
        <f t="shared" si="3"/>
        <v>1</v>
      </c>
      <c r="H79" s="58">
        <v>1</v>
      </c>
      <c r="I79" s="96" t="s">
        <v>873</v>
      </c>
      <c r="J79" s="90">
        <v>1</v>
      </c>
      <c r="K79" s="58">
        <f t="shared" si="4"/>
        <v>1</v>
      </c>
      <c r="L79" s="58">
        <f t="shared" si="5"/>
        <v>1</v>
      </c>
      <c r="M79" s="58">
        <v>1</v>
      </c>
      <c r="N79" s="97" t="s">
        <v>544</v>
      </c>
      <c r="O79" s="90">
        <v>1</v>
      </c>
      <c r="P79" s="58">
        <f t="shared" si="0"/>
        <v>1</v>
      </c>
      <c r="Q79" s="58">
        <f t="shared" si="1"/>
        <v>1</v>
      </c>
      <c r="R79" s="58">
        <v>1</v>
      </c>
      <c r="S79" s="482"/>
    </row>
    <row r="80" spans="1:19" s="31" customFormat="1" ht="43.5">
      <c r="A80" s="77">
        <v>60</v>
      </c>
      <c r="B80" s="509"/>
      <c r="C80" s="509"/>
      <c r="D80" s="95" t="s">
        <v>875</v>
      </c>
      <c r="E80" s="90">
        <v>1</v>
      </c>
      <c r="F80" s="58">
        <f t="shared" si="2"/>
        <v>1</v>
      </c>
      <c r="G80" s="58">
        <f t="shared" si="3"/>
        <v>1</v>
      </c>
      <c r="H80" s="58">
        <v>1</v>
      </c>
      <c r="I80" s="96" t="s">
        <v>873</v>
      </c>
      <c r="J80" s="90">
        <v>1</v>
      </c>
      <c r="K80" s="58">
        <f t="shared" si="4"/>
        <v>1</v>
      </c>
      <c r="L80" s="58">
        <f t="shared" si="5"/>
        <v>1</v>
      </c>
      <c r="M80" s="58">
        <v>1</v>
      </c>
      <c r="N80" s="97" t="s">
        <v>544</v>
      </c>
      <c r="O80" s="90">
        <v>1</v>
      </c>
      <c r="P80" s="58">
        <f t="shared" si="0"/>
        <v>1</v>
      </c>
      <c r="Q80" s="58">
        <f t="shared" si="1"/>
        <v>1</v>
      </c>
      <c r="R80" s="58">
        <v>1</v>
      </c>
      <c r="S80" s="482"/>
    </row>
    <row r="81" spans="1:19" s="31" customFormat="1" ht="43.5">
      <c r="A81" s="77">
        <v>61</v>
      </c>
      <c r="B81" s="509"/>
      <c r="C81" s="509"/>
      <c r="D81" s="95" t="s">
        <v>549</v>
      </c>
      <c r="E81" s="90">
        <v>1</v>
      </c>
      <c r="F81" s="58">
        <f t="shared" si="2"/>
        <v>1</v>
      </c>
      <c r="G81" s="58">
        <f t="shared" si="3"/>
        <v>1</v>
      </c>
      <c r="H81" s="58">
        <v>1</v>
      </c>
      <c r="I81" s="96" t="s">
        <v>873</v>
      </c>
      <c r="J81" s="90">
        <v>1</v>
      </c>
      <c r="K81" s="58">
        <f t="shared" si="4"/>
        <v>1</v>
      </c>
      <c r="L81" s="58">
        <f t="shared" si="5"/>
        <v>1</v>
      </c>
      <c r="M81" s="58">
        <v>1</v>
      </c>
      <c r="N81" s="97" t="s">
        <v>544</v>
      </c>
      <c r="O81" s="90">
        <v>1</v>
      </c>
      <c r="P81" s="58">
        <f t="shared" si="0"/>
        <v>1</v>
      </c>
      <c r="Q81" s="58">
        <f t="shared" si="1"/>
        <v>1</v>
      </c>
      <c r="R81" s="58">
        <v>1</v>
      </c>
      <c r="S81" s="482"/>
    </row>
    <row r="82" spans="1:19" s="31" customFormat="1" ht="43.5">
      <c r="A82" s="77">
        <v>62</v>
      </c>
      <c r="B82" s="509"/>
      <c r="C82" s="509"/>
      <c r="D82" s="95" t="s">
        <v>550</v>
      </c>
      <c r="E82" s="90">
        <v>1</v>
      </c>
      <c r="F82" s="58">
        <f t="shared" si="2"/>
        <v>1</v>
      </c>
      <c r="G82" s="58">
        <f t="shared" si="3"/>
        <v>1</v>
      </c>
      <c r="H82" s="58">
        <v>1</v>
      </c>
      <c r="I82" s="96" t="s">
        <v>873</v>
      </c>
      <c r="J82" s="90">
        <v>1</v>
      </c>
      <c r="K82" s="58">
        <f t="shared" si="4"/>
        <v>1</v>
      </c>
      <c r="L82" s="58">
        <f t="shared" si="5"/>
        <v>1</v>
      </c>
      <c r="M82" s="58">
        <v>1</v>
      </c>
      <c r="N82" s="97" t="s">
        <v>544</v>
      </c>
      <c r="O82" s="90">
        <v>1</v>
      </c>
      <c r="P82" s="58">
        <f t="shared" si="0"/>
        <v>1</v>
      </c>
      <c r="Q82" s="58">
        <f t="shared" si="1"/>
        <v>1</v>
      </c>
      <c r="R82" s="58">
        <v>1</v>
      </c>
      <c r="S82" s="482"/>
    </row>
    <row r="83" spans="1:19" s="31" customFormat="1" ht="43.5">
      <c r="A83" s="77">
        <v>63</v>
      </c>
      <c r="B83" s="509"/>
      <c r="C83" s="509"/>
      <c r="D83" s="95" t="s">
        <v>551</v>
      </c>
      <c r="E83" s="90">
        <v>1</v>
      </c>
      <c r="F83" s="58">
        <f t="shared" si="2"/>
        <v>1</v>
      </c>
      <c r="G83" s="58">
        <f t="shared" si="3"/>
        <v>1</v>
      </c>
      <c r="H83" s="58">
        <v>1</v>
      </c>
      <c r="I83" s="96" t="s">
        <v>873</v>
      </c>
      <c r="J83" s="90">
        <v>1</v>
      </c>
      <c r="K83" s="58">
        <f t="shared" si="4"/>
        <v>1</v>
      </c>
      <c r="L83" s="58">
        <f t="shared" si="5"/>
        <v>1</v>
      </c>
      <c r="M83" s="58">
        <v>1</v>
      </c>
      <c r="N83" s="97" t="s">
        <v>544</v>
      </c>
      <c r="O83" s="90">
        <v>1</v>
      </c>
      <c r="P83" s="58">
        <f t="shared" si="0"/>
        <v>1</v>
      </c>
      <c r="Q83" s="58">
        <f t="shared" si="1"/>
        <v>1</v>
      </c>
      <c r="R83" s="58">
        <v>1</v>
      </c>
      <c r="S83" s="482"/>
    </row>
    <row r="84" spans="1:19" s="31" customFormat="1" ht="43.5">
      <c r="A84" s="77">
        <v>64</v>
      </c>
      <c r="B84" s="509"/>
      <c r="C84" s="509"/>
      <c r="D84" s="95" t="s">
        <v>552</v>
      </c>
      <c r="E84" s="90">
        <v>1</v>
      </c>
      <c r="F84" s="58">
        <f t="shared" si="2"/>
        <v>1</v>
      </c>
      <c r="G84" s="58">
        <f t="shared" si="3"/>
        <v>1</v>
      </c>
      <c r="H84" s="58">
        <v>1</v>
      </c>
      <c r="I84" s="96" t="s">
        <v>873</v>
      </c>
      <c r="J84" s="90">
        <v>1</v>
      </c>
      <c r="K84" s="58">
        <f t="shared" si="4"/>
        <v>1</v>
      </c>
      <c r="L84" s="58">
        <f t="shared" si="5"/>
        <v>1</v>
      </c>
      <c r="M84" s="58">
        <v>1</v>
      </c>
      <c r="N84" s="97" t="s">
        <v>544</v>
      </c>
      <c r="O84" s="90">
        <v>1</v>
      </c>
      <c r="P84" s="58">
        <f t="shared" si="0"/>
        <v>1</v>
      </c>
      <c r="Q84" s="58">
        <f t="shared" si="1"/>
        <v>1</v>
      </c>
      <c r="R84" s="58">
        <v>1</v>
      </c>
      <c r="S84" s="482"/>
    </row>
    <row r="85" spans="1:19" s="31" customFormat="1" ht="43.5">
      <c r="A85" s="77">
        <v>65</v>
      </c>
      <c r="B85" s="510"/>
      <c r="C85" s="510"/>
      <c r="D85" s="95" t="s">
        <v>978</v>
      </c>
      <c r="E85" s="90">
        <v>1</v>
      </c>
      <c r="F85" s="58">
        <f t="shared" si="2"/>
        <v>1</v>
      </c>
      <c r="G85" s="58">
        <f t="shared" si="3"/>
        <v>1</v>
      </c>
      <c r="H85" s="58">
        <v>1</v>
      </c>
      <c r="I85" s="30" t="s">
        <v>873</v>
      </c>
      <c r="J85" s="90">
        <v>1</v>
      </c>
      <c r="K85" s="58">
        <f t="shared" si="4"/>
        <v>1</v>
      </c>
      <c r="L85" s="58">
        <f t="shared" si="5"/>
        <v>1</v>
      </c>
      <c r="M85" s="58">
        <v>1</v>
      </c>
      <c r="N85" s="97" t="s">
        <v>544</v>
      </c>
      <c r="O85" s="90">
        <v>1</v>
      </c>
      <c r="P85" s="58">
        <f t="shared" ref="P85:P113" si="6">IF(O85=Q85,R85)</f>
        <v>1</v>
      </c>
      <c r="Q85" s="58">
        <f t="shared" ref="Q85:Q113" si="7">IF(O85="NA","NA",R85)</f>
        <v>1</v>
      </c>
      <c r="R85" s="58">
        <v>1</v>
      </c>
      <c r="S85" s="449"/>
    </row>
    <row r="86" spans="1:19" s="31" customFormat="1" ht="21.75">
      <c r="A86" s="472" t="s">
        <v>882</v>
      </c>
      <c r="B86" s="473"/>
      <c r="C86" s="473"/>
      <c r="D86" s="473"/>
      <c r="E86" s="473"/>
      <c r="F86" s="473"/>
      <c r="G86" s="473"/>
      <c r="H86" s="473"/>
      <c r="I86" s="473"/>
      <c r="J86" s="473"/>
      <c r="K86" s="473"/>
      <c r="L86" s="473"/>
      <c r="M86" s="473"/>
      <c r="N86" s="473"/>
      <c r="O86" s="473"/>
      <c r="P86" s="473"/>
      <c r="Q86" s="473"/>
      <c r="R86" s="473"/>
      <c r="S86" s="474"/>
    </row>
    <row r="87" spans="1:19" s="31" customFormat="1" ht="43.5">
      <c r="A87" s="77">
        <v>66</v>
      </c>
      <c r="B87" s="508" t="s">
        <v>932</v>
      </c>
      <c r="C87" s="508" t="s">
        <v>846</v>
      </c>
      <c r="D87" s="95" t="s">
        <v>554</v>
      </c>
      <c r="E87" s="90">
        <v>1</v>
      </c>
      <c r="F87" s="58">
        <f t="shared" ref="F87:F113" si="8">IF(E87=G87,H87)</f>
        <v>1</v>
      </c>
      <c r="G87" s="58">
        <f t="shared" ref="G87:G113" si="9">IF(E87="NA","NA",H87)</f>
        <v>1</v>
      </c>
      <c r="H87" s="58">
        <v>1</v>
      </c>
      <c r="I87" s="96" t="s">
        <v>873</v>
      </c>
      <c r="J87" s="90">
        <v>1</v>
      </c>
      <c r="K87" s="58">
        <f t="shared" ref="K87:K113" si="10">IF(J87=L87,M87)</f>
        <v>1</v>
      </c>
      <c r="L87" s="58">
        <f t="shared" ref="L87:L113" si="11">IF(J87="NA","NA",M87)</f>
        <v>1</v>
      </c>
      <c r="M87" s="58">
        <v>1</v>
      </c>
      <c r="N87" s="97" t="s">
        <v>544</v>
      </c>
      <c r="O87" s="90">
        <v>1</v>
      </c>
      <c r="P87" s="58">
        <f t="shared" si="6"/>
        <v>1</v>
      </c>
      <c r="Q87" s="58">
        <f t="shared" si="7"/>
        <v>1</v>
      </c>
      <c r="R87" s="58">
        <v>1</v>
      </c>
      <c r="S87" s="448" t="s">
        <v>367</v>
      </c>
    </row>
    <row r="88" spans="1:19" s="31" customFormat="1" ht="43.5">
      <c r="A88" s="77">
        <v>67</v>
      </c>
      <c r="B88" s="509"/>
      <c r="C88" s="509"/>
      <c r="D88" s="95" t="s">
        <v>979</v>
      </c>
      <c r="E88" s="90">
        <v>1</v>
      </c>
      <c r="F88" s="58">
        <f t="shared" si="8"/>
        <v>1</v>
      </c>
      <c r="G88" s="58">
        <f t="shared" si="9"/>
        <v>1</v>
      </c>
      <c r="H88" s="58">
        <v>1</v>
      </c>
      <c r="I88" s="96" t="s">
        <v>873</v>
      </c>
      <c r="J88" s="90">
        <v>1</v>
      </c>
      <c r="K88" s="58">
        <f t="shared" si="10"/>
        <v>1</v>
      </c>
      <c r="L88" s="58">
        <f t="shared" si="11"/>
        <v>1</v>
      </c>
      <c r="M88" s="58">
        <v>1</v>
      </c>
      <c r="N88" s="97" t="s">
        <v>544</v>
      </c>
      <c r="O88" s="90">
        <v>1</v>
      </c>
      <c r="P88" s="58">
        <f t="shared" si="6"/>
        <v>1</v>
      </c>
      <c r="Q88" s="58">
        <f t="shared" si="7"/>
        <v>1</v>
      </c>
      <c r="R88" s="58">
        <v>1</v>
      </c>
      <c r="S88" s="482"/>
    </row>
    <row r="89" spans="1:19" s="31" customFormat="1" ht="43.5">
      <c r="A89" s="77">
        <v>68</v>
      </c>
      <c r="B89" s="509"/>
      <c r="C89" s="509"/>
      <c r="D89" s="95" t="s">
        <v>556</v>
      </c>
      <c r="E89" s="90">
        <v>1</v>
      </c>
      <c r="F89" s="58">
        <f t="shared" si="8"/>
        <v>1</v>
      </c>
      <c r="G89" s="58">
        <f t="shared" si="9"/>
        <v>1</v>
      </c>
      <c r="H89" s="58">
        <v>1</v>
      </c>
      <c r="I89" s="96" t="s">
        <v>873</v>
      </c>
      <c r="J89" s="90">
        <v>1</v>
      </c>
      <c r="K89" s="58">
        <f t="shared" si="10"/>
        <v>1</v>
      </c>
      <c r="L89" s="58">
        <f t="shared" si="11"/>
        <v>1</v>
      </c>
      <c r="M89" s="58">
        <v>1</v>
      </c>
      <c r="N89" s="97" t="s">
        <v>544</v>
      </c>
      <c r="O89" s="90">
        <v>1</v>
      </c>
      <c r="P89" s="58">
        <f t="shared" si="6"/>
        <v>1</v>
      </c>
      <c r="Q89" s="58">
        <f t="shared" si="7"/>
        <v>1</v>
      </c>
      <c r="R89" s="58">
        <v>1</v>
      </c>
      <c r="S89" s="482"/>
    </row>
    <row r="90" spans="1:19" s="31" customFormat="1" ht="43.5">
      <c r="A90" s="77">
        <v>69</v>
      </c>
      <c r="B90" s="509"/>
      <c r="C90" s="509"/>
      <c r="D90" s="95" t="s">
        <v>557</v>
      </c>
      <c r="E90" s="90">
        <v>1</v>
      </c>
      <c r="F90" s="58">
        <f t="shared" si="8"/>
        <v>1</v>
      </c>
      <c r="G90" s="58">
        <f t="shared" si="9"/>
        <v>1</v>
      </c>
      <c r="H90" s="58">
        <v>1</v>
      </c>
      <c r="I90" s="96" t="s">
        <v>873</v>
      </c>
      <c r="J90" s="90">
        <v>1</v>
      </c>
      <c r="K90" s="58">
        <f t="shared" si="10"/>
        <v>1</v>
      </c>
      <c r="L90" s="58">
        <f t="shared" si="11"/>
        <v>1</v>
      </c>
      <c r="M90" s="58">
        <v>1</v>
      </c>
      <c r="N90" s="97" t="s">
        <v>544</v>
      </c>
      <c r="O90" s="90">
        <v>1</v>
      </c>
      <c r="P90" s="58">
        <f t="shared" si="6"/>
        <v>1</v>
      </c>
      <c r="Q90" s="58">
        <f t="shared" si="7"/>
        <v>1</v>
      </c>
      <c r="R90" s="58">
        <v>1</v>
      </c>
      <c r="S90" s="482"/>
    </row>
    <row r="91" spans="1:19" s="31" customFormat="1" ht="43.5">
      <c r="A91" s="77">
        <v>70</v>
      </c>
      <c r="B91" s="509"/>
      <c r="C91" s="509"/>
      <c r="D91" s="95" t="s">
        <v>558</v>
      </c>
      <c r="E91" s="90">
        <v>1</v>
      </c>
      <c r="F91" s="58">
        <f t="shared" si="8"/>
        <v>1</v>
      </c>
      <c r="G91" s="58">
        <f t="shared" si="9"/>
        <v>1</v>
      </c>
      <c r="H91" s="58">
        <v>1</v>
      </c>
      <c r="I91" s="96" t="s">
        <v>873</v>
      </c>
      <c r="J91" s="90">
        <v>1</v>
      </c>
      <c r="K91" s="58">
        <f t="shared" si="10"/>
        <v>1</v>
      </c>
      <c r="L91" s="58">
        <f t="shared" si="11"/>
        <v>1</v>
      </c>
      <c r="M91" s="58">
        <v>1</v>
      </c>
      <c r="N91" s="97" t="s">
        <v>544</v>
      </c>
      <c r="O91" s="90">
        <v>1</v>
      </c>
      <c r="P91" s="58">
        <f t="shared" si="6"/>
        <v>1</v>
      </c>
      <c r="Q91" s="58">
        <f t="shared" si="7"/>
        <v>1</v>
      </c>
      <c r="R91" s="58">
        <v>1</v>
      </c>
      <c r="S91" s="482"/>
    </row>
    <row r="92" spans="1:19" s="31" customFormat="1" ht="43.5">
      <c r="A92" s="77">
        <v>71</v>
      </c>
      <c r="B92" s="509"/>
      <c r="C92" s="509"/>
      <c r="D92" s="95" t="s">
        <v>559</v>
      </c>
      <c r="E92" s="90">
        <v>1</v>
      </c>
      <c r="F92" s="58">
        <f t="shared" si="8"/>
        <v>1</v>
      </c>
      <c r="G92" s="58">
        <f t="shared" si="9"/>
        <v>1</v>
      </c>
      <c r="H92" s="58">
        <v>1</v>
      </c>
      <c r="I92" s="96" t="s">
        <v>873</v>
      </c>
      <c r="J92" s="90">
        <v>1</v>
      </c>
      <c r="K92" s="58">
        <f t="shared" si="10"/>
        <v>1</v>
      </c>
      <c r="L92" s="58">
        <f t="shared" si="11"/>
        <v>1</v>
      </c>
      <c r="M92" s="58">
        <v>1</v>
      </c>
      <c r="N92" s="97" t="s">
        <v>544</v>
      </c>
      <c r="O92" s="90">
        <v>1</v>
      </c>
      <c r="P92" s="58">
        <f t="shared" si="6"/>
        <v>1</v>
      </c>
      <c r="Q92" s="58">
        <f t="shared" si="7"/>
        <v>1</v>
      </c>
      <c r="R92" s="58">
        <v>1</v>
      </c>
      <c r="S92" s="482"/>
    </row>
    <row r="93" spans="1:19" s="31" customFormat="1" ht="43.5">
      <c r="A93" s="77">
        <v>72</v>
      </c>
      <c r="B93" s="509"/>
      <c r="C93" s="509"/>
      <c r="D93" s="95" t="s">
        <v>560</v>
      </c>
      <c r="E93" s="90">
        <v>1</v>
      </c>
      <c r="F93" s="58">
        <f t="shared" si="8"/>
        <v>1</v>
      </c>
      <c r="G93" s="58">
        <f t="shared" si="9"/>
        <v>1</v>
      </c>
      <c r="H93" s="58">
        <v>1</v>
      </c>
      <c r="I93" s="96" t="s">
        <v>873</v>
      </c>
      <c r="J93" s="90">
        <v>1</v>
      </c>
      <c r="K93" s="58">
        <f t="shared" si="10"/>
        <v>1</v>
      </c>
      <c r="L93" s="58">
        <f t="shared" si="11"/>
        <v>1</v>
      </c>
      <c r="M93" s="58">
        <v>1</v>
      </c>
      <c r="N93" s="97" t="s">
        <v>544</v>
      </c>
      <c r="O93" s="90">
        <v>1</v>
      </c>
      <c r="P93" s="58">
        <f t="shared" si="6"/>
        <v>1</v>
      </c>
      <c r="Q93" s="58">
        <f t="shared" si="7"/>
        <v>1</v>
      </c>
      <c r="R93" s="58">
        <v>1</v>
      </c>
      <c r="S93" s="482"/>
    </row>
    <row r="94" spans="1:19" s="31" customFormat="1" ht="43.5">
      <c r="A94" s="77">
        <v>73</v>
      </c>
      <c r="B94" s="509"/>
      <c r="C94" s="509"/>
      <c r="D94" s="95" t="s">
        <v>561</v>
      </c>
      <c r="E94" s="90">
        <v>1</v>
      </c>
      <c r="F94" s="58">
        <f t="shared" si="8"/>
        <v>1</v>
      </c>
      <c r="G94" s="58">
        <f t="shared" si="9"/>
        <v>1</v>
      </c>
      <c r="H94" s="58">
        <v>1</v>
      </c>
      <c r="I94" s="96" t="s">
        <v>873</v>
      </c>
      <c r="J94" s="90">
        <v>1</v>
      </c>
      <c r="K94" s="58">
        <f t="shared" si="10"/>
        <v>1</v>
      </c>
      <c r="L94" s="58">
        <f t="shared" si="11"/>
        <v>1</v>
      </c>
      <c r="M94" s="58">
        <v>1</v>
      </c>
      <c r="N94" s="97" t="s">
        <v>544</v>
      </c>
      <c r="O94" s="90">
        <v>1</v>
      </c>
      <c r="P94" s="58">
        <f t="shared" si="6"/>
        <v>1</v>
      </c>
      <c r="Q94" s="58">
        <f t="shared" si="7"/>
        <v>1</v>
      </c>
      <c r="R94" s="58">
        <v>1</v>
      </c>
      <c r="S94" s="482"/>
    </row>
    <row r="95" spans="1:19" s="31" customFormat="1" ht="43.5">
      <c r="A95" s="77">
        <v>74</v>
      </c>
      <c r="B95" s="510"/>
      <c r="C95" s="510"/>
      <c r="D95" s="95" t="s">
        <v>562</v>
      </c>
      <c r="E95" s="90">
        <v>1</v>
      </c>
      <c r="F95" s="58">
        <f t="shared" si="8"/>
        <v>1</v>
      </c>
      <c r="G95" s="58">
        <f t="shared" si="9"/>
        <v>1</v>
      </c>
      <c r="H95" s="58">
        <v>1</v>
      </c>
      <c r="I95" s="96" t="s">
        <v>873</v>
      </c>
      <c r="J95" s="90">
        <v>1</v>
      </c>
      <c r="K95" s="58">
        <f t="shared" si="10"/>
        <v>1</v>
      </c>
      <c r="L95" s="58">
        <f t="shared" si="11"/>
        <v>1</v>
      </c>
      <c r="M95" s="58">
        <v>1</v>
      </c>
      <c r="N95" s="97" t="s">
        <v>544</v>
      </c>
      <c r="O95" s="90">
        <v>1</v>
      </c>
      <c r="P95" s="58">
        <f t="shared" si="6"/>
        <v>1</v>
      </c>
      <c r="Q95" s="58">
        <f t="shared" si="7"/>
        <v>1</v>
      </c>
      <c r="R95" s="58">
        <v>1</v>
      </c>
      <c r="S95" s="449"/>
    </row>
    <row r="96" spans="1:19" s="31" customFormat="1" ht="21.75">
      <c r="A96" s="472" t="s">
        <v>1069</v>
      </c>
      <c r="B96" s="473"/>
      <c r="C96" s="473"/>
      <c r="D96" s="473"/>
      <c r="E96" s="473"/>
      <c r="F96" s="473"/>
      <c r="G96" s="473"/>
      <c r="H96" s="473"/>
      <c r="I96" s="473"/>
      <c r="J96" s="473"/>
      <c r="K96" s="473"/>
      <c r="L96" s="473"/>
      <c r="M96" s="473"/>
      <c r="N96" s="473"/>
      <c r="O96" s="473"/>
      <c r="P96" s="473"/>
      <c r="Q96" s="473"/>
      <c r="R96" s="473"/>
      <c r="S96" s="474"/>
    </row>
    <row r="97" spans="1:19" s="31" customFormat="1" ht="43.5">
      <c r="A97" s="77">
        <v>75</v>
      </c>
      <c r="B97" s="508" t="s">
        <v>932</v>
      </c>
      <c r="C97" s="508" t="s">
        <v>846</v>
      </c>
      <c r="D97" s="95" t="s">
        <v>980</v>
      </c>
      <c r="E97" s="90">
        <v>1</v>
      </c>
      <c r="F97" s="58">
        <f t="shared" si="8"/>
        <v>1</v>
      </c>
      <c r="G97" s="58">
        <f t="shared" si="9"/>
        <v>1</v>
      </c>
      <c r="H97" s="58">
        <v>1</v>
      </c>
      <c r="I97" s="96" t="s">
        <v>873</v>
      </c>
      <c r="J97" s="90">
        <v>1</v>
      </c>
      <c r="K97" s="58">
        <f t="shared" si="10"/>
        <v>1</v>
      </c>
      <c r="L97" s="58">
        <f t="shared" si="11"/>
        <v>1</v>
      </c>
      <c r="M97" s="58">
        <v>1</v>
      </c>
      <c r="N97" s="97" t="s">
        <v>544</v>
      </c>
      <c r="O97" s="90">
        <v>1</v>
      </c>
      <c r="P97" s="58">
        <f t="shared" si="6"/>
        <v>1</v>
      </c>
      <c r="Q97" s="58">
        <f t="shared" si="7"/>
        <v>1</v>
      </c>
      <c r="R97" s="58">
        <v>1</v>
      </c>
      <c r="S97" s="448" t="s">
        <v>367</v>
      </c>
    </row>
    <row r="98" spans="1:19" s="31" customFormat="1" ht="43.5">
      <c r="A98" s="77">
        <v>76</v>
      </c>
      <c r="B98" s="509"/>
      <c r="C98" s="509"/>
      <c r="D98" s="95" t="s">
        <v>981</v>
      </c>
      <c r="E98" s="90">
        <v>1</v>
      </c>
      <c r="F98" s="58">
        <f t="shared" si="8"/>
        <v>1</v>
      </c>
      <c r="G98" s="58">
        <f t="shared" si="9"/>
        <v>1</v>
      </c>
      <c r="H98" s="58">
        <v>1</v>
      </c>
      <c r="I98" s="96" t="s">
        <v>873</v>
      </c>
      <c r="J98" s="90">
        <v>1</v>
      </c>
      <c r="K98" s="58">
        <f t="shared" si="10"/>
        <v>1</v>
      </c>
      <c r="L98" s="58">
        <f t="shared" si="11"/>
        <v>1</v>
      </c>
      <c r="M98" s="58">
        <v>1</v>
      </c>
      <c r="N98" s="97" t="s">
        <v>544</v>
      </c>
      <c r="O98" s="90">
        <v>1</v>
      </c>
      <c r="P98" s="58">
        <f t="shared" si="6"/>
        <v>1</v>
      </c>
      <c r="Q98" s="58">
        <f t="shared" si="7"/>
        <v>1</v>
      </c>
      <c r="R98" s="58">
        <v>1</v>
      </c>
      <c r="S98" s="482"/>
    </row>
    <row r="99" spans="1:19" s="31" customFormat="1" ht="43.5">
      <c r="A99" s="77">
        <v>77</v>
      </c>
      <c r="B99" s="509"/>
      <c r="C99" s="509"/>
      <c r="D99" s="95" t="s">
        <v>565</v>
      </c>
      <c r="E99" s="90">
        <v>1</v>
      </c>
      <c r="F99" s="58">
        <f t="shared" si="8"/>
        <v>1</v>
      </c>
      <c r="G99" s="58">
        <f t="shared" si="9"/>
        <v>1</v>
      </c>
      <c r="H99" s="58">
        <v>1</v>
      </c>
      <c r="I99" s="96" t="s">
        <v>873</v>
      </c>
      <c r="J99" s="90">
        <v>1</v>
      </c>
      <c r="K99" s="58">
        <f t="shared" si="10"/>
        <v>1</v>
      </c>
      <c r="L99" s="58">
        <f t="shared" si="11"/>
        <v>1</v>
      </c>
      <c r="M99" s="58">
        <v>1</v>
      </c>
      <c r="N99" s="97" t="s">
        <v>544</v>
      </c>
      <c r="O99" s="90">
        <v>1</v>
      </c>
      <c r="P99" s="58">
        <f t="shared" si="6"/>
        <v>1</v>
      </c>
      <c r="Q99" s="58">
        <f t="shared" si="7"/>
        <v>1</v>
      </c>
      <c r="R99" s="58">
        <v>1</v>
      </c>
      <c r="S99" s="482"/>
    </row>
    <row r="100" spans="1:19" s="31" customFormat="1" ht="43.5">
      <c r="A100" s="77">
        <v>78</v>
      </c>
      <c r="B100" s="509"/>
      <c r="C100" s="509"/>
      <c r="D100" s="95" t="s">
        <v>566</v>
      </c>
      <c r="E100" s="90">
        <v>1</v>
      </c>
      <c r="F100" s="58">
        <f t="shared" si="8"/>
        <v>1</v>
      </c>
      <c r="G100" s="58">
        <f t="shared" si="9"/>
        <v>1</v>
      </c>
      <c r="H100" s="58">
        <v>1</v>
      </c>
      <c r="I100" s="96" t="s">
        <v>873</v>
      </c>
      <c r="J100" s="90">
        <v>1</v>
      </c>
      <c r="K100" s="58">
        <f t="shared" si="10"/>
        <v>1</v>
      </c>
      <c r="L100" s="58">
        <f t="shared" si="11"/>
        <v>1</v>
      </c>
      <c r="M100" s="58">
        <v>1</v>
      </c>
      <c r="N100" s="97" t="s">
        <v>544</v>
      </c>
      <c r="O100" s="90">
        <v>1</v>
      </c>
      <c r="P100" s="58">
        <f t="shared" si="6"/>
        <v>1</v>
      </c>
      <c r="Q100" s="58">
        <f t="shared" si="7"/>
        <v>1</v>
      </c>
      <c r="R100" s="58">
        <v>1</v>
      </c>
      <c r="S100" s="482"/>
    </row>
    <row r="101" spans="1:19" s="31" customFormat="1" ht="43.5">
      <c r="A101" s="77">
        <v>79</v>
      </c>
      <c r="B101" s="509"/>
      <c r="C101" s="509"/>
      <c r="D101" s="95" t="s">
        <v>567</v>
      </c>
      <c r="E101" s="90">
        <v>1</v>
      </c>
      <c r="F101" s="58">
        <f t="shared" si="8"/>
        <v>1</v>
      </c>
      <c r="G101" s="58">
        <f t="shared" si="9"/>
        <v>1</v>
      </c>
      <c r="H101" s="58">
        <v>1</v>
      </c>
      <c r="I101" s="96" t="s">
        <v>873</v>
      </c>
      <c r="J101" s="90">
        <v>1</v>
      </c>
      <c r="K101" s="58">
        <f t="shared" si="10"/>
        <v>1</v>
      </c>
      <c r="L101" s="58">
        <f t="shared" si="11"/>
        <v>1</v>
      </c>
      <c r="M101" s="58">
        <v>1</v>
      </c>
      <c r="N101" s="97" t="s">
        <v>544</v>
      </c>
      <c r="O101" s="90">
        <v>1</v>
      </c>
      <c r="P101" s="58">
        <f t="shared" si="6"/>
        <v>1</v>
      </c>
      <c r="Q101" s="58">
        <f t="shared" si="7"/>
        <v>1</v>
      </c>
      <c r="R101" s="58">
        <v>1</v>
      </c>
      <c r="S101" s="482"/>
    </row>
    <row r="102" spans="1:19" s="31" customFormat="1" ht="43.5">
      <c r="A102" s="77">
        <v>80</v>
      </c>
      <c r="B102" s="509"/>
      <c r="C102" s="509"/>
      <c r="D102" s="95" t="s">
        <v>568</v>
      </c>
      <c r="E102" s="90">
        <v>1</v>
      </c>
      <c r="F102" s="58">
        <f t="shared" si="8"/>
        <v>1</v>
      </c>
      <c r="G102" s="58">
        <f t="shared" si="9"/>
        <v>1</v>
      </c>
      <c r="H102" s="58">
        <v>1</v>
      </c>
      <c r="I102" s="96" t="s">
        <v>873</v>
      </c>
      <c r="J102" s="90">
        <v>1</v>
      </c>
      <c r="K102" s="58">
        <f t="shared" si="10"/>
        <v>1</v>
      </c>
      <c r="L102" s="58">
        <f t="shared" si="11"/>
        <v>1</v>
      </c>
      <c r="M102" s="58">
        <v>1</v>
      </c>
      <c r="N102" s="97" t="s">
        <v>544</v>
      </c>
      <c r="O102" s="90">
        <v>1</v>
      </c>
      <c r="P102" s="58">
        <f t="shared" si="6"/>
        <v>1</v>
      </c>
      <c r="Q102" s="58">
        <f t="shared" si="7"/>
        <v>1</v>
      </c>
      <c r="R102" s="58">
        <v>1</v>
      </c>
      <c r="S102" s="482"/>
    </row>
    <row r="103" spans="1:19" s="31" customFormat="1" ht="43.5">
      <c r="A103" s="77">
        <v>81</v>
      </c>
      <c r="B103" s="510"/>
      <c r="C103" s="510"/>
      <c r="D103" s="95" t="s">
        <v>569</v>
      </c>
      <c r="E103" s="90">
        <v>1</v>
      </c>
      <c r="F103" s="58">
        <f t="shared" si="8"/>
        <v>1</v>
      </c>
      <c r="G103" s="58">
        <f t="shared" si="9"/>
        <v>1</v>
      </c>
      <c r="H103" s="58">
        <v>1</v>
      </c>
      <c r="I103" s="96" t="s">
        <v>873</v>
      </c>
      <c r="J103" s="90">
        <v>1</v>
      </c>
      <c r="K103" s="58">
        <f t="shared" si="10"/>
        <v>1</v>
      </c>
      <c r="L103" s="58">
        <f t="shared" si="11"/>
        <v>1</v>
      </c>
      <c r="M103" s="58">
        <v>1</v>
      </c>
      <c r="N103" s="97" t="s">
        <v>544</v>
      </c>
      <c r="O103" s="90">
        <v>1</v>
      </c>
      <c r="P103" s="58">
        <f t="shared" si="6"/>
        <v>1</v>
      </c>
      <c r="Q103" s="58">
        <f t="shared" si="7"/>
        <v>1</v>
      </c>
      <c r="R103" s="58">
        <v>1</v>
      </c>
      <c r="S103" s="449"/>
    </row>
    <row r="104" spans="1:19" s="31" customFormat="1" ht="21.75">
      <c r="A104" s="472" t="s">
        <v>1070</v>
      </c>
      <c r="B104" s="473"/>
      <c r="C104" s="473"/>
      <c r="D104" s="473"/>
      <c r="E104" s="473"/>
      <c r="F104" s="473"/>
      <c r="G104" s="473"/>
      <c r="H104" s="473"/>
      <c r="I104" s="473"/>
      <c r="J104" s="473"/>
      <c r="K104" s="473"/>
      <c r="L104" s="473"/>
      <c r="M104" s="473"/>
      <c r="N104" s="473"/>
      <c r="O104" s="473"/>
      <c r="P104" s="473"/>
      <c r="Q104" s="473"/>
      <c r="R104" s="473"/>
      <c r="S104" s="474"/>
    </row>
    <row r="105" spans="1:19" s="31" customFormat="1" ht="239.25">
      <c r="A105" s="77">
        <v>82</v>
      </c>
      <c r="B105" s="57" t="s">
        <v>1071</v>
      </c>
      <c r="C105" s="357" t="s">
        <v>887</v>
      </c>
      <c r="D105" s="110" t="s">
        <v>2108</v>
      </c>
      <c r="E105" s="90">
        <v>1</v>
      </c>
      <c r="F105" s="58">
        <f t="shared" si="8"/>
        <v>1</v>
      </c>
      <c r="G105" s="58">
        <f t="shared" si="9"/>
        <v>1</v>
      </c>
      <c r="H105" s="58">
        <v>1</v>
      </c>
      <c r="I105" s="57" t="s">
        <v>2109</v>
      </c>
      <c r="J105" s="90">
        <v>1</v>
      </c>
      <c r="K105" s="58">
        <f t="shared" si="10"/>
        <v>1</v>
      </c>
      <c r="L105" s="58">
        <f t="shared" si="11"/>
        <v>1</v>
      </c>
      <c r="M105" s="58">
        <v>1</v>
      </c>
      <c r="N105" s="57" t="s">
        <v>1078</v>
      </c>
      <c r="O105" s="90">
        <v>1</v>
      </c>
      <c r="P105" s="58">
        <f t="shared" si="6"/>
        <v>1</v>
      </c>
      <c r="Q105" s="58">
        <f t="shared" si="7"/>
        <v>1</v>
      </c>
      <c r="R105" s="58">
        <v>1</v>
      </c>
      <c r="S105" s="448" t="s">
        <v>972</v>
      </c>
    </row>
    <row r="106" spans="1:19" s="31" customFormat="1" ht="409.5">
      <c r="A106" s="77">
        <v>83</v>
      </c>
      <c r="B106" s="57" t="s">
        <v>1072</v>
      </c>
      <c r="C106" s="368"/>
      <c r="D106" s="110" t="s">
        <v>1073</v>
      </c>
      <c r="E106" s="90">
        <v>1</v>
      </c>
      <c r="F106" s="58">
        <f t="shared" si="8"/>
        <v>1</v>
      </c>
      <c r="G106" s="58">
        <f t="shared" si="9"/>
        <v>1</v>
      </c>
      <c r="H106" s="58">
        <v>1</v>
      </c>
      <c r="I106" s="57" t="s">
        <v>1076</v>
      </c>
      <c r="J106" s="90">
        <v>1</v>
      </c>
      <c r="K106" s="58">
        <f t="shared" si="10"/>
        <v>1</v>
      </c>
      <c r="L106" s="58">
        <f t="shared" si="11"/>
        <v>1</v>
      </c>
      <c r="M106" s="58">
        <v>1</v>
      </c>
      <c r="N106" s="57" t="s">
        <v>1079</v>
      </c>
      <c r="O106" s="90">
        <v>1</v>
      </c>
      <c r="P106" s="58">
        <f t="shared" si="6"/>
        <v>1</v>
      </c>
      <c r="Q106" s="58">
        <f t="shared" si="7"/>
        <v>1</v>
      </c>
      <c r="R106" s="58">
        <v>1</v>
      </c>
      <c r="S106" s="482"/>
    </row>
    <row r="107" spans="1:19" s="31" customFormat="1" ht="261">
      <c r="A107" s="77">
        <v>84</v>
      </c>
      <c r="B107" s="110" t="s">
        <v>1074</v>
      </c>
      <c r="C107" s="358"/>
      <c r="D107" s="57" t="s">
        <v>1075</v>
      </c>
      <c r="E107" s="90">
        <v>1</v>
      </c>
      <c r="F107" s="58">
        <f t="shared" si="8"/>
        <v>1</v>
      </c>
      <c r="G107" s="58">
        <f t="shared" si="9"/>
        <v>1</v>
      </c>
      <c r="H107" s="58">
        <v>1</v>
      </c>
      <c r="I107" s="57" t="s">
        <v>1077</v>
      </c>
      <c r="J107" s="90">
        <v>1</v>
      </c>
      <c r="K107" s="58">
        <f t="shared" si="10"/>
        <v>1</v>
      </c>
      <c r="L107" s="58">
        <f t="shared" si="11"/>
        <v>1</v>
      </c>
      <c r="M107" s="58">
        <v>1</v>
      </c>
      <c r="N107" s="57" t="s">
        <v>1080</v>
      </c>
      <c r="O107" s="90">
        <v>1</v>
      </c>
      <c r="P107" s="58">
        <f t="shared" si="6"/>
        <v>1</v>
      </c>
      <c r="Q107" s="58">
        <f t="shared" si="7"/>
        <v>1</v>
      </c>
      <c r="R107" s="58">
        <v>1</v>
      </c>
      <c r="S107" s="449"/>
    </row>
    <row r="108" spans="1:19" s="31" customFormat="1" ht="21.75">
      <c r="A108" s="472" t="s">
        <v>325</v>
      </c>
      <c r="B108" s="473"/>
      <c r="C108" s="473"/>
      <c r="D108" s="473"/>
      <c r="E108" s="473"/>
      <c r="F108" s="473"/>
      <c r="G108" s="473"/>
      <c r="H108" s="473"/>
      <c r="I108" s="473"/>
      <c r="J108" s="473"/>
      <c r="K108" s="473"/>
      <c r="L108" s="473"/>
      <c r="M108" s="473"/>
      <c r="N108" s="473"/>
      <c r="O108" s="473"/>
      <c r="P108" s="473"/>
      <c r="Q108" s="473"/>
      <c r="R108" s="473"/>
      <c r="S108" s="474"/>
    </row>
    <row r="109" spans="1:19" s="31" customFormat="1" ht="304.5">
      <c r="A109" s="77">
        <v>85</v>
      </c>
      <c r="B109" s="57" t="s">
        <v>1081</v>
      </c>
      <c r="C109" s="58" t="s">
        <v>1082</v>
      </c>
      <c r="D109" s="57" t="s">
        <v>1083</v>
      </c>
      <c r="E109" s="90">
        <v>1</v>
      </c>
      <c r="F109" s="58">
        <f t="shared" si="8"/>
        <v>1</v>
      </c>
      <c r="G109" s="58">
        <f t="shared" si="9"/>
        <v>1</v>
      </c>
      <c r="H109" s="58">
        <v>1</v>
      </c>
      <c r="I109" s="57" t="s">
        <v>1084</v>
      </c>
      <c r="J109" s="90">
        <v>1</v>
      </c>
      <c r="K109" s="58">
        <f t="shared" si="10"/>
        <v>1</v>
      </c>
      <c r="L109" s="58">
        <f t="shared" si="11"/>
        <v>1</v>
      </c>
      <c r="M109" s="58">
        <v>1</v>
      </c>
      <c r="N109" s="57" t="s">
        <v>1085</v>
      </c>
      <c r="O109" s="90">
        <v>1</v>
      </c>
      <c r="P109" s="58">
        <f t="shared" si="6"/>
        <v>1</v>
      </c>
      <c r="Q109" s="58">
        <f t="shared" si="7"/>
        <v>1</v>
      </c>
      <c r="R109" s="58">
        <v>1</v>
      </c>
      <c r="S109" s="86" t="s">
        <v>1086</v>
      </c>
    </row>
    <row r="110" spans="1:19" s="31" customFormat="1" ht="21.75">
      <c r="A110" s="472" t="s">
        <v>758</v>
      </c>
      <c r="B110" s="473"/>
      <c r="C110" s="473"/>
      <c r="D110" s="473"/>
      <c r="E110" s="473"/>
      <c r="F110" s="473"/>
      <c r="G110" s="473"/>
      <c r="H110" s="473"/>
      <c r="I110" s="473"/>
      <c r="J110" s="473"/>
      <c r="K110" s="473"/>
      <c r="L110" s="473"/>
      <c r="M110" s="473"/>
      <c r="N110" s="473"/>
      <c r="O110" s="473"/>
      <c r="P110" s="473"/>
      <c r="Q110" s="473"/>
      <c r="R110" s="473"/>
      <c r="S110" s="474"/>
    </row>
    <row r="111" spans="1:19" s="31" customFormat="1" ht="391.5">
      <c r="A111" s="77">
        <v>86</v>
      </c>
      <c r="B111" s="34" t="s">
        <v>1087</v>
      </c>
      <c r="C111" s="35" t="s">
        <v>1082</v>
      </c>
      <c r="D111" s="34" t="s">
        <v>1088</v>
      </c>
      <c r="E111" s="90">
        <v>1</v>
      </c>
      <c r="F111" s="58">
        <f t="shared" si="8"/>
        <v>1</v>
      </c>
      <c r="G111" s="58">
        <f t="shared" si="9"/>
        <v>1</v>
      </c>
      <c r="H111" s="58">
        <v>1</v>
      </c>
      <c r="I111" s="34" t="s">
        <v>1089</v>
      </c>
      <c r="J111" s="90">
        <v>1</v>
      </c>
      <c r="K111" s="58">
        <f t="shared" si="10"/>
        <v>1</v>
      </c>
      <c r="L111" s="58">
        <f t="shared" si="11"/>
        <v>1</v>
      </c>
      <c r="M111" s="58">
        <v>1</v>
      </c>
      <c r="N111" s="34" t="s">
        <v>1090</v>
      </c>
      <c r="O111" s="90">
        <v>1</v>
      </c>
      <c r="P111" s="58">
        <f t="shared" si="6"/>
        <v>1</v>
      </c>
      <c r="Q111" s="58">
        <f t="shared" si="7"/>
        <v>1</v>
      </c>
      <c r="R111" s="58">
        <v>1</v>
      </c>
      <c r="S111" s="86" t="s">
        <v>1086</v>
      </c>
    </row>
    <row r="112" spans="1:19" s="31" customFormat="1" ht="21.75">
      <c r="A112" s="472" t="s">
        <v>1091</v>
      </c>
      <c r="B112" s="473"/>
      <c r="C112" s="473"/>
      <c r="D112" s="473"/>
      <c r="E112" s="473"/>
      <c r="F112" s="473"/>
      <c r="G112" s="473"/>
      <c r="H112" s="473"/>
      <c r="I112" s="473"/>
      <c r="J112" s="473"/>
      <c r="K112" s="473"/>
      <c r="L112" s="473"/>
      <c r="M112" s="473"/>
      <c r="N112" s="473"/>
      <c r="O112" s="473"/>
      <c r="P112" s="473"/>
      <c r="Q112" s="473"/>
      <c r="R112" s="473"/>
      <c r="S112" s="474"/>
    </row>
    <row r="113" spans="1:19" s="31" customFormat="1" ht="282.75">
      <c r="A113" s="77">
        <v>87</v>
      </c>
      <c r="B113" s="34" t="s">
        <v>1092</v>
      </c>
      <c r="C113" s="35" t="s">
        <v>1082</v>
      </c>
      <c r="D113" s="34" t="s">
        <v>1093</v>
      </c>
      <c r="E113" s="90">
        <v>1</v>
      </c>
      <c r="F113" s="58">
        <f t="shared" si="8"/>
        <v>1</v>
      </c>
      <c r="G113" s="58">
        <f t="shared" si="9"/>
        <v>1</v>
      </c>
      <c r="H113" s="58">
        <v>1</v>
      </c>
      <c r="I113" s="34" t="s">
        <v>1089</v>
      </c>
      <c r="J113" s="90">
        <v>1</v>
      </c>
      <c r="K113" s="58">
        <f t="shared" si="10"/>
        <v>1</v>
      </c>
      <c r="L113" s="58">
        <f t="shared" si="11"/>
        <v>1</v>
      </c>
      <c r="M113" s="58">
        <v>1</v>
      </c>
      <c r="N113" s="34" t="s">
        <v>1090</v>
      </c>
      <c r="O113" s="90">
        <v>1</v>
      </c>
      <c r="P113" s="58">
        <f t="shared" si="6"/>
        <v>1</v>
      </c>
      <c r="Q113" s="58">
        <f t="shared" si="7"/>
        <v>1</v>
      </c>
      <c r="R113" s="58">
        <v>1</v>
      </c>
      <c r="S113" s="86" t="s">
        <v>1086</v>
      </c>
    </row>
    <row r="114" spans="1:19" s="12" customFormat="1" ht="21.75">
      <c r="A114" s="6"/>
      <c r="B114" s="26"/>
      <c r="C114" s="27"/>
      <c r="D114" s="26"/>
      <c r="E114" s="45">
        <f>SUM(E12:E113)</f>
        <v>87</v>
      </c>
      <c r="F114" s="28">
        <f>SUM(F12:F113)</f>
        <v>87</v>
      </c>
      <c r="G114" s="28">
        <f>SUM(G12:G113)</f>
        <v>87</v>
      </c>
      <c r="H114" s="28">
        <f>SUM(H12:H113)</f>
        <v>87</v>
      </c>
      <c r="I114" s="26"/>
      <c r="J114" s="45">
        <f>SUM(J12:J113)</f>
        <v>87</v>
      </c>
      <c r="K114" s="28">
        <f>SUM(K12:K113)</f>
        <v>87</v>
      </c>
      <c r="L114" s="28">
        <f>SUM(L12:L113)</f>
        <v>87</v>
      </c>
      <c r="M114" s="28">
        <f>SUM(M12:M113)</f>
        <v>87</v>
      </c>
      <c r="N114" s="26"/>
      <c r="O114" s="45">
        <f>SUM(O12:O113)</f>
        <v>87</v>
      </c>
      <c r="P114" s="28">
        <f>SUM(P12:P113)</f>
        <v>87</v>
      </c>
      <c r="Q114" s="28">
        <f>SUM(Q12:Q113)</f>
        <v>87</v>
      </c>
      <c r="R114" s="28">
        <f>SUM(R12:R113)</f>
        <v>87</v>
      </c>
    </row>
    <row r="115" spans="1:19" s="12" customFormat="1" ht="21.75">
      <c r="A115" s="6"/>
      <c r="B115" s="47" t="str">
        <f>A7</f>
        <v>UNIDAD QUIRÚRGICA</v>
      </c>
      <c r="C115" s="46">
        <f>'RESULTADOS CACU-CAENDOMETRIO'!M25</f>
        <v>1</v>
      </c>
      <c r="D115" s="26"/>
      <c r="E115" s="28"/>
      <c r="F115" s="28"/>
      <c r="G115" s="28"/>
      <c r="H115" s="28"/>
      <c r="I115" s="26"/>
      <c r="J115" s="28"/>
      <c r="K115" s="28"/>
      <c r="L115" s="28"/>
      <c r="M115" s="28"/>
      <c r="N115" s="26"/>
      <c r="O115" s="28"/>
      <c r="P115" s="28"/>
      <c r="Q115" s="28"/>
      <c r="R115" s="28"/>
    </row>
  </sheetData>
  <mergeCells count="80">
    <mergeCell ref="S105:S107"/>
    <mergeCell ref="S52:S54"/>
    <mergeCell ref="S57:S75"/>
    <mergeCell ref="S77:S85"/>
    <mergeCell ref="S87:S95"/>
    <mergeCell ref="S97:S103"/>
    <mergeCell ref="A6:I6"/>
    <mergeCell ref="J6:S6"/>
    <mergeCell ref="A108:S108"/>
    <mergeCell ref="A110:S110"/>
    <mergeCell ref="A112:S112"/>
    <mergeCell ref="A56:S56"/>
    <mergeCell ref="A76:S76"/>
    <mergeCell ref="A86:S86"/>
    <mergeCell ref="A96:S96"/>
    <mergeCell ref="A104:S104"/>
    <mergeCell ref="C105:C107"/>
    <mergeCell ref="C97:C103"/>
    <mergeCell ref="A55:S55"/>
    <mergeCell ref="C44:C49"/>
    <mergeCell ref="C52:C54"/>
    <mergeCell ref="B52:B54"/>
    <mergeCell ref="B28:B32"/>
    <mergeCell ref="C28:C33"/>
    <mergeCell ref="A34:S34"/>
    <mergeCell ref="A36:S36"/>
    <mergeCell ref="A42:S42"/>
    <mergeCell ref="A30:A31"/>
    <mergeCell ref="E30:E31"/>
    <mergeCell ref="J30:J31"/>
    <mergeCell ref="O30:O31"/>
    <mergeCell ref="D30:D31"/>
    <mergeCell ref="I30:I31"/>
    <mergeCell ref="N30:N31"/>
    <mergeCell ref="S30:S31"/>
    <mergeCell ref="B44:B49"/>
    <mergeCell ref="A51:S51"/>
    <mergeCell ref="H8:H10"/>
    <mergeCell ref="G8:G10"/>
    <mergeCell ref="C13:C17"/>
    <mergeCell ref="S8:S10"/>
    <mergeCell ref="J8:J10"/>
    <mergeCell ref="A11:S11"/>
    <mergeCell ref="E8:E10"/>
    <mergeCell ref="F8:F10"/>
    <mergeCell ref="Q8:Q10"/>
    <mergeCell ref="R8:R10"/>
    <mergeCell ref="L8:L10"/>
    <mergeCell ref="M8:M10"/>
    <mergeCell ref="O8:O10"/>
    <mergeCell ref="P8:P10"/>
    <mergeCell ref="B20:B22"/>
    <mergeCell ref="A8:A10"/>
    <mergeCell ref="B8:B10"/>
    <mergeCell ref="C8:C10"/>
    <mergeCell ref="C20:C27"/>
    <mergeCell ref="B26:B27"/>
    <mergeCell ref="A26:A27"/>
    <mergeCell ref="A5:N5"/>
    <mergeCell ref="O5:S5"/>
    <mergeCell ref="A1:S1"/>
    <mergeCell ref="A2:S2"/>
    <mergeCell ref="A3:S3"/>
    <mergeCell ref="A4:S4"/>
    <mergeCell ref="A7:S7"/>
    <mergeCell ref="B97:B103"/>
    <mergeCell ref="C87:C95"/>
    <mergeCell ref="B87:B95"/>
    <mergeCell ref="C77:C85"/>
    <mergeCell ref="B77:B85"/>
    <mergeCell ref="C57:C75"/>
    <mergeCell ref="B57:B75"/>
    <mergeCell ref="N26:N27"/>
    <mergeCell ref="O26:O27"/>
    <mergeCell ref="S26:S27"/>
    <mergeCell ref="J26:J27"/>
    <mergeCell ref="I26:I27"/>
    <mergeCell ref="E26:E27"/>
    <mergeCell ref="D26:D27"/>
    <mergeCell ref="K8:K10"/>
  </mergeCells>
  <pageMargins left="0.23622047244094491" right="0.23622047244094491" top="0.74803149606299213" bottom="0.74803149606299213" header="0.31496062992125984" footer="0.31496062992125984"/>
  <pageSetup scale="37"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S95"/>
  <sheetViews>
    <sheetView view="pageBreakPreview" topLeftCell="A26" zoomScale="53" zoomScaleNormal="70" zoomScaleSheetLayoutView="53" workbookViewId="0">
      <selection activeCell="D26" sqref="D26:D27"/>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45.285156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1097</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s="31" customFormat="1" ht="152.25">
      <c r="A12" s="29">
        <v>1</v>
      </c>
      <c r="B12" s="372" t="s">
        <v>1098</v>
      </c>
      <c r="C12" s="258" t="s">
        <v>2021</v>
      </c>
      <c r="D12" s="57" t="s">
        <v>1099</v>
      </c>
      <c r="E12" s="90">
        <v>1</v>
      </c>
      <c r="F12" s="58">
        <f>IF(E12=G12,H12)</f>
        <v>1</v>
      </c>
      <c r="G12" s="58">
        <f>IF(E12="NA","NA",H12)</f>
        <v>1</v>
      </c>
      <c r="H12" s="58">
        <v>1</v>
      </c>
      <c r="I12" s="57" t="s">
        <v>2055</v>
      </c>
      <c r="J12" s="90">
        <v>1</v>
      </c>
      <c r="K12" s="58">
        <f t="shared" ref="K12:K31" si="0">IF(J12=L12,M12)</f>
        <v>1</v>
      </c>
      <c r="L12" s="58">
        <f t="shared" ref="L12:L31" si="1">IF(J12="NA","NA",M12)</f>
        <v>1</v>
      </c>
      <c r="M12" s="58">
        <v>1</v>
      </c>
      <c r="N12" s="57" t="s">
        <v>736</v>
      </c>
      <c r="O12" s="90">
        <v>1</v>
      </c>
      <c r="P12" s="58">
        <f>IF(O12=Q12,R12)</f>
        <v>1</v>
      </c>
      <c r="Q12" s="58">
        <f>IF(O12="NA","NA",R12)</f>
        <v>1</v>
      </c>
      <c r="R12" s="58">
        <v>1</v>
      </c>
      <c r="S12" s="74" t="s">
        <v>1038</v>
      </c>
    </row>
    <row r="13" spans="1:19" s="31" customFormat="1" ht="217.5">
      <c r="A13" s="29">
        <v>2</v>
      </c>
      <c r="B13" s="372"/>
      <c r="C13" s="367" t="s">
        <v>691</v>
      </c>
      <c r="D13" s="57" t="s">
        <v>1100</v>
      </c>
      <c r="E13" s="90">
        <v>1</v>
      </c>
      <c r="F13" s="58">
        <f t="shared" ref="F13:F31" si="2">IF(E13=G13,H13)</f>
        <v>1</v>
      </c>
      <c r="G13" s="58">
        <f t="shared" ref="G13:G31" si="3">IF(E13="NA","NA",H13)</f>
        <v>1</v>
      </c>
      <c r="H13" s="58">
        <v>1</v>
      </c>
      <c r="I13" s="57" t="s">
        <v>1101</v>
      </c>
      <c r="J13" s="90">
        <v>1</v>
      </c>
      <c r="K13" s="58">
        <f t="shared" si="0"/>
        <v>1</v>
      </c>
      <c r="L13" s="58">
        <f t="shared" si="1"/>
        <v>1</v>
      </c>
      <c r="M13" s="58">
        <v>1</v>
      </c>
      <c r="N13" s="57" t="s">
        <v>1029</v>
      </c>
      <c r="O13" s="90">
        <v>1</v>
      </c>
      <c r="P13" s="58">
        <f>IF(O13=Q13,R13)</f>
        <v>1</v>
      </c>
      <c r="Q13" s="58">
        <f>IF(O13="NA","NA",R13)</f>
        <v>1</v>
      </c>
      <c r="R13" s="58">
        <v>1</v>
      </c>
      <c r="S13" s="86" t="s">
        <v>972</v>
      </c>
    </row>
    <row r="14" spans="1:19" s="31" customFormat="1" ht="261">
      <c r="A14" s="29">
        <v>3</v>
      </c>
      <c r="B14" s="57" t="s">
        <v>892</v>
      </c>
      <c r="C14" s="367"/>
      <c r="D14" s="57" t="s">
        <v>605</v>
      </c>
      <c r="E14" s="90">
        <v>1</v>
      </c>
      <c r="F14" s="58">
        <f t="shared" si="2"/>
        <v>1</v>
      </c>
      <c r="G14" s="58">
        <f t="shared" si="3"/>
        <v>1</v>
      </c>
      <c r="H14" s="58">
        <v>1</v>
      </c>
      <c r="I14" s="57" t="s">
        <v>1102</v>
      </c>
      <c r="J14" s="90">
        <v>1</v>
      </c>
      <c r="K14" s="58">
        <f t="shared" si="0"/>
        <v>1</v>
      </c>
      <c r="L14" s="58">
        <f t="shared" si="1"/>
        <v>1</v>
      </c>
      <c r="M14" s="58">
        <v>1</v>
      </c>
      <c r="N14" s="57" t="s">
        <v>1103</v>
      </c>
      <c r="O14" s="90">
        <v>1</v>
      </c>
      <c r="P14" s="58">
        <f>IF(O14=Q14,R14)</f>
        <v>1</v>
      </c>
      <c r="Q14" s="58">
        <f>IF(O14="NA","NA",R14)</f>
        <v>1</v>
      </c>
      <c r="R14" s="58">
        <v>1</v>
      </c>
      <c r="S14" s="86" t="s">
        <v>972</v>
      </c>
    </row>
    <row r="15" spans="1:19" s="31" customFormat="1" ht="217.5">
      <c r="A15" s="29">
        <v>4</v>
      </c>
      <c r="B15" s="57" t="s">
        <v>895</v>
      </c>
      <c r="C15" s="367"/>
      <c r="D15" s="57" t="s">
        <v>694</v>
      </c>
      <c r="E15" s="90">
        <v>1</v>
      </c>
      <c r="F15" s="58">
        <f t="shared" si="2"/>
        <v>1</v>
      </c>
      <c r="G15" s="58">
        <f t="shared" si="3"/>
        <v>1</v>
      </c>
      <c r="H15" s="58">
        <v>1</v>
      </c>
      <c r="I15" s="57" t="s">
        <v>1104</v>
      </c>
      <c r="J15" s="90">
        <v>1</v>
      </c>
      <c r="K15" s="58">
        <f t="shared" si="0"/>
        <v>1</v>
      </c>
      <c r="L15" s="58">
        <f t="shared" si="1"/>
        <v>1</v>
      </c>
      <c r="M15" s="58">
        <v>1</v>
      </c>
      <c r="N15" s="57" t="s">
        <v>850</v>
      </c>
      <c r="O15" s="90" t="s">
        <v>13</v>
      </c>
      <c r="P15" s="58">
        <f>IF(O15=Q15,R15)</f>
        <v>1</v>
      </c>
      <c r="Q15" s="58" t="str">
        <f>IF(O15="NA","NA",R15)</f>
        <v>NA</v>
      </c>
      <c r="R15" s="58">
        <v>1</v>
      </c>
      <c r="S15" s="86" t="s">
        <v>972</v>
      </c>
    </row>
    <row r="16" spans="1:19" s="31" customFormat="1" ht="130.5">
      <c r="A16" s="29">
        <v>5</v>
      </c>
      <c r="B16" s="57" t="s">
        <v>1105</v>
      </c>
      <c r="C16" s="367" t="s">
        <v>997</v>
      </c>
      <c r="D16" s="57" t="s">
        <v>1106</v>
      </c>
      <c r="E16" s="90">
        <v>1</v>
      </c>
      <c r="F16" s="58">
        <f t="shared" si="2"/>
        <v>1</v>
      </c>
      <c r="G16" s="58">
        <f t="shared" si="3"/>
        <v>1</v>
      </c>
      <c r="H16" s="58">
        <v>1</v>
      </c>
      <c r="I16" s="57" t="s">
        <v>1107</v>
      </c>
      <c r="J16" s="90">
        <v>1</v>
      </c>
      <c r="K16" s="58">
        <f t="shared" si="0"/>
        <v>1</v>
      </c>
      <c r="L16" s="58">
        <f t="shared" si="1"/>
        <v>1</v>
      </c>
      <c r="M16" s="58">
        <v>1</v>
      </c>
      <c r="N16" s="57" t="s">
        <v>1030</v>
      </c>
      <c r="O16" s="90">
        <v>1</v>
      </c>
      <c r="P16" s="58">
        <f t="shared" ref="P16:P31" si="4">IF(O16=Q16,R16)</f>
        <v>1</v>
      </c>
      <c r="Q16" s="58">
        <f t="shared" ref="Q16:Q31" si="5">IF(O16="NA","NA",R16)</f>
        <v>1</v>
      </c>
      <c r="R16" s="58">
        <v>1</v>
      </c>
      <c r="S16" s="86" t="s">
        <v>1039</v>
      </c>
    </row>
    <row r="17" spans="1:19" s="31" customFormat="1" ht="130.5">
      <c r="A17" s="29">
        <v>6</v>
      </c>
      <c r="B17" s="57" t="s">
        <v>1108</v>
      </c>
      <c r="C17" s="367"/>
      <c r="D17" s="57" t="s">
        <v>1109</v>
      </c>
      <c r="E17" s="90">
        <v>1</v>
      </c>
      <c r="F17" s="58">
        <f t="shared" si="2"/>
        <v>1</v>
      </c>
      <c r="G17" s="58">
        <f t="shared" si="3"/>
        <v>1</v>
      </c>
      <c r="H17" s="58">
        <v>1</v>
      </c>
      <c r="I17" s="57" t="s">
        <v>1110</v>
      </c>
      <c r="J17" s="90">
        <v>1</v>
      </c>
      <c r="K17" s="58">
        <f t="shared" si="0"/>
        <v>1</v>
      </c>
      <c r="L17" s="58">
        <f t="shared" si="1"/>
        <v>1</v>
      </c>
      <c r="M17" s="58">
        <v>1</v>
      </c>
      <c r="N17" s="57" t="s">
        <v>1030</v>
      </c>
      <c r="O17" s="90">
        <v>1</v>
      </c>
      <c r="P17" s="58">
        <f t="shared" si="4"/>
        <v>1</v>
      </c>
      <c r="Q17" s="58">
        <f t="shared" si="5"/>
        <v>1</v>
      </c>
      <c r="R17" s="58">
        <v>1</v>
      </c>
      <c r="S17" s="86" t="s">
        <v>1039</v>
      </c>
    </row>
    <row r="18" spans="1:19" s="31" customFormat="1" ht="152.25">
      <c r="A18" s="29">
        <v>7</v>
      </c>
      <c r="B18" s="57" t="s">
        <v>1111</v>
      </c>
      <c r="C18" s="58" t="s">
        <v>1112</v>
      </c>
      <c r="D18" s="57" t="s">
        <v>1163</v>
      </c>
      <c r="E18" s="90">
        <v>1</v>
      </c>
      <c r="F18" s="58">
        <f t="shared" si="2"/>
        <v>1</v>
      </c>
      <c r="G18" s="58">
        <f t="shared" si="3"/>
        <v>1</v>
      </c>
      <c r="H18" s="58">
        <v>1</v>
      </c>
      <c r="I18" s="57" t="s">
        <v>1113</v>
      </c>
      <c r="J18" s="90">
        <v>1</v>
      </c>
      <c r="K18" s="58">
        <f t="shared" si="0"/>
        <v>1</v>
      </c>
      <c r="L18" s="58">
        <f t="shared" si="1"/>
        <v>1</v>
      </c>
      <c r="M18" s="58">
        <v>1</v>
      </c>
      <c r="N18" s="57" t="s">
        <v>1114</v>
      </c>
      <c r="O18" s="90">
        <v>1</v>
      </c>
      <c r="P18" s="58">
        <f t="shared" si="4"/>
        <v>1</v>
      </c>
      <c r="Q18" s="58">
        <f t="shared" si="5"/>
        <v>1</v>
      </c>
      <c r="R18" s="58">
        <v>1</v>
      </c>
      <c r="S18" s="86" t="s">
        <v>1039</v>
      </c>
    </row>
    <row r="19" spans="1:19" s="31" customFormat="1" ht="282.75">
      <c r="A19" s="29">
        <v>8</v>
      </c>
      <c r="B19" s="372" t="s">
        <v>1115</v>
      </c>
      <c r="C19" s="367" t="s">
        <v>1116</v>
      </c>
      <c r="D19" s="57" t="s">
        <v>1117</v>
      </c>
      <c r="E19" s="90">
        <v>1</v>
      </c>
      <c r="F19" s="58">
        <f t="shared" si="2"/>
        <v>1</v>
      </c>
      <c r="G19" s="58">
        <f t="shared" si="3"/>
        <v>1</v>
      </c>
      <c r="H19" s="58">
        <v>1</v>
      </c>
      <c r="I19" s="57" t="s">
        <v>1118</v>
      </c>
      <c r="J19" s="90">
        <v>1</v>
      </c>
      <c r="K19" s="58">
        <f t="shared" si="0"/>
        <v>1</v>
      </c>
      <c r="L19" s="58">
        <f t="shared" si="1"/>
        <v>1</v>
      </c>
      <c r="M19" s="58">
        <v>1</v>
      </c>
      <c r="N19" s="57" t="s">
        <v>1119</v>
      </c>
      <c r="O19" s="90">
        <v>1</v>
      </c>
      <c r="P19" s="58">
        <f t="shared" si="4"/>
        <v>1</v>
      </c>
      <c r="Q19" s="58">
        <f t="shared" si="5"/>
        <v>1</v>
      </c>
      <c r="R19" s="58">
        <v>1</v>
      </c>
      <c r="S19" s="245" t="s">
        <v>973</v>
      </c>
    </row>
    <row r="20" spans="1:19" s="31" customFormat="1" ht="369.75">
      <c r="A20" s="29">
        <v>9</v>
      </c>
      <c r="B20" s="372"/>
      <c r="C20" s="367"/>
      <c r="D20" s="57" t="s">
        <v>1120</v>
      </c>
      <c r="E20" s="90">
        <v>1</v>
      </c>
      <c r="F20" s="58">
        <f t="shared" si="2"/>
        <v>1</v>
      </c>
      <c r="G20" s="58">
        <f t="shared" si="3"/>
        <v>1</v>
      </c>
      <c r="H20" s="58">
        <v>1</v>
      </c>
      <c r="I20" s="57" t="s">
        <v>1121</v>
      </c>
      <c r="J20" s="90">
        <v>1</v>
      </c>
      <c r="K20" s="58">
        <f t="shared" si="0"/>
        <v>1</v>
      </c>
      <c r="L20" s="58">
        <f t="shared" si="1"/>
        <v>1</v>
      </c>
      <c r="M20" s="58">
        <v>1</v>
      </c>
      <c r="N20" s="57" t="s">
        <v>1122</v>
      </c>
      <c r="O20" s="90">
        <v>1</v>
      </c>
      <c r="P20" s="58">
        <f t="shared" si="4"/>
        <v>1</v>
      </c>
      <c r="Q20" s="58">
        <f t="shared" si="5"/>
        <v>1</v>
      </c>
      <c r="R20" s="58">
        <v>1</v>
      </c>
      <c r="S20" s="245" t="s">
        <v>973</v>
      </c>
    </row>
    <row r="21" spans="1:19" s="31" customFormat="1" ht="326.25">
      <c r="A21" s="29">
        <v>10</v>
      </c>
      <c r="B21" s="57" t="s">
        <v>1123</v>
      </c>
      <c r="C21" s="367"/>
      <c r="D21" s="57" t="s">
        <v>1124</v>
      </c>
      <c r="E21" s="90">
        <v>1</v>
      </c>
      <c r="F21" s="58">
        <f t="shared" si="2"/>
        <v>1</v>
      </c>
      <c r="G21" s="58">
        <f t="shared" si="3"/>
        <v>1</v>
      </c>
      <c r="H21" s="58">
        <v>1</v>
      </c>
      <c r="I21" s="57" t="s">
        <v>1125</v>
      </c>
      <c r="J21" s="90">
        <v>1</v>
      </c>
      <c r="K21" s="58">
        <f t="shared" si="0"/>
        <v>1</v>
      </c>
      <c r="L21" s="58">
        <f t="shared" si="1"/>
        <v>1</v>
      </c>
      <c r="M21" s="58">
        <v>1</v>
      </c>
      <c r="N21" s="57" t="s">
        <v>1126</v>
      </c>
      <c r="O21" s="90">
        <v>1</v>
      </c>
      <c r="P21" s="58">
        <f t="shared" si="4"/>
        <v>1</v>
      </c>
      <c r="Q21" s="58">
        <f t="shared" si="5"/>
        <v>1</v>
      </c>
      <c r="R21" s="58">
        <v>1</v>
      </c>
      <c r="S21" s="86" t="s">
        <v>973</v>
      </c>
    </row>
    <row r="22" spans="1:19" s="31" customFormat="1" ht="409.5">
      <c r="A22" s="29">
        <v>11</v>
      </c>
      <c r="B22" s="57" t="s">
        <v>1127</v>
      </c>
      <c r="C22" s="367"/>
      <c r="D22" s="57" t="s">
        <v>1128</v>
      </c>
      <c r="E22" s="90">
        <v>1</v>
      </c>
      <c r="F22" s="58">
        <f t="shared" si="2"/>
        <v>1</v>
      </c>
      <c r="G22" s="58">
        <f t="shared" si="3"/>
        <v>1</v>
      </c>
      <c r="H22" s="58">
        <v>1</v>
      </c>
      <c r="I22" s="57" t="s">
        <v>1129</v>
      </c>
      <c r="J22" s="90">
        <v>1</v>
      </c>
      <c r="K22" s="58">
        <f t="shared" si="0"/>
        <v>1</v>
      </c>
      <c r="L22" s="58">
        <f t="shared" si="1"/>
        <v>1</v>
      </c>
      <c r="M22" s="58">
        <v>1</v>
      </c>
      <c r="N22" s="57" t="s">
        <v>1130</v>
      </c>
      <c r="O22" s="90">
        <v>1</v>
      </c>
      <c r="P22" s="58">
        <f t="shared" si="4"/>
        <v>1</v>
      </c>
      <c r="Q22" s="58">
        <f t="shared" si="5"/>
        <v>1</v>
      </c>
      <c r="R22" s="58">
        <v>1</v>
      </c>
      <c r="S22" s="245" t="s">
        <v>973</v>
      </c>
    </row>
    <row r="23" spans="1:19" s="31" customFormat="1" ht="409.5" customHeight="1">
      <c r="A23" s="29">
        <v>12</v>
      </c>
      <c r="B23" s="459" t="s">
        <v>1131</v>
      </c>
      <c r="C23" s="367" t="s">
        <v>1011</v>
      </c>
      <c r="D23" s="459" t="s">
        <v>1132</v>
      </c>
      <c r="E23" s="463">
        <v>1</v>
      </c>
      <c r="F23" s="58">
        <f t="shared" si="2"/>
        <v>1</v>
      </c>
      <c r="G23" s="58">
        <f t="shared" si="3"/>
        <v>1</v>
      </c>
      <c r="H23" s="58">
        <v>1</v>
      </c>
      <c r="I23" s="459" t="s">
        <v>1133</v>
      </c>
      <c r="J23" s="463">
        <v>1</v>
      </c>
      <c r="K23" s="58">
        <f t="shared" si="0"/>
        <v>1</v>
      </c>
      <c r="L23" s="58">
        <f t="shared" si="1"/>
        <v>1</v>
      </c>
      <c r="M23" s="58">
        <v>1</v>
      </c>
      <c r="N23" s="459" t="s">
        <v>1134</v>
      </c>
      <c r="O23" s="463">
        <v>1</v>
      </c>
      <c r="P23" s="58">
        <f t="shared" si="4"/>
        <v>1</v>
      </c>
      <c r="Q23" s="58">
        <f t="shared" si="5"/>
        <v>1</v>
      </c>
      <c r="R23" s="58">
        <v>1</v>
      </c>
      <c r="S23" s="520" t="s">
        <v>1039</v>
      </c>
    </row>
    <row r="24" spans="1:19" s="31" customFormat="1" ht="153" customHeight="1">
      <c r="A24" s="231"/>
      <c r="B24" s="515"/>
      <c r="C24" s="367"/>
      <c r="D24" s="460"/>
      <c r="E24" s="464"/>
      <c r="F24" s="228"/>
      <c r="G24" s="228"/>
      <c r="H24" s="228"/>
      <c r="I24" s="460"/>
      <c r="J24" s="464"/>
      <c r="K24" s="228"/>
      <c r="L24" s="228"/>
      <c r="M24" s="228"/>
      <c r="N24" s="460"/>
      <c r="O24" s="464"/>
      <c r="P24" s="228"/>
      <c r="Q24" s="228"/>
      <c r="R24" s="228"/>
      <c r="S24" s="521"/>
    </row>
    <row r="25" spans="1:19" s="31" customFormat="1" ht="217.5">
      <c r="A25" s="29">
        <v>13</v>
      </c>
      <c r="B25" s="515"/>
      <c r="C25" s="367"/>
      <c r="D25" s="57" t="s">
        <v>1135</v>
      </c>
      <c r="E25" s="90">
        <v>1</v>
      </c>
      <c r="F25" s="58">
        <f t="shared" si="2"/>
        <v>1</v>
      </c>
      <c r="G25" s="58">
        <f t="shared" si="3"/>
        <v>1</v>
      </c>
      <c r="H25" s="58">
        <v>1</v>
      </c>
      <c r="I25" s="57" t="s">
        <v>1136</v>
      </c>
      <c r="J25" s="90">
        <v>1</v>
      </c>
      <c r="K25" s="58">
        <f t="shared" si="0"/>
        <v>1</v>
      </c>
      <c r="L25" s="58">
        <f t="shared" si="1"/>
        <v>1</v>
      </c>
      <c r="M25" s="58">
        <v>1</v>
      </c>
      <c r="N25" s="57" t="s">
        <v>1137</v>
      </c>
      <c r="O25" s="90">
        <v>1</v>
      </c>
      <c r="P25" s="58">
        <f t="shared" si="4"/>
        <v>1</v>
      </c>
      <c r="Q25" s="58">
        <f t="shared" si="5"/>
        <v>1</v>
      </c>
      <c r="R25" s="58">
        <v>1</v>
      </c>
      <c r="S25" s="86" t="s">
        <v>1039</v>
      </c>
    </row>
    <row r="26" spans="1:19" s="31" customFormat="1" ht="409.5" customHeight="1">
      <c r="A26" s="29">
        <v>14</v>
      </c>
      <c r="B26" s="515"/>
      <c r="C26" s="367"/>
      <c r="D26" s="459" t="s">
        <v>2111</v>
      </c>
      <c r="E26" s="463">
        <v>1</v>
      </c>
      <c r="F26" s="58">
        <f t="shared" si="2"/>
        <v>1</v>
      </c>
      <c r="G26" s="58">
        <f t="shared" si="3"/>
        <v>1</v>
      </c>
      <c r="H26" s="58">
        <v>1</v>
      </c>
      <c r="I26" s="459" t="s">
        <v>2110</v>
      </c>
      <c r="J26" s="463">
        <v>1</v>
      </c>
      <c r="K26" s="58">
        <f t="shared" si="0"/>
        <v>1</v>
      </c>
      <c r="L26" s="58">
        <f t="shared" si="1"/>
        <v>1</v>
      </c>
      <c r="M26" s="58">
        <v>1</v>
      </c>
      <c r="N26" s="459" t="s">
        <v>1138</v>
      </c>
      <c r="O26" s="463">
        <v>1</v>
      </c>
      <c r="P26" s="58">
        <f t="shared" si="4"/>
        <v>1</v>
      </c>
      <c r="Q26" s="58">
        <f t="shared" si="5"/>
        <v>1</v>
      </c>
      <c r="R26" s="58">
        <v>1</v>
      </c>
      <c r="S26" s="479" t="s">
        <v>1039</v>
      </c>
    </row>
    <row r="27" spans="1:19" s="31" customFormat="1" ht="198.75" customHeight="1">
      <c r="A27" s="231"/>
      <c r="B27" s="460"/>
      <c r="C27" s="367"/>
      <c r="D27" s="460"/>
      <c r="E27" s="464"/>
      <c r="F27" s="228"/>
      <c r="G27" s="228"/>
      <c r="H27" s="228"/>
      <c r="I27" s="460"/>
      <c r="J27" s="464"/>
      <c r="K27" s="228"/>
      <c r="L27" s="228"/>
      <c r="M27" s="228"/>
      <c r="N27" s="460"/>
      <c r="O27" s="464"/>
      <c r="P27" s="228"/>
      <c r="Q27" s="228"/>
      <c r="R27" s="228"/>
      <c r="S27" s="481"/>
    </row>
    <row r="28" spans="1:19" s="31" customFormat="1" ht="130.5">
      <c r="A28" s="29">
        <v>15</v>
      </c>
      <c r="B28" s="57" t="s">
        <v>1015</v>
      </c>
      <c r="C28" s="367"/>
      <c r="D28" s="57" t="s">
        <v>1139</v>
      </c>
      <c r="E28" s="90">
        <v>1</v>
      </c>
      <c r="F28" s="58">
        <f t="shared" si="2"/>
        <v>1</v>
      </c>
      <c r="G28" s="58">
        <f t="shared" si="3"/>
        <v>1</v>
      </c>
      <c r="H28" s="58">
        <v>1</v>
      </c>
      <c r="I28" s="57" t="s">
        <v>1140</v>
      </c>
      <c r="J28" s="90">
        <v>1</v>
      </c>
      <c r="K28" s="58">
        <f t="shared" si="0"/>
        <v>1</v>
      </c>
      <c r="L28" s="58">
        <f t="shared" si="1"/>
        <v>1</v>
      </c>
      <c r="M28" s="58">
        <v>1</v>
      </c>
      <c r="N28" s="57" t="s">
        <v>1141</v>
      </c>
      <c r="O28" s="90">
        <v>1</v>
      </c>
      <c r="P28" s="58">
        <f t="shared" si="4"/>
        <v>1</v>
      </c>
      <c r="Q28" s="58">
        <f t="shared" si="5"/>
        <v>1</v>
      </c>
      <c r="R28" s="58">
        <v>1</v>
      </c>
      <c r="S28" s="86" t="s">
        <v>1039</v>
      </c>
    </row>
    <row r="29" spans="1:19" s="31" customFormat="1" ht="130.5">
      <c r="A29" s="29">
        <v>16</v>
      </c>
      <c r="B29" s="57" t="s">
        <v>1142</v>
      </c>
      <c r="C29" s="58" t="s">
        <v>1143</v>
      </c>
      <c r="D29" s="57" t="s">
        <v>1144</v>
      </c>
      <c r="E29" s="90">
        <v>1</v>
      </c>
      <c r="F29" s="58">
        <f t="shared" si="2"/>
        <v>1</v>
      </c>
      <c r="G29" s="58">
        <f t="shared" si="3"/>
        <v>1</v>
      </c>
      <c r="H29" s="58">
        <v>1</v>
      </c>
      <c r="I29" s="57" t="s">
        <v>1145</v>
      </c>
      <c r="J29" s="90">
        <v>1</v>
      </c>
      <c r="K29" s="58">
        <f t="shared" si="0"/>
        <v>1</v>
      </c>
      <c r="L29" s="58">
        <f t="shared" si="1"/>
        <v>1</v>
      </c>
      <c r="M29" s="58">
        <v>1</v>
      </c>
      <c r="N29" s="57" t="s">
        <v>1146</v>
      </c>
      <c r="O29" s="90">
        <v>1</v>
      </c>
      <c r="P29" s="58">
        <f t="shared" si="4"/>
        <v>1</v>
      </c>
      <c r="Q29" s="58">
        <f t="shared" si="5"/>
        <v>1</v>
      </c>
      <c r="R29" s="58">
        <v>1</v>
      </c>
      <c r="S29" s="86" t="s">
        <v>1039</v>
      </c>
    </row>
    <row r="30" spans="1:19" s="31" customFormat="1" ht="130.5">
      <c r="A30" s="29">
        <v>17</v>
      </c>
      <c r="B30" s="57" t="s">
        <v>1142</v>
      </c>
      <c r="C30" s="58" t="s">
        <v>1147</v>
      </c>
      <c r="D30" s="57" t="s">
        <v>1148</v>
      </c>
      <c r="E30" s="90">
        <v>1</v>
      </c>
      <c r="F30" s="58">
        <f t="shared" si="2"/>
        <v>1</v>
      </c>
      <c r="G30" s="58">
        <f t="shared" si="3"/>
        <v>1</v>
      </c>
      <c r="H30" s="58">
        <v>1</v>
      </c>
      <c r="I30" s="57" t="s">
        <v>1149</v>
      </c>
      <c r="J30" s="90">
        <v>1</v>
      </c>
      <c r="K30" s="58">
        <f t="shared" si="0"/>
        <v>1</v>
      </c>
      <c r="L30" s="58">
        <f t="shared" si="1"/>
        <v>1</v>
      </c>
      <c r="M30" s="58">
        <v>1</v>
      </c>
      <c r="N30" s="57" t="s">
        <v>1030</v>
      </c>
      <c r="O30" s="90">
        <v>1</v>
      </c>
      <c r="P30" s="58">
        <f t="shared" si="4"/>
        <v>1</v>
      </c>
      <c r="Q30" s="58">
        <f t="shared" si="5"/>
        <v>1</v>
      </c>
      <c r="R30" s="58">
        <v>1</v>
      </c>
      <c r="S30" s="86" t="s">
        <v>1039</v>
      </c>
    </row>
    <row r="31" spans="1:19" s="31" customFormat="1" ht="130.5">
      <c r="A31" s="29">
        <v>18</v>
      </c>
      <c r="B31" s="57"/>
      <c r="C31" s="58" t="s">
        <v>1150</v>
      </c>
      <c r="D31" s="34" t="s">
        <v>1151</v>
      </c>
      <c r="E31" s="90">
        <v>1</v>
      </c>
      <c r="F31" s="58">
        <f t="shared" si="2"/>
        <v>1</v>
      </c>
      <c r="G31" s="58">
        <f t="shared" si="3"/>
        <v>1</v>
      </c>
      <c r="H31" s="58">
        <v>1</v>
      </c>
      <c r="I31" s="73" t="s">
        <v>1152</v>
      </c>
      <c r="J31" s="90">
        <v>1</v>
      </c>
      <c r="K31" s="58">
        <f t="shared" si="0"/>
        <v>1</v>
      </c>
      <c r="L31" s="58">
        <f t="shared" si="1"/>
        <v>1</v>
      </c>
      <c r="M31" s="58">
        <v>1</v>
      </c>
      <c r="N31" s="73" t="s">
        <v>1153</v>
      </c>
      <c r="O31" s="90">
        <v>1</v>
      </c>
      <c r="P31" s="58">
        <f t="shared" si="4"/>
        <v>1</v>
      </c>
      <c r="Q31" s="58">
        <f t="shared" si="5"/>
        <v>1</v>
      </c>
      <c r="R31" s="58">
        <v>1</v>
      </c>
      <c r="S31" s="86" t="s">
        <v>1039</v>
      </c>
    </row>
    <row r="32" spans="1:19" s="31" customFormat="1" ht="21.75">
      <c r="A32" s="472" t="s">
        <v>1154</v>
      </c>
      <c r="B32" s="473"/>
      <c r="C32" s="473"/>
      <c r="D32" s="473"/>
      <c r="E32" s="473"/>
      <c r="F32" s="473"/>
      <c r="G32" s="473"/>
      <c r="H32" s="473"/>
      <c r="I32" s="473"/>
      <c r="J32" s="473"/>
      <c r="K32" s="473"/>
      <c r="L32" s="473"/>
      <c r="M32" s="473"/>
      <c r="N32" s="473"/>
      <c r="O32" s="473"/>
      <c r="P32" s="473"/>
      <c r="Q32" s="473"/>
      <c r="R32" s="473"/>
      <c r="S32" s="474"/>
    </row>
    <row r="33" spans="1:19" s="31" customFormat="1" ht="261">
      <c r="A33" s="29">
        <v>19</v>
      </c>
      <c r="B33" s="73" t="s">
        <v>1155</v>
      </c>
      <c r="C33" s="77" t="s">
        <v>1156</v>
      </c>
      <c r="D33" s="74" t="s">
        <v>826</v>
      </c>
      <c r="E33" s="90">
        <v>1</v>
      </c>
      <c r="F33" s="58">
        <f t="shared" ref="F33:F40" si="6">IF(E33=G33,H33)</f>
        <v>1</v>
      </c>
      <c r="G33" s="58">
        <f t="shared" ref="G33:G40" si="7">IF(E33="NA","NA",H33)</f>
        <v>1</v>
      </c>
      <c r="H33" s="58">
        <v>1</v>
      </c>
      <c r="I33" s="94" t="s">
        <v>1157</v>
      </c>
      <c r="J33" s="90">
        <v>1</v>
      </c>
      <c r="K33" s="58">
        <f t="shared" ref="K33:K40" si="8">IF(J33=L33,M33)</f>
        <v>1</v>
      </c>
      <c r="L33" s="58">
        <f t="shared" ref="L33:L40" si="9">IF(J33="NA","NA",M33)</f>
        <v>1</v>
      </c>
      <c r="M33" s="58">
        <v>1</v>
      </c>
      <c r="N33" s="94" t="s">
        <v>1158</v>
      </c>
      <c r="O33" s="90">
        <v>1</v>
      </c>
      <c r="P33" s="58">
        <f t="shared" ref="P33:P40" si="10">IF(O33=Q33,R33)</f>
        <v>1</v>
      </c>
      <c r="Q33" s="58">
        <f t="shared" ref="Q33:Q40" si="11">IF(O33="NA","NA",R33)</f>
        <v>1</v>
      </c>
      <c r="R33" s="58">
        <v>1</v>
      </c>
      <c r="S33" s="94" t="s">
        <v>367</v>
      </c>
    </row>
    <row r="34" spans="1:19" s="31" customFormat="1" ht="348">
      <c r="A34" s="29">
        <v>20</v>
      </c>
      <c r="B34" s="367" t="s">
        <v>197</v>
      </c>
      <c r="C34" s="339" t="s">
        <v>2028</v>
      </c>
      <c r="D34" s="224" t="s">
        <v>364</v>
      </c>
      <c r="E34" s="90">
        <v>1</v>
      </c>
      <c r="F34" s="58">
        <f t="shared" si="6"/>
        <v>1</v>
      </c>
      <c r="G34" s="58">
        <f t="shared" si="7"/>
        <v>1</v>
      </c>
      <c r="H34" s="58">
        <v>1</v>
      </c>
      <c r="I34" s="224" t="s">
        <v>1159</v>
      </c>
      <c r="J34" s="90">
        <v>1</v>
      </c>
      <c r="K34" s="58">
        <f t="shared" si="8"/>
        <v>1</v>
      </c>
      <c r="L34" s="58">
        <f t="shared" si="9"/>
        <v>1</v>
      </c>
      <c r="M34" s="58">
        <v>1</v>
      </c>
      <c r="N34" s="265" t="s">
        <v>366</v>
      </c>
      <c r="O34" s="90">
        <v>1</v>
      </c>
      <c r="P34" s="58">
        <f t="shared" si="10"/>
        <v>1</v>
      </c>
      <c r="Q34" s="58">
        <f t="shared" si="11"/>
        <v>1</v>
      </c>
      <c r="R34" s="58">
        <v>1</v>
      </c>
      <c r="S34" s="94" t="s">
        <v>367</v>
      </c>
    </row>
    <row r="35" spans="1:19" s="31" customFormat="1" ht="261">
      <c r="A35" s="29">
        <v>21</v>
      </c>
      <c r="B35" s="367"/>
      <c r="C35" s="367"/>
      <c r="D35" s="224" t="s">
        <v>368</v>
      </c>
      <c r="E35" s="90">
        <v>1</v>
      </c>
      <c r="F35" s="58">
        <f t="shared" si="6"/>
        <v>1</v>
      </c>
      <c r="G35" s="58">
        <f t="shared" si="7"/>
        <v>1</v>
      </c>
      <c r="H35" s="58">
        <v>1</v>
      </c>
      <c r="I35" s="224" t="s">
        <v>369</v>
      </c>
      <c r="J35" s="90">
        <v>1</v>
      </c>
      <c r="K35" s="58">
        <f t="shared" si="8"/>
        <v>1</v>
      </c>
      <c r="L35" s="58">
        <f t="shared" si="9"/>
        <v>1</v>
      </c>
      <c r="M35" s="58">
        <v>1</v>
      </c>
      <c r="N35" s="224" t="s">
        <v>370</v>
      </c>
      <c r="O35" s="90">
        <v>1</v>
      </c>
      <c r="P35" s="58">
        <f t="shared" si="10"/>
        <v>1</v>
      </c>
      <c r="Q35" s="58">
        <f t="shared" si="11"/>
        <v>1</v>
      </c>
      <c r="R35" s="58">
        <v>1</v>
      </c>
      <c r="S35" s="94" t="s">
        <v>367</v>
      </c>
    </row>
    <row r="36" spans="1:19" s="31" customFormat="1" ht="282.75">
      <c r="A36" s="29">
        <v>22</v>
      </c>
      <c r="B36" s="367"/>
      <c r="C36" s="367"/>
      <c r="D36" s="224" t="s">
        <v>201</v>
      </c>
      <c r="E36" s="90">
        <v>1</v>
      </c>
      <c r="F36" s="58">
        <f t="shared" si="6"/>
        <v>1</v>
      </c>
      <c r="G36" s="58">
        <f t="shared" si="7"/>
        <v>1</v>
      </c>
      <c r="H36" s="58">
        <v>1</v>
      </c>
      <c r="I36" s="224" t="s">
        <v>371</v>
      </c>
      <c r="J36" s="90">
        <v>1</v>
      </c>
      <c r="K36" s="58">
        <f t="shared" si="8"/>
        <v>1</v>
      </c>
      <c r="L36" s="58">
        <f t="shared" si="9"/>
        <v>1</v>
      </c>
      <c r="M36" s="58">
        <v>1</v>
      </c>
      <c r="N36" s="224" t="s">
        <v>372</v>
      </c>
      <c r="O36" s="90">
        <v>1</v>
      </c>
      <c r="P36" s="58">
        <f t="shared" si="10"/>
        <v>1</v>
      </c>
      <c r="Q36" s="58">
        <f t="shared" si="11"/>
        <v>1</v>
      </c>
      <c r="R36" s="58">
        <v>1</v>
      </c>
      <c r="S36" s="94" t="s">
        <v>367</v>
      </c>
    </row>
    <row r="37" spans="1:19" s="31" customFormat="1" ht="261">
      <c r="A37" s="29">
        <v>23</v>
      </c>
      <c r="B37" s="367"/>
      <c r="C37" s="367"/>
      <c r="D37" s="224" t="s">
        <v>373</v>
      </c>
      <c r="E37" s="90">
        <v>1</v>
      </c>
      <c r="F37" s="58">
        <f t="shared" si="6"/>
        <v>1</v>
      </c>
      <c r="G37" s="58">
        <f t="shared" si="7"/>
        <v>1</v>
      </c>
      <c r="H37" s="58">
        <v>1</v>
      </c>
      <c r="I37" s="224" t="s">
        <v>782</v>
      </c>
      <c r="J37" s="90">
        <v>1</v>
      </c>
      <c r="K37" s="58">
        <f t="shared" si="8"/>
        <v>1</v>
      </c>
      <c r="L37" s="58">
        <f t="shared" si="9"/>
        <v>1</v>
      </c>
      <c r="M37" s="58">
        <v>1</v>
      </c>
      <c r="N37" s="224" t="s">
        <v>375</v>
      </c>
      <c r="O37" s="90">
        <v>1</v>
      </c>
      <c r="P37" s="58">
        <f t="shared" si="10"/>
        <v>1</v>
      </c>
      <c r="Q37" s="58">
        <f t="shared" si="11"/>
        <v>1</v>
      </c>
      <c r="R37" s="58">
        <v>1</v>
      </c>
      <c r="S37" s="94" t="s">
        <v>367</v>
      </c>
    </row>
    <row r="38" spans="1:19" s="31" customFormat="1" ht="261">
      <c r="A38" s="29">
        <v>24</v>
      </c>
      <c r="B38" s="367"/>
      <c r="C38" s="367"/>
      <c r="D38" s="224" t="s">
        <v>827</v>
      </c>
      <c r="E38" s="90">
        <v>1</v>
      </c>
      <c r="F38" s="58">
        <f t="shared" si="6"/>
        <v>1</v>
      </c>
      <c r="G38" s="58">
        <f t="shared" si="7"/>
        <v>1</v>
      </c>
      <c r="H38" s="58">
        <v>1</v>
      </c>
      <c r="I38" s="224" t="s">
        <v>1160</v>
      </c>
      <c r="J38" s="90">
        <v>1</v>
      </c>
      <c r="K38" s="58">
        <f t="shared" si="8"/>
        <v>1</v>
      </c>
      <c r="L38" s="58">
        <f t="shared" si="9"/>
        <v>1</v>
      </c>
      <c r="M38" s="58">
        <v>1</v>
      </c>
      <c r="N38" s="224" t="s">
        <v>1161</v>
      </c>
      <c r="O38" s="90">
        <v>1</v>
      </c>
      <c r="P38" s="58">
        <f t="shared" si="10"/>
        <v>1</v>
      </c>
      <c r="Q38" s="58">
        <f t="shared" si="11"/>
        <v>1</v>
      </c>
      <c r="R38" s="58">
        <v>1</v>
      </c>
      <c r="S38" s="94" t="s">
        <v>367</v>
      </c>
    </row>
    <row r="39" spans="1:19" s="31" customFormat="1" ht="261">
      <c r="A39" s="29">
        <v>25</v>
      </c>
      <c r="B39" s="367"/>
      <c r="C39" s="367"/>
      <c r="D39" s="224" t="s">
        <v>828</v>
      </c>
      <c r="E39" s="90">
        <v>1</v>
      </c>
      <c r="F39" s="58">
        <f t="shared" si="6"/>
        <v>1</v>
      </c>
      <c r="G39" s="58">
        <f t="shared" si="7"/>
        <v>1</v>
      </c>
      <c r="H39" s="58">
        <v>1</v>
      </c>
      <c r="I39" s="224" t="s">
        <v>1065</v>
      </c>
      <c r="J39" s="90">
        <v>1</v>
      </c>
      <c r="K39" s="58">
        <f t="shared" si="8"/>
        <v>1</v>
      </c>
      <c r="L39" s="58">
        <f t="shared" si="9"/>
        <v>1</v>
      </c>
      <c r="M39" s="58">
        <v>1</v>
      </c>
      <c r="N39" s="224" t="s">
        <v>971</v>
      </c>
      <c r="O39" s="90">
        <v>1</v>
      </c>
      <c r="P39" s="58">
        <f t="shared" si="10"/>
        <v>1</v>
      </c>
      <c r="Q39" s="58">
        <f t="shared" si="11"/>
        <v>1</v>
      </c>
      <c r="R39" s="58">
        <v>1</v>
      </c>
      <c r="S39" s="94" t="s">
        <v>367</v>
      </c>
    </row>
    <row r="40" spans="1:19" s="31" customFormat="1" ht="261">
      <c r="A40" s="29">
        <v>26</v>
      </c>
      <c r="B40" s="127" t="s">
        <v>932</v>
      </c>
      <c r="C40" s="127" t="s">
        <v>846</v>
      </c>
      <c r="D40" s="128" t="s">
        <v>1162</v>
      </c>
      <c r="E40" s="90">
        <v>1</v>
      </c>
      <c r="F40" s="58">
        <f t="shared" si="6"/>
        <v>1</v>
      </c>
      <c r="G40" s="58">
        <f t="shared" si="7"/>
        <v>1</v>
      </c>
      <c r="H40" s="58">
        <v>1</v>
      </c>
      <c r="I40" s="128" t="s">
        <v>501</v>
      </c>
      <c r="J40" s="90">
        <v>1</v>
      </c>
      <c r="K40" s="58">
        <f t="shared" si="8"/>
        <v>1</v>
      </c>
      <c r="L40" s="58">
        <f t="shared" si="9"/>
        <v>1</v>
      </c>
      <c r="M40" s="58">
        <v>1</v>
      </c>
      <c r="N40" s="128" t="s">
        <v>504</v>
      </c>
      <c r="O40" s="90">
        <v>1</v>
      </c>
      <c r="P40" s="58">
        <f t="shared" si="10"/>
        <v>1</v>
      </c>
      <c r="Q40" s="58">
        <f t="shared" si="11"/>
        <v>1</v>
      </c>
      <c r="R40" s="58">
        <v>1</v>
      </c>
      <c r="S40" s="94" t="s">
        <v>367</v>
      </c>
    </row>
    <row r="41" spans="1:19" s="31" customFormat="1" ht="21.75">
      <c r="A41" s="472" t="s">
        <v>976</v>
      </c>
      <c r="B41" s="473"/>
      <c r="C41" s="473"/>
      <c r="D41" s="473"/>
      <c r="E41" s="473"/>
      <c r="F41" s="473"/>
      <c r="G41" s="473"/>
      <c r="H41" s="473"/>
      <c r="I41" s="473"/>
      <c r="J41" s="473"/>
      <c r="K41" s="473"/>
      <c r="L41" s="473"/>
      <c r="M41" s="473"/>
      <c r="N41" s="473"/>
      <c r="O41" s="473"/>
      <c r="P41" s="473"/>
      <c r="Q41" s="473"/>
      <c r="R41" s="473"/>
      <c r="S41" s="474"/>
    </row>
    <row r="42" spans="1:19" s="31" customFormat="1" ht="87">
      <c r="A42" s="29">
        <v>27</v>
      </c>
      <c r="B42" s="508" t="s">
        <v>932</v>
      </c>
      <c r="C42" s="508" t="s">
        <v>846</v>
      </c>
      <c r="D42" s="111" t="s">
        <v>516</v>
      </c>
      <c r="E42" s="90">
        <v>1</v>
      </c>
      <c r="F42" s="58">
        <f>IF(E42=G42,H42)</f>
        <v>1</v>
      </c>
      <c r="G42" s="58">
        <f>IF(E42="NA","NA",H42)</f>
        <v>1</v>
      </c>
      <c r="H42" s="58">
        <v>1</v>
      </c>
      <c r="I42" s="74" t="s">
        <v>319</v>
      </c>
      <c r="J42" s="90">
        <v>1</v>
      </c>
      <c r="K42" s="58">
        <f>IF(J42=L42,M42)</f>
        <v>1</v>
      </c>
      <c r="L42" s="58">
        <f>IF(J42="NA","NA",M42)</f>
        <v>1</v>
      </c>
      <c r="M42" s="58">
        <v>1</v>
      </c>
      <c r="N42" s="74" t="s">
        <v>521</v>
      </c>
      <c r="O42" s="90">
        <v>1</v>
      </c>
      <c r="P42" s="58">
        <f>IF(O42=Q42,R42)</f>
        <v>1</v>
      </c>
      <c r="Q42" s="58">
        <f>IF(O42="NA","NA",R42)</f>
        <v>1</v>
      </c>
      <c r="R42" s="58">
        <v>1</v>
      </c>
      <c r="S42" s="494" t="s">
        <v>367</v>
      </c>
    </row>
    <row r="43" spans="1:19" s="31" customFormat="1" ht="65.25">
      <c r="A43" s="29">
        <v>28</v>
      </c>
      <c r="B43" s="509"/>
      <c r="C43" s="509"/>
      <c r="D43" s="111" t="s">
        <v>517</v>
      </c>
      <c r="E43" s="90">
        <v>1</v>
      </c>
      <c r="F43" s="58">
        <f>IF(E43=G43,H43)</f>
        <v>1</v>
      </c>
      <c r="G43" s="58">
        <f>IF(E43="NA","NA",H43)</f>
        <v>1</v>
      </c>
      <c r="H43" s="58">
        <v>1</v>
      </c>
      <c r="I43" s="74" t="s">
        <v>1066</v>
      </c>
      <c r="J43" s="90">
        <v>1</v>
      </c>
      <c r="K43" s="58">
        <f>IF(J43=L43,M43)</f>
        <v>1</v>
      </c>
      <c r="L43" s="58">
        <f>IF(J43="NA","NA",M43)</f>
        <v>1</v>
      </c>
      <c r="M43" s="58">
        <v>1</v>
      </c>
      <c r="N43" s="74" t="s">
        <v>1066</v>
      </c>
      <c r="O43" s="90">
        <v>1</v>
      </c>
      <c r="P43" s="58">
        <f>IF(O43=Q43,R43)</f>
        <v>1</v>
      </c>
      <c r="Q43" s="58">
        <f>IF(O43="NA","NA",R43)</f>
        <v>1</v>
      </c>
      <c r="R43" s="58">
        <v>1</v>
      </c>
      <c r="S43" s="506"/>
    </row>
    <row r="44" spans="1:19" s="31" customFormat="1" ht="43.5">
      <c r="A44" s="29">
        <v>29</v>
      </c>
      <c r="B44" s="510"/>
      <c r="C44" s="510"/>
      <c r="D44" s="111" t="s">
        <v>518</v>
      </c>
      <c r="E44" s="90">
        <v>1</v>
      </c>
      <c r="F44" s="58">
        <f>IF(E44=G44,H44)</f>
        <v>1</v>
      </c>
      <c r="G44" s="58">
        <f>IF(E44="NA","NA",H44)</f>
        <v>1</v>
      </c>
      <c r="H44" s="58">
        <v>1</v>
      </c>
      <c r="I44" s="74" t="s">
        <v>1067</v>
      </c>
      <c r="J44" s="90">
        <v>1</v>
      </c>
      <c r="K44" s="58">
        <f>IF(J44=L44,M44)</f>
        <v>1</v>
      </c>
      <c r="L44" s="58">
        <f>IF(J44="NA","NA",M44)</f>
        <v>1</v>
      </c>
      <c r="M44" s="58">
        <v>1</v>
      </c>
      <c r="N44" s="74" t="s">
        <v>1067</v>
      </c>
      <c r="O44" s="90">
        <v>1</v>
      </c>
      <c r="P44" s="58">
        <f>IF(O44=Q44,R44)</f>
        <v>1</v>
      </c>
      <c r="Q44" s="58">
        <f>IF(O44="NA","NA",R44)</f>
        <v>1</v>
      </c>
      <c r="R44" s="58">
        <v>1</v>
      </c>
      <c r="S44" s="495"/>
    </row>
    <row r="45" spans="1:19" s="31" customFormat="1" ht="21.75">
      <c r="A45" s="472" t="s">
        <v>522</v>
      </c>
      <c r="B45" s="473"/>
      <c r="C45" s="473"/>
      <c r="D45" s="473"/>
      <c r="E45" s="473"/>
      <c r="F45" s="473"/>
      <c r="G45" s="473"/>
      <c r="H45" s="473"/>
      <c r="I45" s="473"/>
      <c r="J45" s="473"/>
      <c r="K45" s="473"/>
      <c r="L45" s="473"/>
      <c r="M45" s="473"/>
      <c r="N45" s="473"/>
      <c r="O45" s="473"/>
      <c r="P45" s="473"/>
      <c r="Q45" s="473"/>
      <c r="R45" s="473"/>
      <c r="S45" s="474"/>
    </row>
    <row r="46" spans="1:19" s="31" customFormat="1" ht="21.75">
      <c r="A46" s="472" t="s">
        <v>1582</v>
      </c>
      <c r="B46" s="473"/>
      <c r="C46" s="473"/>
      <c r="D46" s="473"/>
      <c r="E46" s="473"/>
      <c r="F46" s="473"/>
      <c r="G46" s="473"/>
      <c r="H46" s="473"/>
      <c r="I46" s="473"/>
      <c r="J46" s="473"/>
      <c r="K46" s="473"/>
      <c r="L46" s="473"/>
      <c r="M46" s="473"/>
      <c r="N46" s="473"/>
      <c r="O46" s="473"/>
      <c r="P46" s="473"/>
      <c r="Q46" s="473"/>
      <c r="R46" s="473"/>
      <c r="S46" s="474"/>
    </row>
    <row r="47" spans="1:19" s="31" customFormat="1" ht="43.5">
      <c r="A47" s="29">
        <v>30</v>
      </c>
      <c r="B47" s="508" t="s">
        <v>932</v>
      </c>
      <c r="C47" s="508" t="s">
        <v>846</v>
      </c>
      <c r="D47" s="111" t="s">
        <v>524</v>
      </c>
      <c r="E47" s="90">
        <v>1</v>
      </c>
      <c r="F47" s="58">
        <f t="shared" ref="F47:F65" si="12">IF(E47=G47,H47)</f>
        <v>1</v>
      </c>
      <c r="G47" s="58">
        <f t="shared" ref="G47:G65" si="13">IF(E47="NA","NA",H47)</f>
        <v>1</v>
      </c>
      <c r="H47" s="58">
        <v>1</v>
      </c>
      <c r="I47" s="74" t="s">
        <v>873</v>
      </c>
      <c r="J47" s="90">
        <v>1</v>
      </c>
      <c r="K47" s="58">
        <f t="shared" ref="K47:K65" si="14">IF(J47=L47,M47)</f>
        <v>1</v>
      </c>
      <c r="L47" s="58">
        <f t="shared" ref="L47:L65" si="15">IF(J47="NA","NA",M47)</f>
        <v>1</v>
      </c>
      <c r="M47" s="58">
        <v>1</v>
      </c>
      <c r="N47" s="100" t="s">
        <v>544</v>
      </c>
      <c r="O47" s="90">
        <v>1</v>
      </c>
      <c r="P47" s="58">
        <f t="shared" ref="P47:P65" si="16">IF(O47=Q47,R47)</f>
        <v>1</v>
      </c>
      <c r="Q47" s="58">
        <f t="shared" ref="Q47:Q65" si="17">IF(O47="NA","NA",R47)</f>
        <v>1</v>
      </c>
      <c r="R47" s="58">
        <v>1</v>
      </c>
      <c r="S47" s="494" t="s">
        <v>367</v>
      </c>
    </row>
    <row r="48" spans="1:19" s="31" customFormat="1" ht="43.5">
      <c r="A48" s="29">
        <v>31</v>
      </c>
      <c r="B48" s="509"/>
      <c r="C48" s="509"/>
      <c r="D48" s="111" t="s">
        <v>525</v>
      </c>
      <c r="E48" s="90">
        <v>1</v>
      </c>
      <c r="F48" s="58">
        <f t="shared" si="12"/>
        <v>1</v>
      </c>
      <c r="G48" s="58">
        <f t="shared" si="13"/>
        <v>1</v>
      </c>
      <c r="H48" s="58">
        <v>1</v>
      </c>
      <c r="I48" s="74" t="s">
        <v>873</v>
      </c>
      <c r="J48" s="90">
        <v>1</v>
      </c>
      <c r="K48" s="58">
        <f t="shared" si="14"/>
        <v>1</v>
      </c>
      <c r="L48" s="58">
        <f t="shared" si="15"/>
        <v>1</v>
      </c>
      <c r="M48" s="58">
        <v>1</v>
      </c>
      <c r="N48" s="100" t="s">
        <v>544</v>
      </c>
      <c r="O48" s="90">
        <v>1</v>
      </c>
      <c r="P48" s="58">
        <f t="shared" si="16"/>
        <v>1</v>
      </c>
      <c r="Q48" s="58">
        <f t="shared" si="17"/>
        <v>1</v>
      </c>
      <c r="R48" s="58">
        <v>1</v>
      </c>
      <c r="S48" s="506"/>
    </row>
    <row r="49" spans="1:19" s="31" customFormat="1" ht="43.5">
      <c r="A49" s="29">
        <v>32</v>
      </c>
      <c r="B49" s="509"/>
      <c r="C49" s="509"/>
      <c r="D49" s="111" t="s">
        <v>526</v>
      </c>
      <c r="E49" s="90">
        <v>1</v>
      </c>
      <c r="F49" s="58">
        <f t="shared" si="12"/>
        <v>1</v>
      </c>
      <c r="G49" s="58">
        <f t="shared" si="13"/>
        <v>1</v>
      </c>
      <c r="H49" s="58">
        <v>1</v>
      </c>
      <c r="I49" s="74" t="s">
        <v>873</v>
      </c>
      <c r="J49" s="90">
        <v>1</v>
      </c>
      <c r="K49" s="58">
        <f t="shared" si="14"/>
        <v>1</v>
      </c>
      <c r="L49" s="58">
        <f t="shared" si="15"/>
        <v>1</v>
      </c>
      <c r="M49" s="58">
        <v>1</v>
      </c>
      <c r="N49" s="100" t="s">
        <v>544</v>
      </c>
      <c r="O49" s="90">
        <v>1</v>
      </c>
      <c r="P49" s="58">
        <f t="shared" si="16"/>
        <v>1</v>
      </c>
      <c r="Q49" s="58">
        <f t="shared" si="17"/>
        <v>1</v>
      </c>
      <c r="R49" s="58">
        <v>1</v>
      </c>
      <c r="S49" s="506"/>
    </row>
    <row r="50" spans="1:19" s="31" customFormat="1" ht="43.5">
      <c r="A50" s="29">
        <v>33</v>
      </c>
      <c r="B50" s="509"/>
      <c r="C50" s="509"/>
      <c r="D50" s="111" t="s">
        <v>527</v>
      </c>
      <c r="E50" s="90">
        <v>1</v>
      </c>
      <c r="F50" s="58">
        <f t="shared" si="12"/>
        <v>1</v>
      </c>
      <c r="G50" s="58">
        <f t="shared" si="13"/>
        <v>1</v>
      </c>
      <c r="H50" s="58">
        <v>1</v>
      </c>
      <c r="I50" s="74" t="s">
        <v>873</v>
      </c>
      <c r="J50" s="90">
        <v>1</v>
      </c>
      <c r="K50" s="58">
        <f t="shared" si="14"/>
        <v>1</v>
      </c>
      <c r="L50" s="58">
        <f t="shared" si="15"/>
        <v>1</v>
      </c>
      <c r="M50" s="58">
        <v>1</v>
      </c>
      <c r="N50" s="100" t="s">
        <v>544</v>
      </c>
      <c r="O50" s="90">
        <v>1</v>
      </c>
      <c r="P50" s="58">
        <f t="shared" si="16"/>
        <v>1</v>
      </c>
      <c r="Q50" s="58">
        <f t="shared" si="17"/>
        <v>1</v>
      </c>
      <c r="R50" s="58">
        <v>1</v>
      </c>
      <c r="S50" s="506"/>
    </row>
    <row r="51" spans="1:19" s="31" customFormat="1" ht="43.5">
      <c r="A51" s="29">
        <v>34</v>
      </c>
      <c r="B51" s="509"/>
      <c r="C51" s="509"/>
      <c r="D51" s="111" t="s">
        <v>528</v>
      </c>
      <c r="E51" s="90">
        <v>1</v>
      </c>
      <c r="F51" s="58">
        <f t="shared" si="12"/>
        <v>1</v>
      </c>
      <c r="G51" s="58">
        <f t="shared" si="13"/>
        <v>1</v>
      </c>
      <c r="H51" s="58">
        <v>1</v>
      </c>
      <c r="I51" s="74" t="s">
        <v>873</v>
      </c>
      <c r="J51" s="90">
        <v>1</v>
      </c>
      <c r="K51" s="58">
        <f t="shared" si="14"/>
        <v>1</v>
      </c>
      <c r="L51" s="58">
        <f t="shared" si="15"/>
        <v>1</v>
      </c>
      <c r="M51" s="58">
        <v>1</v>
      </c>
      <c r="N51" s="100" t="s">
        <v>544</v>
      </c>
      <c r="O51" s="90">
        <v>1</v>
      </c>
      <c r="P51" s="58">
        <f t="shared" si="16"/>
        <v>1</v>
      </c>
      <c r="Q51" s="58">
        <f t="shared" si="17"/>
        <v>1</v>
      </c>
      <c r="R51" s="58">
        <v>1</v>
      </c>
      <c r="S51" s="506"/>
    </row>
    <row r="52" spans="1:19" s="31" customFormat="1" ht="43.5">
      <c r="A52" s="29">
        <v>35</v>
      </c>
      <c r="B52" s="509"/>
      <c r="C52" s="509"/>
      <c r="D52" s="111" t="s">
        <v>529</v>
      </c>
      <c r="E52" s="90">
        <v>1</v>
      </c>
      <c r="F52" s="58">
        <f t="shared" si="12"/>
        <v>1</v>
      </c>
      <c r="G52" s="58">
        <f t="shared" si="13"/>
        <v>1</v>
      </c>
      <c r="H52" s="58">
        <v>1</v>
      </c>
      <c r="I52" s="74" t="s">
        <v>873</v>
      </c>
      <c r="J52" s="90">
        <v>1</v>
      </c>
      <c r="K52" s="58">
        <f t="shared" si="14"/>
        <v>1</v>
      </c>
      <c r="L52" s="58">
        <f t="shared" si="15"/>
        <v>1</v>
      </c>
      <c r="M52" s="58">
        <v>1</v>
      </c>
      <c r="N52" s="100" t="s">
        <v>544</v>
      </c>
      <c r="O52" s="90">
        <v>1</v>
      </c>
      <c r="P52" s="58">
        <f t="shared" si="16"/>
        <v>1</v>
      </c>
      <c r="Q52" s="58">
        <f t="shared" si="17"/>
        <v>1</v>
      </c>
      <c r="R52" s="58">
        <v>1</v>
      </c>
      <c r="S52" s="506"/>
    </row>
    <row r="53" spans="1:19" s="31" customFormat="1" ht="43.5">
      <c r="A53" s="29">
        <v>36</v>
      </c>
      <c r="B53" s="509"/>
      <c r="C53" s="509"/>
      <c r="D53" s="111" t="s">
        <v>530</v>
      </c>
      <c r="E53" s="90">
        <v>1</v>
      </c>
      <c r="F53" s="58">
        <f t="shared" si="12"/>
        <v>1</v>
      </c>
      <c r="G53" s="58">
        <f t="shared" si="13"/>
        <v>1</v>
      </c>
      <c r="H53" s="58">
        <v>1</v>
      </c>
      <c r="I53" s="74" t="s">
        <v>873</v>
      </c>
      <c r="J53" s="90">
        <v>1</v>
      </c>
      <c r="K53" s="58">
        <f t="shared" si="14"/>
        <v>1</v>
      </c>
      <c r="L53" s="58">
        <f t="shared" si="15"/>
        <v>1</v>
      </c>
      <c r="M53" s="58">
        <v>1</v>
      </c>
      <c r="N53" s="100" t="s">
        <v>544</v>
      </c>
      <c r="O53" s="90">
        <v>1</v>
      </c>
      <c r="P53" s="58">
        <f t="shared" si="16"/>
        <v>1</v>
      </c>
      <c r="Q53" s="58">
        <f t="shared" si="17"/>
        <v>1</v>
      </c>
      <c r="R53" s="58">
        <v>1</v>
      </c>
      <c r="S53" s="506"/>
    </row>
    <row r="54" spans="1:19" s="31" customFormat="1" ht="65.25">
      <c r="A54" s="29">
        <v>37</v>
      </c>
      <c r="B54" s="509"/>
      <c r="C54" s="509"/>
      <c r="D54" s="111" t="s">
        <v>531</v>
      </c>
      <c r="E54" s="90">
        <v>1</v>
      </c>
      <c r="F54" s="58">
        <f t="shared" si="12"/>
        <v>1</v>
      </c>
      <c r="G54" s="58">
        <f t="shared" si="13"/>
        <v>1</v>
      </c>
      <c r="H54" s="58">
        <v>1</v>
      </c>
      <c r="I54" s="74" t="s">
        <v>543</v>
      </c>
      <c r="J54" s="90">
        <v>1</v>
      </c>
      <c r="K54" s="58">
        <f t="shared" si="14"/>
        <v>1</v>
      </c>
      <c r="L54" s="58">
        <f t="shared" si="15"/>
        <v>1</v>
      </c>
      <c r="M54" s="58">
        <v>1</v>
      </c>
      <c r="N54" s="100" t="s">
        <v>544</v>
      </c>
      <c r="O54" s="90">
        <v>1</v>
      </c>
      <c r="P54" s="58">
        <f t="shared" si="16"/>
        <v>1</v>
      </c>
      <c r="Q54" s="58">
        <f t="shared" si="17"/>
        <v>1</v>
      </c>
      <c r="R54" s="58">
        <v>1</v>
      </c>
      <c r="S54" s="506"/>
    </row>
    <row r="55" spans="1:19" s="31" customFormat="1" ht="65.25">
      <c r="A55" s="29">
        <v>38</v>
      </c>
      <c r="B55" s="509"/>
      <c r="C55" s="509"/>
      <c r="D55" s="111" t="s">
        <v>532</v>
      </c>
      <c r="E55" s="90">
        <v>1</v>
      </c>
      <c r="F55" s="58">
        <f t="shared" si="12"/>
        <v>1</v>
      </c>
      <c r="G55" s="58">
        <f t="shared" si="13"/>
        <v>1</v>
      </c>
      <c r="H55" s="58">
        <v>1</v>
      </c>
      <c r="I55" s="74" t="s">
        <v>543</v>
      </c>
      <c r="J55" s="90">
        <v>1</v>
      </c>
      <c r="K55" s="58">
        <f t="shared" si="14"/>
        <v>1</v>
      </c>
      <c r="L55" s="58">
        <f t="shared" si="15"/>
        <v>1</v>
      </c>
      <c r="M55" s="58">
        <v>1</v>
      </c>
      <c r="N55" s="100" t="s">
        <v>544</v>
      </c>
      <c r="O55" s="90">
        <v>1</v>
      </c>
      <c r="P55" s="58">
        <f t="shared" si="16"/>
        <v>1</v>
      </c>
      <c r="Q55" s="58">
        <f t="shared" si="17"/>
        <v>1</v>
      </c>
      <c r="R55" s="58">
        <v>1</v>
      </c>
      <c r="S55" s="506"/>
    </row>
    <row r="56" spans="1:19" s="31" customFormat="1" ht="65.25">
      <c r="A56" s="29">
        <v>39</v>
      </c>
      <c r="B56" s="509"/>
      <c r="C56" s="509"/>
      <c r="D56" s="111" t="s">
        <v>533</v>
      </c>
      <c r="E56" s="90">
        <v>1</v>
      </c>
      <c r="F56" s="58">
        <f t="shared" si="12"/>
        <v>1</v>
      </c>
      <c r="G56" s="58">
        <f t="shared" si="13"/>
        <v>1</v>
      </c>
      <c r="H56" s="58">
        <v>1</v>
      </c>
      <c r="I56" s="74" t="s">
        <v>543</v>
      </c>
      <c r="J56" s="90">
        <v>1</v>
      </c>
      <c r="K56" s="58">
        <f t="shared" si="14"/>
        <v>1</v>
      </c>
      <c r="L56" s="58">
        <f t="shared" si="15"/>
        <v>1</v>
      </c>
      <c r="M56" s="58">
        <v>1</v>
      </c>
      <c r="N56" s="100" t="s">
        <v>544</v>
      </c>
      <c r="O56" s="90">
        <v>1</v>
      </c>
      <c r="P56" s="58">
        <f t="shared" si="16"/>
        <v>1</v>
      </c>
      <c r="Q56" s="58">
        <f t="shared" si="17"/>
        <v>1</v>
      </c>
      <c r="R56" s="58">
        <v>1</v>
      </c>
      <c r="S56" s="506"/>
    </row>
    <row r="57" spans="1:19" s="31" customFormat="1" ht="43.5">
      <c r="A57" s="29">
        <v>40</v>
      </c>
      <c r="B57" s="509"/>
      <c r="C57" s="509"/>
      <c r="D57" s="111" t="s">
        <v>534</v>
      </c>
      <c r="E57" s="90">
        <v>1</v>
      </c>
      <c r="F57" s="58">
        <f t="shared" si="12"/>
        <v>1</v>
      </c>
      <c r="G57" s="58">
        <f t="shared" si="13"/>
        <v>1</v>
      </c>
      <c r="H57" s="58">
        <v>1</v>
      </c>
      <c r="I57" s="74" t="s">
        <v>873</v>
      </c>
      <c r="J57" s="90">
        <v>1</v>
      </c>
      <c r="K57" s="58">
        <f t="shared" si="14"/>
        <v>1</v>
      </c>
      <c r="L57" s="58">
        <f t="shared" si="15"/>
        <v>1</v>
      </c>
      <c r="M57" s="58">
        <v>1</v>
      </c>
      <c r="N57" s="100" t="s">
        <v>544</v>
      </c>
      <c r="O57" s="90">
        <v>1</v>
      </c>
      <c r="P57" s="58">
        <f t="shared" si="16"/>
        <v>1</v>
      </c>
      <c r="Q57" s="58">
        <f t="shared" si="17"/>
        <v>1</v>
      </c>
      <c r="R57" s="58">
        <v>1</v>
      </c>
      <c r="S57" s="506"/>
    </row>
    <row r="58" spans="1:19" s="31" customFormat="1" ht="43.5">
      <c r="A58" s="29">
        <v>41</v>
      </c>
      <c r="B58" s="509"/>
      <c r="C58" s="509"/>
      <c r="D58" s="111" t="s">
        <v>535</v>
      </c>
      <c r="E58" s="90">
        <v>1</v>
      </c>
      <c r="F58" s="58">
        <f t="shared" si="12"/>
        <v>1</v>
      </c>
      <c r="G58" s="58">
        <f t="shared" si="13"/>
        <v>1</v>
      </c>
      <c r="H58" s="58">
        <v>1</v>
      </c>
      <c r="I58" s="74" t="s">
        <v>873</v>
      </c>
      <c r="J58" s="90">
        <v>1</v>
      </c>
      <c r="K58" s="58">
        <f t="shared" si="14"/>
        <v>1</v>
      </c>
      <c r="L58" s="58">
        <f t="shared" si="15"/>
        <v>1</v>
      </c>
      <c r="M58" s="58">
        <v>1</v>
      </c>
      <c r="N58" s="100" t="s">
        <v>544</v>
      </c>
      <c r="O58" s="90">
        <v>1</v>
      </c>
      <c r="P58" s="58">
        <f t="shared" si="16"/>
        <v>1</v>
      </c>
      <c r="Q58" s="58">
        <f t="shared" si="17"/>
        <v>1</v>
      </c>
      <c r="R58" s="58">
        <v>1</v>
      </c>
      <c r="S58" s="506"/>
    </row>
    <row r="59" spans="1:19" s="31" customFormat="1" ht="43.5">
      <c r="A59" s="29">
        <v>42</v>
      </c>
      <c r="B59" s="509"/>
      <c r="C59" s="509"/>
      <c r="D59" s="111" t="s">
        <v>536</v>
      </c>
      <c r="E59" s="90">
        <v>1</v>
      </c>
      <c r="F59" s="58">
        <f t="shared" si="12"/>
        <v>1</v>
      </c>
      <c r="G59" s="58">
        <f t="shared" si="13"/>
        <v>1</v>
      </c>
      <c r="H59" s="58">
        <v>1</v>
      </c>
      <c r="I59" s="74" t="s">
        <v>873</v>
      </c>
      <c r="J59" s="90">
        <v>1</v>
      </c>
      <c r="K59" s="58">
        <f t="shared" si="14"/>
        <v>1</v>
      </c>
      <c r="L59" s="58">
        <f t="shared" si="15"/>
        <v>1</v>
      </c>
      <c r="M59" s="58">
        <v>1</v>
      </c>
      <c r="N59" s="100" t="s">
        <v>544</v>
      </c>
      <c r="O59" s="90">
        <v>1</v>
      </c>
      <c r="P59" s="58">
        <f t="shared" si="16"/>
        <v>1</v>
      </c>
      <c r="Q59" s="58">
        <f t="shared" si="17"/>
        <v>1</v>
      </c>
      <c r="R59" s="58">
        <v>1</v>
      </c>
      <c r="S59" s="506"/>
    </row>
    <row r="60" spans="1:19" s="31" customFormat="1" ht="43.5">
      <c r="A60" s="29">
        <v>43</v>
      </c>
      <c r="B60" s="509"/>
      <c r="C60" s="509"/>
      <c r="D60" s="111" t="s">
        <v>537</v>
      </c>
      <c r="E60" s="90">
        <v>1</v>
      </c>
      <c r="F60" s="58">
        <f t="shared" si="12"/>
        <v>1</v>
      </c>
      <c r="G60" s="58">
        <f t="shared" si="13"/>
        <v>1</v>
      </c>
      <c r="H60" s="58">
        <v>1</v>
      </c>
      <c r="I60" s="74" t="s">
        <v>873</v>
      </c>
      <c r="J60" s="90">
        <v>1</v>
      </c>
      <c r="K60" s="58">
        <f t="shared" si="14"/>
        <v>1</v>
      </c>
      <c r="L60" s="58">
        <f t="shared" si="15"/>
        <v>1</v>
      </c>
      <c r="M60" s="58">
        <v>1</v>
      </c>
      <c r="N60" s="100" t="s">
        <v>544</v>
      </c>
      <c r="O60" s="90">
        <v>1</v>
      </c>
      <c r="P60" s="58">
        <f t="shared" si="16"/>
        <v>1</v>
      </c>
      <c r="Q60" s="58">
        <f t="shared" si="17"/>
        <v>1</v>
      </c>
      <c r="R60" s="58">
        <v>1</v>
      </c>
      <c r="S60" s="506"/>
    </row>
    <row r="61" spans="1:19" s="31" customFormat="1" ht="43.5">
      <c r="A61" s="29">
        <v>44</v>
      </c>
      <c r="B61" s="509"/>
      <c r="C61" s="509"/>
      <c r="D61" s="111" t="s">
        <v>538</v>
      </c>
      <c r="E61" s="90">
        <v>1</v>
      </c>
      <c r="F61" s="58">
        <f t="shared" si="12"/>
        <v>1</v>
      </c>
      <c r="G61" s="58">
        <f t="shared" si="13"/>
        <v>1</v>
      </c>
      <c r="H61" s="58">
        <v>1</v>
      </c>
      <c r="I61" s="74" t="s">
        <v>873</v>
      </c>
      <c r="J61" s="90">
        <v>1</v>
      </c>
      <c r="K61" s="58">
        <f t="shared" si="14"/>
        <v>1</v>
      </c>
      <c r="L61" s="58">
        <f t="shared" si="15"/>
        <v>1</v>
      </c>
      <c r="M61" s="58">
        <v>1</v>
      </c>
      <c r="N61" s="100" t="s">
        <v>544</v>
      </c>
      <c r="O61" s="90">
        <v>1</v>
      </c>
      <c r="P61" s="58">
        <f t="shared" si="16"/>
        <v>1</v>
      </c>
      <c r="Q61" s="58">
        <f t="shared" si="17"/>
        <v>1</v>
      </c>
      <c r="R61" s="58">
        <v>1</v>
      </c>
      <c r="S61" s="506"/>
    </row>
    <row r="62" spans="1:19" s="31" customFormat="1" ht="65.25">
      <c r="A62" s="29">
        <v>45</v>
      </c>
      <c r="B62" s="509"/>
      <c r="C62" s="509"/>
      <c r="D62" s="111" t="s">
        <v>539</v>
      </c>
      <c r="E62" s="90">
        <v>1</v>
      </c>
      <c r="F62" s="58">
        <f t="shared" si="12"/>
        <v>1</v>
      </c>
      <c r="G62" s="58">
        <f t="shared" si="13"/>
        <v>1</v>
      </c>
      <c r="H62" s="58">
        <v>1</v>
      </c>
      <c r="I62" s="74" t="s">
        <v>543</v>
      </c>
      <c r="J62" s="90">
        <v>1</v>
      </c>
      <c r="K62" s="58">
        <f t="shared" si="14"/>
        <v>1</v>
      </c>
      <c r="L62" s="58">
        <f t="shared" si="15"/>
        <v>1</v>
      </c>
      <c r="M62" s="58">
        <v>1</v>
      </c>
      <c r="N62" s="100" t="s">
        <v>544</v>
      </c>
      <c r="O62" s="90">
        <v>1</v>
      </c>
      <c r="P62" s="58">
        <f t="shared" si="16"/>
        <v>1</v>
      </c>
      <c r="Q62" s="58">
        <f t="shared" si="17"/>
        <v>1</v>
      </c>
      <c r="R62" s="58">
        <v>1</v>
      </c>
      <c r="S62" s="506"/>
    </row>
    <row r="63" spans="1:19" s="31" customFormat="1" ht="65.25">
      <c r="A63" s="29">
        <v>46</v>
      </c>
      <c r="B63" s="509"/>
      <c r="C63" s="509"/>
      <c r="D63" s="111" t="s">
        <v>540</v>
      </c>
      <c r="E63" s="90">
        <v>1</v>
      </c>
      <c r="F63" s="58">
        <f t="shared" si="12"/>
        <v>1</v>
      </c>
      <c r="G63" s="58">
        <f t="shared" si="13"/>
        <v>1</v>
      </c>
      <c r="H63" s="58">
        <v>1</v>
      </c>
      <c r="I63" s="74" t="s">
        <v>543</v>
      </c>
      <c r="J63" s="90">
        <v>1</v>
      </c>
      <c r="K63" s="58">
        <f t="shared" si="14"/>
        <v>1</v>
      </c>
      <c r="L63" s="58">
        <f t="shared" si="15"/>
        <v>1</v>
      </c>
      <c r="M63" s="58">
        <v>1</v>
      </c>
      <c r="N63" s="100" t="s">
        <v>544</v>
      </c>
      <c r="O63" s="90">
        <v>1</v>
      </c>
      <c r="P63" s="58">
        <f t="shared" si="16"/>
        <v>1</v>
      </c>
      <c r="Q63" s="58">
        <f t="shared" si="17"/>
        <v>1</v>
      </c>
      <c r="R63" s="58">
        <v>1</v>
      </c>
      <c r="S63" s="506"/>
    </row>
    <row r="64" spans="1:19" s="31" customFormat="1" ht="43.5">
      <c r="A64" s="29">
        <v>47</v>
      </c>
      <c r="B64" s="509"/>
      <c r="C64" s="509"/>
      <c r="D64" s="111" t="s">
        <v>541</v>
      </c>
      <c r="E64" s="90">
        <v>1</v>
      </c>
      <c r="F64" s="58">
        <f t="shared" si="12"/>
        <v>1</v>
      </c>
      <c r="G64" s="58">
        <f t="shared" si="13"/>
        <v>1</v>
      </c>
      <c r="H64" s="58">
        <v>1</v>
      </c>
      <c r="I64" s="74" t="s">
        <v>873</v>
      </c>
      <c r="J64" s="90">
        <v>1</v>
      </c>
      <c r="K64" s="58">
        <f t="shared" si="14"/>
        <v>1</v>
      </c>
      <c r="L64" s="58">
        <f t="shared" si="15"/>
        <v>1</v>
      </c>
      <c r="M64" s="58">
        <v>1</v>
      </c>
      <c r="N64" s="100" t="s">
        <v>544</v>
      </c>
      <c r="O64" s="90">
        <v>1</v>
      </c>
      <c r="P64" s="58">
        <f t="shared" si="16"/>
        <v>1</v>
      </c>
      <c r="Q64" s="58">
        <f t="shared" si="17"/>
        <v>1</v>
      </c>
      <c r="R64" s="58">
        <v>1</v>
      </c>
      <c r="S64" s="506"/>
    </row>
    <row r="65" spans="1:19" s="31" customFormat="1" ht="43.5">
      <c r="A65" s="29">
        <v>48</v>
      </c>
      <c r="B65" s="510"/>
      <c r="C65" s="510"/>
      <c r="D65" s="111" t="s">
        <v>872</v>
      </c>
      <c r="E65" s="90">
        <v>1</v>
      </c>
      <c r="F65" s="58">
        <f t="shared" si="12"/>
        <v>1</v>
      </c>
      <c r="G65" s="58">
        <f t="shared" si="13"/>
        <v>1</v>
      </c>
      <c r="H65" s="58">
        <v>1</v>
      </c>
      <c r="I65" s="74" t="s">
        <v>873</v>
      </c>
      <c r="J65" s="90">
        <v>1</v>
      </c>
      <c r="K65" s="58">
        <f t="shared" si="14"/>
        <v>1</v>
      </c>
      <c r="L65" s="58">
        <f t="shared" si="15"/>
        <v>1</v>
      </c>
      <c r="M65" s="58">
        <v>1</v>
      </c>
      <c r="N65" s="100" t="s">
        <v>544</v>
      </c>
      <c r="O65" s="90">
        <v>1</v>
      </c>
      <c r="P65" s="58">
        <f t="shared" si="16"/>
        <v>1</v>
      </c>
      <c r="Q65" s="58">
        <f t="shared" si="17"/>
        <v>1</v>
      </c>
      <c r="R65" s="58">
        <v>1</v>
      </c>
      <c r="S65" s="495"/>
    </row>
    <row r="66" spans="1:19" s="31" customFormat="1" ht="21.75">
      <c r="A66" s="472" t="s">
        <v>1580</v>
      </c>
      <c r="B66" s="473"/>
      <c r="C66" s="473"/>
      <c r="D66" s="473"/>
      <c r="E66" s="473"/>
      <c r="F66" s="473"/>
      <c r="G66" s="473"/>
      <c r="H66" s="473"/>
      <c r="I66" s="473"/>
      <c r="J66" s="473"/>
      <c r="K66" s="473"/>
      <c r="L66" s="473"/>
      <c r="M66" s="473"/>
      <c r="N66" s="473"/>
      <c r="O66" s="473"/>
      <c r="P66" s="473"/>
      <c r="Q66" s="473"/>
      <c r="R66" s="473"/>
      <c r="S66" s="474"/>
    </row>
    <row r="67" spans="1:19" s="31" customFormat="1" ht="43.5">
      <c r="A67" s="29">
        <v>49</v>
      </c>
      <c r="B67" s="508" t="s">
        <v>932</v>
      </c>
      <c r="C67" s="508" t="s">
        <v>846</v>
      </c>
      <c r="D67" s="111" t="s">
        <v>545</v>
      </c>
      <c r="E67" s="90">
        <v>1</v>
      </c>
      <c r="F67" s="58">
        <f t="shared" ref="F67:F75" si="18">IF(E67=G67,H67)</f>
        <v>1</v>
      </c>
      <c r="G67" s="58">
        <f t="shared" ref="G67:G75" si="19">IF(E67="NA","NA",H67)</f>
        <v>1</v>
      </c>
      <c r="H67" s="58">
        <v>1</v>
      </c>
      <c r="I67" s="74" t="s">
        <v>873</v>
      </c>
      <c r="J67" s="90">
        <v>1</v>
      </c>
      <c r="K67" s="58">
        <f t="shared" ref="K67:K75" si="20">IF(J67=L67,M67)</f>
        <v>1</v>
      </c>
      <c r="L67" s="58">
        <f t="shared" ref="L67:L75" si="21">IF(J67="NA","NA",M67)</f>
        <v>1</v>
      </c>
      <c r="M67" s="58">
        <v>1</v>
      </c>
      <c r="N67" s="100" t="s">
        <v>544</v>
      </c>
      <c r="O67" s="90">
        <v>1</v>
      </c>
      <c r="P67" s="58">
        <f t="shared" ref="P67:P75" si="22">IF(O67=Q67,R67)</f>
        <v>1</v>
      </c>
      <c r="Q67" s="58">
        <f t="shared" ref="Q67:Q75" si="23">IF(O67="NA","NA",R67)</f>
        <v>1</v>
      </c>
      <c r="R67" s="58">
        <v>1</v>
      </c>
      <c r="S67" s="494" t="s">
        <v>367</v>
      </c>
    </row>
    <row r="68" spans="1:19" s="31" customFormat="1" ht="43.5">
      <c r="A68" s="29">
        <v>50</v>
      </c>
      <c r="B68" s="509"/>
      <c r="C68" s="509"/>
      <c r="D68" s="111" t="s">
        <v>874</v>
      </c>
      <c r="E68" s="90">
        <v>1</v>
      </c>
      <c r="F68" s="58">
        <f t="shared" si="18"/>
        <v>1</v>
      </c>
      <c r="G68" s="58">
        <f t="shared" si="19"/>
        <v>1</v>
      </c>
      <c r="H68" s="58">
        <v>1</v>
      </c>
      <c r="I68" s="74" t="s">
        <v>873</v>
      </c>
      <c r="J68" s="90">
        <v>1</v>
      </c>
      <c r="K68" s="58">
        <f t="shared" si="20"/>
        <v>1</v>
      </c>
      <c r="L68" s="58">
        <f t="shared" si="21"/>
        <v>1</v>
      </c>
      <c r="M68" s="58">
        <v>1</v>
      </c>
      <c r="N68" s="100" t="s">
        <v>544</v>
      </c>
      <c r="O68" s="90">
        <v>1</v>
      </c>
      <c r="P68" s="58">
        <f t="shared" si="22"/>
        <v>1</v>
      </c>
      <c r="Q68" s="58">
        <f t="shared" si="23"/>
        <v>1</v>
      </c>
      <c r="R68" s="58">
        <v>1</v>
      </c>
      <c r="S68" s="506"/>
    </row>
    <row r="69" spans="1:19" s="31" customFormat="1" ht="43.5">
      <c r="A69" s="29">
        <v>51</v>
      </c>
      <c r="B69" s="509"/>
      <c r="C69" s="509"/>
      <c r="D69" s="111" t="s">
        <v>547</v>
      </c>
      <c r="E69" s="90">
        <v>1</v>
      </c>
      <c r="F69" s="58">
        <f t="shared" si="18"/>
        <v>1</v>
      </c>
      <c r="G69" s="58">
        <f t="shared" si="19"/>
        <v>1</v>
      </c>
      <c r="H69" s="58">
        <v>1</v>
      </c>
      <c r="I69" s="74" t="s">
        <v>873</v>
      </c>
      <c r="J69" s="90">
        <v>1</v>
      </c>
      <c r="K69" s="58">
        <f t="shared" si="20"/>
        <v>1</v>
      </c>
      <c r="L69" s="58">
        <f t="shared" si="21"/>
        <v>1</v>
      </c>
      <c r="M69" s="58">
        <v>1</v>
      </c>
      <c r="N69" s="100" t="s">
        <v>544</v>
      </c>
      <c r="O69" s="90">
        <v>1</v>
      </c>
      <c r="P69" s="58">
        <f t="shared" si="22"/>
        <v>1</v>
      </c>
      <c r="Q69" s="58">
        <f t="shared" si="23"/>
        <v>1</v>
      </c>
      <c r="R69" s="58">
        <v>1</v>
      </c>
      <c r="S69" s="506"/>
    </row>
    <row r="70" spans="1:19" s="31" customFormat="1" ht="43.5">
      <c r="A70" s="29">
        <v>52</v>
      </c>
      <c r="B70" s="509"/>
      <c r="C70" s="509"/>
      <c r="D70" s="111" t="s">
        <v>875</v>
      </c>
      <c r="E70" s="90">
        <v>1</v>
      </c>
      <c r="F70" s="58">
        <f t="shared" si="18"/>
        <v>1</v>
      </c>
      <c r="G70" s="58">
        <f t="shared" si="19"/>
        <v>1</v>
      </c>
      <c r="H70" s="58">
        <v>1</v>
      </c>
      <c r="I70" s="74" t="s">
        <v>873</v>
      </c>
      <c r="J70" s="90">
        <v>1</v>
      </c>
      <c r="K70" s="58">
        <f t="shared" si="20"/>
        <v>1</v>
      </c>
      <c r="L70" s="58">
        <f t="shared" si="21"/>
        <v>1</v>
      </c>
      <c r="M70" s="58">
        <v>1</v>
      </c>
      <c r="N70" s="100" t="s">
        <v>544</v>
      </c>
      <c r="O70" s="90">
        <v>1</v>
      </c>
      <c r="P70" s="58">
        <f t="shared" si="22"/>
        <v>1</v>
      </c>
      <c r="Q70" s="58">
        <f t="shared" si="23"/>
        <v>1</v>
      </c>
      <c r="R70" s="58">
        <v>1</v>
      </c>
      <c r="S70" s="506"/>
    </row>
    <row r="71" spans="1:19" s="31" customFormat="1" ht="43.5">
      <c r="A71" s="29">
        <v>53</v>
      </c>
      <c r="B71" s="509"/>
      <c r="C71" s="509"/>
      <c r="D71" s="111" t="s">
        <v>549</v>
      </c>
      <c r="E71" s="90">
        <v>1</v>
      </c>
      <c r="F71" s="58">
        <f t="shared" si="18"/>
        <v>1</v>
      </c>
      <c r="G71" s="58">
        <f t="shared" si="19"/>
        <v>1</v>
      </c>
      <c r="H71" s="58">
        <v>1</v>
      </c>
      <c r="I71" s="74" t="s">
        <v>873</v>
      </c>
      <c r="J71" s="90">
        <v>1</v>
      </c>
      <c r="K71" s="58">
        <f t="shared" si="20"/>
        <v>1</v>
      </c>
      <c r="L71" s="58">
        <f t="shared" si="21"/>
        <v>1</v>
      </c>
      <c r="M71" s="58">
        <v>1</v>
      </c>
      <c r="N71" s="100" t="s">
        <v>544</v>
      </c>
      <c r="O71" s="90">
        <v>1</v>
      </c>
      <c r="P71" s="58">
        <f t="shared" si="22"/>
        <v>1</v>
      </c>
      <c r="Q71" s="58">
        <f t="shared" si="23"/>
        <v>1</v>
      </c>
      <c r="R71" s="58">
        <v>1</v>
      </c>
      <c r="S71" s="506"/>
    </row>
    <row r="72" spans="1:19" s="31" customFormat="1" ht="43.5">
      <c r="A72" s="29">
        <v>54</v>
      </c>
      <c r="B72" s="509"/>
      <c r="C72" s="509"/>
      <c r="D72" s="111" t="s">
        <v>550</v>
      </c>
      <c r="E72" s="90">
        <v>1</v>
      </c>
      <c r="F72" s="58">
        <f t="shared" si="18"/>
        <v>1</v>
      </c>
      <c r="G72" s="58">
        <f t="shared" si="19"/>
        <v>1</v>
      </c>
      <c r="H72" s="58">
        <v>1</v>
      </c>
      <c r="I72" s="74" t="s">
        <v>873</v>
      </c>
      <c r="J72" s="90">
        <v>1</v>
      </c>
      <c r="K72" s="58">
        <f t="shared" si="20"/>
        <v>1</v>
      </c>
      <c r="L72" s="58">
        <f t="shared" si="21"/>
        <v>1</v>
      </c>
      <c r="M72" s="58">
        <v>1</v>
      </c>
      <c r="N72" s="100" t="s">
        <v>544</v>
      </c>
      <c r="O72" s="90">
        <v>1</v>
      </c>
      <c r="P72" s="58">
        <f t="shared" si="22"/>
        <v>1</v>
      </c>
      <c r="Q72" s="58">
        <f t="shared" si="23"/>
        <v>1</v>
      </c>
      <c r="R72" s="58">
        <v>1</v>
      </c>
      <c r="S72" s="506"/>
    </row>
    <row r="73" spans="1:19" s="31" customFormat="1" ht="43.5">
      <c r="A73" s="29">
        <v>55</v>
      </c>
      <c r="B73" s="509"/>
      <c r="C73" s="509"/>
      <c r="D73" s="111" t="s">
        <v>551</v>
      </c>
      <c r="E73" s="90">
        <v>1</v>
      </c>
      <c r="F73" s="58">
        <f t="shared" si="18"/>
        <v>1</v>
      </c>
      <c r="G73" s="58">
        <f t="shared" si="19"/>
        <v>1</v>
      </c>
      <c r="H73" s="58">
        <v>1</v>
      </c>
      <c r="I73" s="74" t="s">
        <v>873</v>
      </c>
      <c r="J73" s="90">
        <v>1</v>
      </c>
      <c r="K73" s="58">
        <f t="shared" si="20"/>
        <v>1</v>
      </c>
      <c r="L73" s="58">
        <f t="shared" si="21"/>
        <v>1</v>
      </c>
      <c r="M73" s="58">
        <v>1</v>
      </c>
      <c r="N73" s="100" t="s">
        <v>544</v>
      </c>
      <c r="O73" s="90">
        <v>1</v>
      </c>
      <c r="P73" s="58">
        <f t="shared" si="22"/>
        <v>1</v>
      </c>
      <c r="Q73" s="58">
        <f t="shared" si="23"/>
        <v>1</v>
      </c>
      <c r="R73" s="58">
        <v>1</v>
      </c>
      <c r="S73" s="506"/>
    </row>
    <row r="74" spans="1:19" s="31" customFormat="1" ht="43.5">
      <c r="A74" s="29">
        <v>56</v>
      </c>
      <c r="B74" s="509"/>
      <c r="C74" s="509"/>
      <c r="D74" s="111" t="s">
        <v>552</v>
      </c>
      <c r="E74" s="90">
        <v>1</v>
      </c>
      <c r="F74" s="58">
        <f t="shared" si="18"/>
        <v>1</v>
      </c>
      <c r="G74" s="58">
        <f t="shared" si="19"/>
        <v>1</v>
      </c>
      <c r="H74" s="58">
        <v>1</v>
      </c>
      <c r="I74" s="74" t="s">
        <v>873</v>
      </c>
      <c r="J74" s="90">
        <v>1</v>
      </c>
      <c r="K74" s="58">
        <f t="shared" si="20"/>
        <v>1</v>
      </c>
      <c r="L74" s="58">
        <f t="shared" si="21"/>
        <v>1</v>
      </c>
      <c r="M74" s="58">
        <v>1</v>
      </c>
      <c r="N74" s="100" t="s">
        <v>544</v>
      </c>
      <c r="O74" s="90">
        <v>1</v>
      </c>
      <c r="P74" s="58">
        <f t="shared" si="22"/>
        <v>1</v>
      </c>
      <c r="Q74" s="58">
        <f t="shared" si="23"/>
        <v>1</v>
      </c>
      <c r="R74" s="58">
        <v>1</v>
      </c>
      <c r="S74" s="506"/>
    </row>
    <row r="75" spans="1:19" s="31" customFormat="1" ht="43.5">
      <c r="A75" s="29">
        <v>57</v>
      </c>
      <c r="B75" s="510"/>
      <c r="C75" s="510"/>
      <c r="D75" s="111" t="s">
        <v>978</v>
      </c>
      <c r="E75" s="90">
        <v>1</v>
      </c>
      <c r="F75" s="58">
        <f t="shared" si="18"/>
        <v>1</v>
      </c>
      <c r="G75" s="58">
        <f t="shared" si="19"/>
        <v>1</v>
      </c>
      <c r="H75" s="58">
        <v>1</v>
      </c>
      <c r="I75" s="74" t="s">
        <v>873</v>
      </c>
      <c r="J75" s="90">
        <v>1</v>
      </c>
      <c r="K75" s="58">
        <f t="shared" si="20"/>
        <v>1</v>
      </c>
      <c r="L75" s="58">
        <f t="shared" si="21"/>
        <v>1</v>
      </c>
      <c r="M75" s="58">
        <v>1</v>
      </c>
      <c r="N75" s="100" t="s">
        <v>544</v>
      </c>
      <c r="O75" s="90">
        <v>1</v>
      </c>
      <c r="P75" s="58">
        <f t="shared" si="22"/>
        <v>1</v>
      </c>
      <c r="Q75" s="58">
        <f t="shared" si="23"/>
        <v>1</v>
      </c>
      <c r="R75" s="58">
        <v>1</v>
      </c>
      <c r="S75" s="495"/>
    </row>
    <row r="76" spans="1:19" s="31" customFormat="1" ht="21.75">
      <c r="A76" s="472" t="s">
        <v>1579</v>
      </c>
      <c r="B76" s="473"/>
      <c r="C76" s="473"/>
      <c r="D76" s="473"/>
      <c r="E76" s="473"/>
      <c r="F76" s="473"/>
      <c r="G76" s="473"/>
      <c r="H76" s="473"/>
      <c r="I76" s="473"/>
      <c r="J76" s="473"/>
      <c r="K76" s="473"/>
      <c r="L76" s="473"/>
      <c r="M76" s="473"/>
      <c r="N76" s="473"/>
      <c r="O76" s="473"/>
      <c r="P76" s="473"/>
      <c r="Q76" s="473"/>
      <c r="R76" s="473"/>
      <c r="S76" s="474"/>
    </row>
    <row r="77" spans="1:19" s="31" customFormat="1" ht="43.5">
      <c r="A77" s="29">
        <v>58</v>
      </c>
      <c r="B77" s="508" t="s">
        <v>932</v>
      </c>
      <c r="C77" s="508" t="s">
        <v>846</v>
      </c>
      <c r="D77" s="111" t="s">
        <v>554</v>
      </c>
      <c r="E77" s="90">
        <v>1</v>
      </c>
      <c r="F77" s="58">
        <f t="shared" ref="F77:F85" si="24">IF(E77=G77,H77)</f>
        <v>1</v>
      </c>
      <c r="G77" s="58">
        <f t="shared" ref="G77:G85" si="25">IF(E77="NA","NA",H77)</f>
        <v>1</v>
      </c>
      <c r="H77" s="58">
        <v>1</v>
      </c>
      <c r="I77" s="74" t="s">
        <v>873</v>
      </c>
      <c r="J77" s="90">
        <v>1</v>
      </c>
      <c r="K77" s="58">
        <f t="shared" ref="K77:K85" si="26">IF(J77=L77,M77)</f>
        <v>1</v>
      </c>
      <c r="L77" s="58">
        <f t="shared" ref="L77:L85" si="27">IF(J77="NA","NA",M77)</f>
        <v>1</v>
      </c>
      <c r="M77" s="58">
        <v>1</v>
      </c>
      <c r="N77" s="100" t="s">
        <v>544</v>
      </c>
      <c r="O77" s="90">
        <v>1</v>
      </c>
      <c r="P77" s="58">
        <f t="shared" ref="P77:P85" si="28">IF(O77=Q77,R77)</f>
        <v>1</v>
      </c>
      <c r="Q77" s="58">
        <f t="shared" ref="Q77:Q85" si="29">IF(O77="NA","NA",R77)</f>
        <v>1</v>
      </c>
      <c r="R77" s="58">
        <v>1</v>
      </c>
      <c r="S77" s="494" t="s">
        <v>367</v>
      </c>
    </row>
    <row r="78" spans="1:19" s="31" customFormat="1" ht="43.5">
      <c r="A78" s="29">
        <v>59</v>
      </c>
      <c r="B78" s="509"/>
      <c r="C78" s="509"/>
      <c r="D78" s="111" t="s">
        <v>979</v>
      </c>
      <c r="E78" s="90">
        <v>1</v>
      </c>
      <c r="F78" s="58">
        <f t="shared" si="24"/>
        <v>1</v>
      </c>
      <c r="G78" s="58">
        <f t="shared" si="25"/>
        <v>1</v>
      </c>
      <c r="H78" s="58">
        <v>1</v>
      </c>
      <c r="I78" s="74" t="s">
        <v>873</v>
      </c>
      <c r="J78" s="90">
        <v>1</v>
      </c>
      <c r="K78" s="58">
        <f t="shared" si="26"/>
        <v>1</v>
      </c>
      <c r="L78" s="58">
        <f t="shared" si="27"/>
        <v>1</v>
      </c>
      <c r="M78" s="58">
        <v>1</v>
      </c>
      <c r="N78" s="100" t="s">
        <v>544</v>
      </c>
      <c r="O78" s="90">
        <v>1</v>
      </c>
      <c r="P78" s="58">
        <f t="shared" si="28"/>
        <v>1</v>
      </c>
      <c r="Q78" s="58">
        <f t="shared" si="29"/>
        <v>1</v>
      </c>
      <c r="R78" s="58">
        <v>1</v>
      </c>
      <c r="S78" s="506"/>
    </row>
    <row r="79" spans="1:19" s="31" customFormat="1" ht="43.5">
      <c r="A79" s="29">
        <v>60</v>
      </c>
      <c r="B79" s="509"/>
      <c r="C79" s="509"/>
      <c r="D79" s="111" t="s">
        <v>556</v>
      </c>
      <c r="E79" s="90">
        <v>1</v>
      </c>
      <c r="F79" s="58">
        <f t="shared" si="24"/>
        <v>1</v>
      </c>
      <c r="G79" s="58">
        <f t="shared" si="25"/>
        <v>1</v>
      </c>
      <c r="H79" s="58">
        <v>1</v>
      </c>
      <c r="I79" s="74" t="s">
        <v>873</v>
      </c>
      <c r="J79" s="90">
        <v>1</v>
      </c>
      <c r="K79" s="58">
        <f t="shared" si="26"/>
        <v>1</v>
      </c>
      <c r="L79" s="58">
        <f t="shared" si="27"/>
        <v>1</v>
      </c>
      <c r="M79" s="58">
        <v>1</v>
      </c>
      <c r="N79" s="100" t="s">
        <v>544</v>
      </c>
      <c r="O79" s="90">
        <v>1</v>
      </c>
      <c r="P79" s="58">
        <f t="shared" si="28"/>
        <v>1</v>
      </c>
      <c r="Q79" s="58">
        <f t="shared" si="29"/>
        <v>1</v>
      </c>
      <c r="R79" s="58">
        <v>1</v>
      </c>
      <c r="S79" s="506"/>
    </row>
    <row r="80" spans="1:19" s="31" customFormat="1" ht="43.5">
      <c r="A80" s="29">
        <v>61</v>
      </c>
      <c r="B80" s="509"/>
      <c r="C80" s="509"/>
      <c r="D80" s="111" t="s">
        <v>557</v>
      </c>
      <c r="E80" s="90">
        <v>1</v>
      </c>
      <c r="F80" s="58">
        <f t="shared" si="24"/>
        <v>1</v>
      </c>
      <c r="G80" s="58">
        <f t="shared" si="25"/>
        <v>1</v>
      </c>
      <c r="H80" s="58">
        <v>1</v>
      </c>
      <c r="I80" s="74" t="s">
        <v>873</v>
      </c>
      <c r="J80" s="90">
        <v>1</v>
      </c>
      <c r="K80" s="58">
        <f t="shared" si="26"/>
        <v>1</v>
      </c>
      <c r="L80" s="58">
        <f t="shared" si="27"/>
        <v>1</v>
      </c>
      <c r="M80" s="58">
        <v>1</v>
      </c>
      <c r="N80" s="100" t="s">
        <v>544</v>
      </c>
      <c r="O80" s="90">
        <v>1</v>
      </c>
      <c r="P80" s="58">
        <f t="shared" si="28"/>
        <v>1</v>
      </c>
      <c r="Q80" s="58">
        <f t="shared" si="29"/>
        <v>1</v>
      </c>
      <c r="R80" s="58">
        <v>1</v>
      </c>
      <c r="S80" s="506"/>
    </row>
    <row r="81" spans="1:19" s="31" customFormat="1" ht="43.5">
      <c r="A81" s="29">
        <v>62</v>
      </c>
      <c r="B81" s="509"/>
      <c r="C81" s="509"/>
      <c r="D81" s="111" t="s">
        <v>558</v>
      </c>
      <c r="E81" s="90">
        <v>1</v>
      </c>
      <c r="F81" s="58">
        <f t="shared" si="24"/>
        <v>1</v>
      </c>
      <c r="G81" s="58">
        <f t="shared" si="25"/>
        <v>1</v>
      </c>
      <c r="H81" s="58">
        <v>1</v>
      </c>
      <c r="I81" s="74" t="s">
        <v>873</v>
      </c>
      <c r="J81" s="90">
        <v>1</v>
      </c>
      <c r="K81" s="58">
        <f t="shared" si="26"/>
        <v>1</v>
      </c>
      <c r="L81" s="58">
        <f t="shared" si="27"/>
        <v>1</v>
      </c>
      <c r="M81" s="58">
        <v>1</v>
      </c>
      <c r="N81" s="100" t="s">
        <v>544</v>
      </c>
      <c r="O81" s="90">
        <v>1</v>
      </c>
      <c r="P81" s="58">
        <f t="shared" si="28"/>
        <v>1</v>
      </c>
      <c r="Q81" s="58">
        <f t="shared" si="29"/>
        <v>1</v>
      </c>
      <c r="R81" s="58">
        <v>1</v>
      </c>
      <c r="S81" s="506"/>
    </row>
    <row r="82" spans="1:19" s="31" customFormat="1" ht="43.5">
      <c r="A82" s="29">
        <v>63</v>
      </c>
      <c r="B82" s="509"/>
      <c r="C82" s="509"/>
      <c r="D82" s="111" t="s">
        <v>559</v>
      </c>
      <c r="E82" s="90">
        <v>1</v>
      </c>
      <c r="F82" s="58">
        <f t="shared" si="24"/>
        <v>1</v>
      </c>
      <c r="G82" s="58">
        <f t="shared" si="25"/>
        <v>1</v>
      </c>
      <c r="H82" s="58">
        <v>1</v>
      </c>
      <c r="I82" s="74" t="s">
        <v>873</v>
      </c>
      <c r="J82" s="90">
        <v>1</v>
      </c>
      <c r="K82" s="58">
        <f t="shared" si="26"/>
        <v>1</v>
      </c>
      <c r="L82" s="58">
        <f t="shared" si="27"/>
        <v>1</v>
      </c>
      <c r="M82" s="58">
        <v>1</v>
      </c>
      <c r="N82" s="100" t="s">
        <v>544</v>
      </c>
      <c r="O82" s="90">
        <v>1</v>
      </c>
      <c r="P82" s="58">
        <f t="shared" si="28"/>
        <v>1</v>
      </c>
      <c r="Q82" s="58">
        <f t="shared" si="29"/>
        <v>1</v>
      </c>
      <c r="R82" s="58">
        <v>1</v>
      </c>
      <c r="S82" s="506"/>
    </row>
    <row r="83" spans="1:19" s="31" customFormat="1" ht="43.5">
      <c r="A83" s="29">
        <v>64</v>
      </c>
      <c r="B83" s="509"/>
      <c r="C83" s="509"/>
      <c r="D83" s="111" t="s">
        <v>560</v>
      </c>
      <c r="E83" s="90">
        <v>1</v>
      </c>
      <c r="F83" s="58">
        <f t="shared" si="24"/>
        <v>1</v>
      </c>
      <c r="G83" s="58">
        <f t="shared" si="25"/>
        <v>1</v>
      </c>
      <c r="H83" s="58">
        <v>1</v>
      </c>
      <c r="I83" s="74" t="s">
        <v>873</v>
      </c>
      <c r="J83" s="90">
        <v>1</v>
      </c>
      <c r="K83" s="58">
        <f t="shared" si="26"/>
        <v>1</v>
      </c>
      <c r="L83" s="58">
        <f t="shared" si="27"/>
        <v>1</v>
      </c>
      <c r="M83" s="58">
        <v>1</v>
      </c>
      <c r="N83" s="100" t="s">
        <v>544</v>
      </c>
      <c r="O83" s="90">
        <v>1</v>
      </c>
      <c r="P83" s="58">
        <f t="shared" si="28"/>
        <v>1</v>
      </c>
      <c r="Q83" s="58">
        <f t="shared" si="29"/>
        <v>1</v>
      </c>
      <c r="R83" s="58">
        <v>1</v>
      </c>
      <c r="S83" s="506"/>
    </row>
    <row r="84" spans="1:19" s="31" customFormat="1" ht="43.5">
      <c r="A84" s="29">
        <v>65</v>
      </c>
      <c r="B84" s="509"/>
      <c r="C84" s="509"/>
      <c r="D84" s="111" t="s">
        <v>561</v>
      </c>
      <c r="E84" s="90">
        <v>1</v>
      </c>
      <c r="F84" s="58">
        <f t="shared" si="24"/>
        <v>1</v>
      </c>
      <c r="G84" s="58">
        <f t="shared" si="25"/>
        <v>1</v>
      </c>
      <c r="H84" s="58">
        <v>1</v>
      </c>
      <c r="I84" s="74" t="s">
        <v>873</v>
      </c>
      <c r="J84" s="90">
        <v>1</v>
      </c>
      <c r="K84" s="58">
        <f t="shared" si="26"/>
        <v>1</v>
      </c>
      <c r="L84" s="58">
        <f t="shared" si="27"/>
        <v>1</v>
      </c>
      <c r="M84" s="58">
        <v>1</v>
      </c>
      <c r="N84" s="100" t="s">
        <v>544</v>
      </c>
      <c r="O84" s="90">
        <v>1</v>
      </c>
      <c r="P84" s="58">
        <f t="shared" si="28"/>
        <v>1</v>
      </c>
      <c r="Q84" s="58">
        <f t="shared" si="29"/>
        <v>1</v>
      </c>
      <c r="R84" s="58">
        <v>1</v>
      </c>
      <c r="S84" s="506"/>
    </row>
    <row r="85" spans="1:19" s="31" customFormat="1" ht="43.5">
      <c r="A85" s="29">
        <v>66</v>
      </c>
      <c r="B85" s="510"/>
      <c r="C85" s="510"/>
      <c r="D85" s="111" t="s">
        <v>562</v>
      </c>
      <c r="E85" s="90">
        <v>1</v>
      </c>
      <c r="F85" s="58">
        <f t="shared" si="24"/>
        <v>1</v>
      </c>
      <c r="G85" s="58">
        <f t="shared" si="25"/>
        <v>1</v>
      </c>
      <c r="H85" s="58">
        <v>1</v>
      </c>
      <c r="I85" s="74" t="s">
        <v>873</v>
      </c>
      <c r="J85" s="90">
        <v>1</v>
      </c>
      <c r="K85" s="58">
        <f t="shared" si="26"/>
        <v>1</v>
      </c>
      <c r="L85" s="58">
        <f t="shared" si="27"/>
        <v>1</v>
      </c>
      <c r="M85" s="58">
        <v>1</v>
      </c>
      <c r="N85" s="100" t="s">
        <v>544</v>
      </c>
      <c r="O85" s="90">
        <v>1</v>
      </c>
      <c r="P85" s="58">
        <f t="shared" si="28"/>
        <v>1</v>
      </c>
      <c r="Q85" s="58">
        <f t="shared" si="29"/>
        <v>1</v>
      </c>
      <c r="R85" s="58">
        <v>1</v>
      </c>
      <c r="S85" s="495"/>
    </row>
    <row r="86" spans="1:19" s="31" customFormat="1" ht="21.75">
      <c r="A86" s="472" t="s">
        <v>1578</v>
      </c>
      <c r="B86" s="473"/>
      <c r="C86" s="473"/>
      <c r="D86" s="473"/>
      <c r="E86" s="473"/>
      <c r="F86" s="473"/>
      <c r="G86" s="473"/>
      <c r="H86" s="473"/>
      <c r="I86" s="473"/>
      <c r="J86" s="473"/>
      <c r="K86" s="473"/>
      <c r="L86" s="473"/>
      <c r="M86" s="473"/>
      <c r="N86" s="473"/>
      <c r="O86" s="473"/>
      <c r="P86" s="473"/>
      <c r="Q86" s="473"/>
      <c r="R86" s="473"/>
      <c r="S86" s="474"/>
    </row>
    <row r="87" spans="1:19" s="31" customFormat="1" ht="43.5">
      <c r="A87" s="29">
        <v>67</v>
      </c>
      <c r="B87" s="508" t="s">
        <v>932</v>
      </c>
      <c r="C87" s="508" t="s">
        <v>846</v>
      </c>
      <c r="D87" s="111" t="s">
        <v>980</v>
      </c>
      <c r="E87" s="90">
        <v>1</v>
      </c>
      <c r="F87" s="58">
        <f t="shared" ref="F87:F93" si="30">IF(E87=G87,H87)</f>
        <v>1</v>
      </c>
      <c r="G87" s="58">
        <f t="shared" ref="G87:G93" si="31">IF(E87="NA","NA",H87)</f>
        <v>1</v>
      </c>
      <c r="H87" s="58">
        <v>1</v>
      </c>
      <c r="I87" s="74" t="s">
        <v>873</v>
      </c>
      <c r="J87" s="90">
        <v>1</v>
      </c>
      <c r="K87" s="58">
        <f t="shared" ref="K87:K93" si="32">IF(J87=L87,M87)</f>
        <v>1</v>
      </c>
      <c r="L87" s="58">
        <f t="shared" ref="L87:L93" si="33">IF(J87="NA","NA",M87)</f>
        <v>1</v>
      </c>
      <c r="M87" s="58">
        <v>1</v>
      </c>
      <c r="N87" s="100" t="s">
        <v>544</v>
      </c>
      <c r="O87" s="90">
        <v>1</v>
      </c>
      <c r="P87" s="58">
        <f t="shared" ref="P87:P93" si="34">IF(O87=Q87,R87)</f>
        <v>1</v>
      </c>
      <c r="Q87" s="58">
        <f t="shared" ref="Q87:Q93" si="35">IF(O87="NA","NA",R87)</f>
        <v>1</v>
      </c>
      <c r="R87" s="58">
        <v>1</v>
      </c>
      <c r="S87" s="494" t="s">
        <v>367</v>
      </c>
    </row>
    <row r="88" spans="1:19" s="31" customFormat="1" ht="43.5">
      <c r="A88" s="29">
        <v>68</v>
      </c>
      <c r="B88" s="509"/>
      <c r="C88" s="509"/>
      <c r="D88" s="111" t="s">
        <v>981</v>
      </c>
      <c r="E88" s="90">
        <v>1</v>
      </c>
      <c r="F88" s="58">
        <f t="shared" si="30"/>
        <v>1</v>
      </c>
      <c r="G88" s="58">
        <f t="shared" si="31"/>
        <v>1</v>
      </c>
      <c r="H88" s="58">
        <v>1</v>
      </c>
      <c r="I88" s="74" t="s">
        <v>873</v>
      </c>
      <c r="J88" s="90">
        <v>1</v>
      </c>
      <c r="K88" s="58">
        <f t="shared" si="32"/>
        <v>1</v>
      </c>
      <c r="L88" s="58">
        <f t="shared" si="33"/>
        <v>1</v>
      </c>
      <c r="M88" s="58">
        <v>1</v>
      </c>
      <c r="N88" s="100" t="s">
        <v>544</v>
      </c>
      <c r="O88" s="90">
        <v>1</v>
      </c>
      <c r="P88" s="58">
        <f t="shared" si="34"/>
        <v>1</v>
      </c>
      <c r="Q88" s="58">
        <f t="shared" si="35"/>
        <v>1</v>
      </c>
      <c r="R88" s="58">
        <v>1</v>
      </c>
      <c r="S88" s="506"/>
    </row>
    <row r="89" spans="1:19" s="31" customFormat="1" ht="43.5">
      <c r="A89" s="29">
        <v>69</v>
      </c>
      <c r="B89" s="509"/>
      <c r="C89" s="509"/>
      <c r="D89" s="111" t="s">
        <v>565</v>
      </c>
      <c r="E89" s="90">
        <v>1</v>
      </c>
      <c r="F89" s="58">
        <f t="shared" si="30"/>
        <v>1</v>
      </c>
      <c r="G89" s="58">
        <f t="shared" si="31"/>
        <v>1</v>
      </c>
      <c r="H89" s="58">
        <v>1</v>
      </c>
      <c r="I89" s="74" t="s">
        <v>873</v>
      </c>
      <c r="J89" s="90">
        <v>1</v>
      </c>
      <c r="K89" s="58">
        <f t="shared" si="32"/>
        <v>1</v>
      </c>
      <c r="L89" s="58">
        <f t="shared" si="33"/>
        <v>1</v>
      </c>
      <c r="M89" s="58">
        <v>1</v>
      </c>
      <c r="N89" s="100" t="s">
        <v>544</v>
      </c>
      <c r="O89" s="90">
        <v>1</v>
      </c>
      <c r="P89" s="58">
        <f t="shared" si="34"/>
        <v>1</v>
      </c>
      <c r="Q89" s="58">
        <f t="shared" si="35"/>
        <v>1</v>
      </c>
      <c r="R89" s="58">
        <v>1</v>
      </c>
      <c r="S89" s="506"/>
    </row>
    <row r="90" spans="1:19" s="31" customFormat="1" ht="43.5">
      <c r="A90" s="29">
        <v>70</v>
      </c>
      <c r="B90" s="509"/>
      <c r="C90" s="509"/>
      <c r="D90" s="111" t="s">
        <v>566</v>
      </c>
      <c r="E90" s="90">
        <v>1</v>
      </c>
      <c r="F90" s="58">
        <f t="shared" si="30"/>
        <v>1</v>
      </c>
      <c r="G90" s="58">
        <f t="shared" si="31"/>
        <v>1</v>
      </c>
      <c r="H90" s="58">
        <v>1</v>
      </c>
      <c r="I90" s="74" t="s">
        <v>873</v>
      </c>
      <c r="J90" s="90">
        <v>1</v>
      </c>
      <c r="K90" s="58">
        <f t="shared" si="32"/>
        <v>1</v>
      </c>
      <c r="L90" s="58">
        <f t="shared" si="33"/>
        <v>1</v>
      </c>
      <c r="M90" s="58">
        <v>1</v>
      </c>
      <c r="N90" s="100" t="s">
        <v>544</v>
      </c>
      <c r="O90" s="90">
        <v>1</v>
      </c>
      <c r="P90" s="58">
        <f t="shared" si="34"/>
        <v>1</v>
      </c>
      <c r="Q90" s="58">
        <f t="shared" si="35"/>
        <v>1</v>
      </c>
      <c r="R90" s="58">
        <v>1</v>
      </c>
      <c r="S90" s="506"/>
    </row>
    <row r="91" spans="1:19" s="31" customFormat="1" ht="43.5">
      <c r="A91" s="29">
        <v>71</v>
      </c>
      <c r="B91" s="509"/>
      <c r="C91" s="509"/>
      <c r="D91" s="111" t="s">
        <v>567</v>
      </c>
      <c r="E91" s="90">
        <v>1</v>
      </c>
      <c r="F91" s="58">
        <f t="shared" si="30"/>
        <v>1</v>
      </c>
      <c r="G91" s="58">
        <f t="shared" si="31"/>
        <v>1</v>
      </c>
      <c r="H91" s="58">
        <v>1</v>
      </c>
      <c r="I91" s="74" t="s">
        <v>873</v>
      </c>
      <c r="J91" s="90">
        <v>1</v>
      </c>
      <c r="K91" s="58">
        <f t="shared" si="32"/>
        <v>1</v>
      </c>
      <c r="L91" s="58">
        <f t="shared" si="33"/>
        <v>1</v>
      </c>
      <c r="M91" s="58">
        <v>1</v>
      </c>
      <c r="N91" s="100" t="s">
        <v>544</v>
      </c>
      <c r="O91" s="90">
        <v>1</v>
      </c>
      <c r="P91" s="58">
        <f t="shared" si="34"/>
        <v>1</v>
      </c>
      <c r="Q91" s="58">
        <f t="shared" si="35"/>
        <v>1</v>
      </c>
      <c r="R91" s="58">
        <v>1</v>
      </c>
      <c r="S91" s="506"/>
    </row>
    <row r="92" spans="1:19" s="31" customFormat="1" ht="43.5">
      <c r="A92" s="29">
        <v>72</v>
      </c>
      <c r="B92" s="509"/>
      <c r="C92" s="509"/>
      <c r="D92" s="111" t="s">
        <v>568</v>
      </c>
      <c r="E92" s="90">
        <v>1</v>
      </c>
      <c r="F92" s="58">
        <f t="shared" si="30"/>
        <v>1</v>
      </c>
      <c r="G92" s="58">
        <f t="shared" si="31"/>
        <v>1</v>
      </c>
      <c r="H92" s="58">
        <v>1</v>
      </c>
      <c r="I92" s="74" t="s">
        <v>873</v>
      </c>
      <c r="J92" s="90">
        <v>1</v>
      </c>
      <c r="K92" s="58">
        <f t="shared" si="32"/>
        <v>1</v>
      </c>
      <c r="L92" s="58">
        <f t="shared" si="33"/>
        <v>1</v>
      </c>
      <c r="M92" s="58">
        <v>1</v>
      </c>
      <c r="N92" s="100" t="s">
        <v>544</v>
      </c>
      <c r="O92" s="90">
        <v>1</v>
      </c>
      <c r="P92" s="58">
        <f t="shared" si="34"/>
        <v>1</v>
      </c>
      <c r="Q92" s="58">
        <f t="shared" si="35"/>
        <v>1</v>
      </c>
      <c r="R92" s="58">
        <v>1</v>
      </c>
      <c r="S92" s="506"/>
    </row>
    <row r="93" spans="1:19" s="31" customFormat="1" ht="43.5">
      <c r="A93" s="29">
        <v>73</v>
      </c>
      <c r="B93" s="510"/>
      <c r="C93" s="510"/>
      <c r="D93" s="111" t="s">
        <v>569</v>
      </c>
      <c r="E93" s="90">
        <v>1</v>
      </c>
      <c r="F93" s="58">
        <f t="shared" si="30"/>
        <v>1</v>
      </c>
      <c r="G93" s="58">
        <f t="shared" si="31"/>
        <v>1</v>
      </c>
      <c r="H93" s="58">
        <v>1</v>
      </c>
      <c r="I93" s="74" t="s">
        <v>873</v>
      </c>
      <c r="J93" s="90">
        <v>1</v>
      </c>
      <c r="K93" s="58">
        <f t="shared" si="32"/>
        <v>1</v>
      </c>
      <c r="L93" s="58">
        <f t="shared" si="33"/>
        <v>1</v>
      </c>
      <c r="M93" s="58">
        <v>1</v>
      </c>
      <c r="N93" s="100" t="s">
        <v>544</v>
      </c>
      <c r="O93" s="90">
        <v>1</v>
      </c>
      <c r="P93" s="58">
        <f t="shared" si="34"/>
        <v>1</v>
      </c>
      <c r="Q93" s="58">
        <f t="shared" si="35"/>
        <v>1</v>
      </c>
      <c r="R93" s="58">
        <v>1</v>
      </c>
      <c r="S93" s="495"/>
    </row>
    <row r="94" spans="1:19" s="12" customFormat="1" ht="21.75">
      <c r="A94" s="6"/>
      <c r="B94" s="26"/>
      <c r="C94" s="27"/>
      <c r="D94" s="26"/>
      <c r="E94" s="45">
        <f>SUM(E12:E93)</f>
        <v>73</v>
      </c>
      <c r="F94" s="28">
        <f>SUM(F12:F93)</f>
        <v>73</v>
      </c>
      <c r="G94" s="28">
        <f>SUM(G12:G93)</f>
        <v>73</v>
      </c>
      <c r="H94" s="28">
        <f>SUM(H12:H93)</f>
        <v>73</v>
      </c>
      <c r="I94" s="26"/>
      <c r="J94" s="45">
        <f>SUM(J12:J93)</f>
        <v>73</v>
      </c>
      <c r="K94" s="28">
        <f>SUM(K12:K93)</f>
        <v>73</v>
      </c>
      <c r="L94" s="28">
        <f>SUM(L12:L93)</f>
        <v>73</v>
      </c>
      <c r="M94" s="28">
        <f>SUM(M12:M93)</f>
        <v>73</v>
      </c>
      <c r="N94" s="26"/>
      <c r="O94" s="45">
        <f>SUM(O12:O93)</f>
        <v>72</v>
      </c>
      <c r="P94" s="28">
        <f>SUM(P12:P93)</f>
        <v>73</v>
      </c>
      <c r="Q94" s="28">
        <f>SUM(Q12:Q93)</f>
        <v>72</v>
      </c>
      <c r="R94" s="28">
        <f>SUM(R12:R93)</f>
        <v>73</v>
      </c>
    </row>
    <row r="95" spans="1:19" s="12" customFormat="1" ht="21.75">
      <c r="A95" s="6"/>
      <c r="B95" s="47" t="str">
        <f>A7</f>
        <v>SALA DE ENDOSCOPÍA</v>
      </c>
      <c r="C95" s="46">
        <f>'RESULTADO TUMOR MALIGNO OVARIO'!M27</f>
        <v>1</v>
      </c>
      <c r="D95" s="26"/>
      <c r="E95" s="28"/>
      <c r="F95" s="28"/>
      <c r="G95" s="28"/>
      <c r="H95" s="28"/>
      <c r="I95" s="26"/>
      <c r="J95" s="28"/>
      <c r="K95" s="28"/>
      <c r="L95" s="28"/>
      <c r="M95" s="28"/>
      <c r="N95" s="26"/>
      <c r="O95" s="28"/>
      <c r="P95" s="28"/>
      <c r="Q95" s="28"/>
      <c r="R95" s="28"/>
    </row>
  </sheetData>
  <mergeCells count="71">
    <mergeCell ref="S87:S93"/>
    <mergeCell ref="A41:S41"/>
    <mergeCell ref="A46:S46"/>
    <mergeCell ref="A86:S86"/>
    <mergeCell ref="A76:S76"/>
    <mergeCell ref="A66:S66"/>
    <mergeCell ref="A45:S45"/>
    <mergeCell ref="C47:C65"/>
    <mergeCell ref="B47:B65"/>
    <mergeCell ref="C42:C44"/>
    <mergeCell ref="B42:B44"/>
    <mergeCell ref="S42:S44"/>
    <mergeCell ref="S47:S65"/>
    <mergeCell ref="S67:S75"/>
    <mergeCell ref="S77:S85"/>
    <mergeCell ref="C87:C93"/>
    <mergeCell ref="B87:B93"/>
    <mergeCell ref="C77:C85"/>
    <mergeCell ref="B77:B85"/>
    <mergeCell ref="C67:C75"/>
    <mergeCell ref="B67:B75"/>
    <mergeCell ref="A32:S32"/>
    <mergeCell ref="B34:B39"/>
    <mergeCell ref="C34:C39"/>
    <mergeCell ref="D23:D24"/>
    <mergeCell ref="E23:E24"/>
    <mergeCell ref="I23:I24"/>
    <mergeCell ref="J23:J24"/>
    <mergeCell ref="N23:N24"/>
    <mergeCell ref="O23:O24"/>
    <mergeCell ref="S23:S24"/>
    <mergeCell ref="B23:B27"/>
    <mergeCell ref="D26:D27"/>
    <mergeCell ref="E26:E27"/>
    <mergeCell ref="I26:I27"/>
    <mergeCell ref="S26:S27"/>
    <mergeCell ref="A11:S11"/>
    <mergeCell ref="B12:B13"/>
    <mergeCell ref="C13:C15"/>
    <mergeCell ref="C16:C17"/>
    <mergeCell ref="P8:P10"/>
    <mergeCell ref="Q8:Q10"/>
    <mergeCell ref="R8:R10"/>
    <mergeCell ref="L8:L10"/>
    <mergeCell ref="M8:M10"/>
    <mergeCell ref="O8:O10"/>
    <mergeCell ref="J8:J10"/>
    <mergeCell ref="K8:K10"/>
    <mergeCell ref="F8:F10"/>
    <mergeCell ref="G8:G10"/>
    <mergeCell ref="H8:H10"/>
    <mergeCell ref="B19:B20"/>
    <mergeCell ref="C19:C22"/>
    <mergeCell ref="J26:J27"/>
    <mergeCell ref="N26:N27"/>
    <mergeCell ref="O26:O27"/>
    <mergeCell ref="C23:C28"/>
    <mergeCell ref="A1:S1"/>
    <mergeCell ref="A2:S2"/>
    <mergeCell ref="A3:S3"/>
    <mergeCell ref="A4:S4"/>
    <mergeCell ref="A5:N5"/>
    <mergeCell ref="O5:S5"/>
    <mergeCell ref="J6:S6"/>
    <mergeCell ref="A6:I6"/>
    <mergeCell ref="A7:S7"/>
    <mergeCell ref="A8:A10"/>
    <mergeCell ref="B8:B10"/>
    <mergeCell ref="C8:C10"/>
    <mergeCell ref="E8:E10"/>
    <mergeCell ref="S8:S10"/>
  </mergeCells>
  <pageMargins left="0.23622047244094491" right="0.23622047244094491" top="0.74803149606299213" bottom="0.74803149606299213" header="0.31496062992125984" footer="0.31496062992125984"/>
  <pageSetup scale="37"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S85"/>
  <sheetViews>
    <sheetView view="pageBreakPreview" topLeftCell="A68" zoomScale="60" zoomScaleNormal="70" workbookViewId="0">
      <selection activeCell="I100" sqref="I100"/>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72.285156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8"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1164</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409.5" customHeight="1">
      <c r="A12" s="357">
        <v>1</v>
      </c>
      <c r="B12" s="357" t="s">
        <v>1165</v>
      </c>
      <c r="C12" s="357" t="s">
        <v>2072</v>
      </c>
      <c r="D12" s="357" t="s">
        <v>2071</v>
      </c>
      <c r="E12" s="463">
        <v>1</v>
      </c>
      <c r="F12" s="58">
        <f t="shared" ref="F12:F30" si="0">IF(E12=G12,H12)</f>
        <v>1</v>
      </c>
      <c r="G12" s="58">
        <f t="shared" ref="G12:G30" si="1">IF(E12="NA","NA",H12)</f>
        <v>1</v>
      </c>
      <c r="H12" s="58">
        <v>1</v>
      </c>
      <c r="I12" s="357" t="s">
        <v>1166</v>
      </c>
      <c r="J12" s="463">
        <v>1</v>
      </c>
      <c r="K12" s="58">
        <f t="shared" ref="K12:K30" si="2">IF(J12=L12,M12)</f>
        <v>1</v>
      </c>
      <c r="L12" s="58">
        <f t="shared" ref="L12:L30" si="3">IF(J12="NA","NA",M12)</f>
        <v>1</v>
      </c>
      <c r="M12" s="58">
        <v>1</v>
      </c>
      <c r="N12" s="357" t="s">
        <v>1167</v>
      </c>
      <c r="O12" s="463">
        <v>1</v>
      </c>
      <c r="P12" s="58">
        <f t="shared" ref="P12:P30" si="4">IF(O12=Q12,R12)</f>
        <v>1</v>
      </c>
      <c r="Q12" s="58">
        <f t="shared" ref="Q12:Q30" si="5">IF(O12="NA","NA",R12)</f>
        <v>1</v>
      </c>
      <c r="R12" s="58">
        <v>1</v>
      </c>
      <c r="S12" s="357" t="s">
        <v>1168</v>
      </c>
    </row>
    <row r="13" spans="1:19" ht="315.75" customHeight="1">
      <c r="A13" s="358"/>
      <c r="B13" s="358"/>
      <c r="C13" s="358"/>
      <c r="D13" s="358"/>
      <c r="E13" s="464"/>
      <c r="F13" s="228"/>
      <c r="G13" s="228"/>
      <c r="H13" s="228"/>
      <c r="I13" s="358"/>
      <c r="J13" s="464"/>
      <c r="K13" s="228"/>
      <c r="L13" s="228"/>
      <c r="M13" s="228"/>
      <c r="N13" s="358"/>
      <c r="O13" s="464"/>
      <c r="P13" s="228"/>
      <c r="Q13" s="228"/>
      <c r="R13" s="228"/>
      <c r="S13" s="358"/>
    </row>
    <row r="14" spans="1:19" ht="366" customHeight="1">
      <c r="A14" s="357">
        <v>2</v>
      </c>
      <c r="B14" s="357" t="s">
        <v>1169</v>
      </c>
      <c r="C14" s="357" t="s">
        <v>1170</v>
      </c>
      <c r="D14" s="357" t="s">
        <v>1171</v>
      </c>
      <c r="E14" s="463">
        <v>1</v>
      </c>
      <c r="F14" s="58">
        <f t="shared" si="0"/>
        <v>1</v>
      </c>
      <c r="G14" s="58">
        <f t="shared" si="1"/>
        <v>1</v>
      </c>
      <c r="H14" s="58">
        <v>1</v>
      </c>
      <c r="I14" s="357" t="s">
        <v>2112</v>
      </c>
      <c r="J14" s="463">
        <v>1</v>
      </c>
      <c r="K14" s="58">
        <f t="shared" si="2"/>
        <v>1</v>
      </c>
      <c r="L14" s="58">
        <f t="shared" si="3"/>
        <v>1</v>
      </c>
      <c r="M14" s="58">
        <v>1</v>
      </c>
      <c r="N14" s="357" t="s">
        <v>1172</v>
      </c>
      <c r="O14" s="463">
        <v>1</v>
      </c>
      <c r="P14" s="58">
        <f t="shared" si="4"/>
        <v>1</v>
      </c>
      <c r="Q14" s="58">
        <f t="shared" si="5"/>
        <v>1</v>
      </c>
      <c r="R14" s="58">
        <v>1</v>
      </c>
      <c r="S14" s="357" t="s">
        <v>1173</v>
      </c>
    </row>
    <row r="15" spans="1:19" ht="147" customHeight="1">
      <c r="A15" s="358"/>
      <c r="B15" s="358"/>
      <c r="C15" s="358"/>
      <c r="D15" s="358"/>
      <c r="E15" s="464"/>
      <c r="F15" s="228"/>
      <c r="G15" s="228"/>
      <c r="H15" s="228"/>
      <c r="I15" s="358"/>
      <c r="J15" s="464"/>
      <c r="K15" s="228"/>
      <c r="L15" s="228"/>
      <c r="M15" s="228"/>
      <c r="N15" s="358"/>
      <c r="O15" s="464"/>
      <c r="P15" s="228"/>
      <c r="Q15" s="228"/>
      <c r="R15" s="228"/>
      <c r="S15" s="358"/>
    </row>
    <row r="16" spans="1:19" s="16" customFormat="1" ht="130.5">
      <c r="A16" s="58">
        <v>3</v>
      </c>
      <c r="B16" s="57" t="s">
        <v>1174</v>
      </c>
      <c r="C16" s="58" t="s">
        <v>1175</v>
      </c>
      <c r="D16" s="74" t="s">
        <v>1176</v>
      </c>
      <c r="E16" s="90">
        <v>1</v>
      </c>
      <c r="F16" s="58">
        <f t="shared" si="0"/>
        <v>1</v>
      </c>
      <c r="G16" s="58">
        <f t="shared" si="1"/>
        <v>1</v>
      </c>
      <c r="H16" s="58">
        <v>1</v>
      </c>
      <c r="I16" s="74" t="s">
        <v>1177</v>
      </c>
      <c r="J16" s="90">
        <v>1</v>
      </c>
      <c r="K16" s="58">
        <f t="shared" si="2"/>
        <v>1</v>
      </c>
      <c r="L16" s="58">
        <f t="shared" si="3"/>
        <v>1</v>
      </c>
      <c r="M16" s="58">
        <v>1</v>
      </c>
      <c r="N16" s="74" t="s">
        <v>1178</v>
      </c>
      <c r="O16" s="90">
        <v>1</v>
      </c>
      <c r="P16" s="58">
        <f t="shared" si="4"/>
        <v>1</v>
      </c>
      <c r="Q16" s="58">
        <f t="shared" si="5"/>
        <v>1</v>
      </c>
      <c r="R16" s="58">
        <v>1</v>
      </c>
      <c r="S16" s="74" t="s">
        <v>1173</v>
      </c>
    </row>
    <row r="17" spans="1:19" s="16" customFormat="1" ht="239.25">
      <c r="A17" s="58">
        <v>4</v>
      </c>
      <c r="B17" s="57" t="s">
        <v>1179</v>
      </c>
      <c r="C17" s="58" t="s">
        <v>68</v>
      </c>
      <c r="D17" s="74" t="s">
        <v>1180</v>
      </c>
      <c r="E17" s="90">
        <v>1</v>
      </c>
      <c r="F17" s="58">
        <f t="shared" si="0"/>
        <v>1</v>
      </c>
      <c r="G17" s="58">
        <f t="shared" si="1"/>
        <v>1</v>
      </c>
      <c r="H17" s="58">
        <v>1</v>
      </c>
      <c r="I17" s="74" t="s">
        <v>1181</v>
      </c>
      <c r="J17" s="90">
        <v>1</v>
      </c>
      <c r="K17" s="58">
        <f t="shared" si="2"/>
        <v>1</v>
      </c>
      <c r="L17" s="58">
        <f t="shared" si="3"/>
        <v>1</v>
      </c>
      <c r="M17" s="58">
        <v>1</v>
      </c>
      <c r="N17" s="74" t="s">
        <v>1182</v>
      </c>
      <c r="O17" s="90">
        <v>1</v>
      </c>
      <c r="P17" s="58">
        <f t="shared" si="4"/>
        <v>1</v>
      </c>
      <c r="Q17" s="58">
        <f t="shared" si="5"/>
        <v>1</v>
      </c>
      <c r="R17" s="58">
        <v>1</v>
      </c>
      <c r="S17" s="74" t="s">
        <v>1173</v>
      </c>
    </row>
    <row r="18" spans="1:19" s="16" customFormat="1" ht="87">
      <c r="A18" s="58">
        <v>5</v>
      </c>
      <c r="B18" s="57" t="s">
        <v>1183</v>
      </c>
      <c r="C18" s="58" t="s">
        <v>1184</v>
      </c>
      <c r="D18" s="74" t="s">
        <v>1185</v>
      </c>
      <c r="E18" s="90">
        <v>1</v>
      </c>
      <c r="F18" s="58">
        <f t="shared" si="0"/>
        <v>1</v>
      </c>
      <c r="G18" s="58">
        <f t="shared" si="1"/>
        <v>1</v>
      </c>
      <c r="H18" s="58">
        <v>1</v>
      </c>
      <c r="I18" s="74" t="s">
        <v>1186</v>
      </c>
      <c r="J18" s="90">
        <v>1</v>
      </c>
      <c r="K18" s="58">
        <f t="shared" si="2"/>
        <v>1</v>
      </c>
      <c r="L18" s="58">
        <f t="shared" si="3"/>
        <v>1</v>
      </c>
      <c r="M18" s="58">
        <v>1</v>
      </c>
      <c r="N18" s="74" t="s">
        <v>1187</v>
      </c>
      <c r="O18" s="90">
        <v>1</v>
      </c>
      <c r="P18" s="58">
        <f t="shared" si="4"/>
        <v>1</v>
      </c>
      <c r="Q18" s="58">
        <f t="shared" si="5"/>
        <v>1</v>
      </c>
      <c r="R18" s="58">
        <v>1</v>
      </c>
      <c r="S18" s="74" t="s">
        <v>1173</v>
      </c>
    </row>
    <row r="19" spans="1:19" s="16" customFormat="1" ht="87">
      <c r="A19" s="58">
        <v>6</v>
      </c>
      <c r="B19" s="57" t="s">
        <v>1183</v>
      </c>
      <c r="C19" s="58" t="s">
        <v>1188</v>
      </c>
      <c r="D19" s="74" t="s">
        <v>1189</v>
      </c>
      <c r="E19" s="90">
        <v>1</v>
      </c>
      <c r="F19" s="58">
        <f t="shared" si="0"/>
        <v>1</v>
      </c>
      <c r="G19" s="58">
        <f t="shared" si="1"/>
        <v>1</v>
      </c>
      <c r="H19" s="58">
        <v>1</v>
      </c>
      <c r="I19" s="74" t="s">
        <v>1190</v>
      </c>
      <c r="J19" s="90">
        <v>1</v>
      </c>
      <c r="K19" s="58">
        <f t="shared" si="2"/>
        <v>1</v>
      </c>
      <c r="L19" s="58">
        <f t="shared" si="3"/>
        <v>1</v>
      </c>
      <c r="M19" s="58">
        <v>1</v>
      </c>
      <c r="N19" s="74" t="s">
        <v>1191</v>
      </c>
      <c r="O19" s="90">
        <v>1</v>
      </c>
      <c r="P19" s="58">
        <f t="shared" si="4"/>
        <v>1</v>
      </c>
      <c r="Q19" s="58">
        <f t="shared" si="5"/>
        <v>1</v>
      </c>
      <c r="R19" s="58">
        <v>1</v>
      </c>
      <c r="S19" s="74" t="s">
        <v>1173</v>
      </c>
    </row>
    <row r="20" spans="1:19" s="16" customFormat="1" ht="87">
      <c r="A20" s="58">
        <v>7</v>
      </c>
      <c r="B20" s="57" t="s">
        <v>1183</v>
      </c>
      <c r="C20" s="58" t="s">
        <v>1192</v>
      </c>
      <c r="D20" s="74" t="s">
        <v>1193</v>
      </c>
      <c r="E20" s="90">
        <v>1</v>
      </c>
      <c r="F20" s="58">
        <f t="shared" si="0"/>
        <v>1</v>
      </c>
      <c r="G20" s="58">
        <f t="shared" si="1"/>
        <v>1</v>
      </c>
      <c r="H20" s="58">
        <v>1</v>
      </c>
      <c r="I20" s="74" t="s">
        <v>1194</v>
      </c>
      <c r="J20" s="90">
        <v>1</v>
      </c>
      <c r="K20" s="58">
        <f t="shared" si="2"/>
        <v>1</v>
      </c>
      <c r="L20" s="58">
        <f t="shared" si="3"/>
        <v>1</v>
      </c>
      <c r="M20" s="58">
        <v>1</v>
      </c>
      <c r="N20" s="74" t="s">
        <v>1195</v>
      </c>
      <c r="O20" s="90">
        <v>1</v>
      </c>
      <c r="P20" s="58">
        <f t="shared" si="4"/>
        <v>1</v>
      </c>
      <c r="Q20" s="58">
        <f t="shared" si="5"/>
        <v>1</v>
      </c>
      <c r="R20" s="58">
        <v>1</v>
      </c>
      <c r="S20" s="74" t="s">
        <v>1173</v>
      </c>
    </row>
    <row r="21" spans="1:19" s="16" customFormat="1" ht="87">
      <c r="A21" s="58">
        <v>8</v>
      </c>
      <c r="B21" s="57" t="s">
        <v>1183</v>
      </c>
      <c r="C21" s="58" t="s">
        <v>1196</v>
      </c>
      <c r="D21" s="74" t="s">
        <v>1197</v>
      </c>
      <c r="E21" s="90">
        <v>1</v>
      </c>
      <c r="F21" s="58">
        <f t="shared" si="0"/>
        <v>1</v>
      </c>
      <c r="G21" s="58">
        <f t="shared" si="1"/>
        <v>1</v>
      </c>
      <c r="H21" s="58">
        <v>1</v>
      </c>
      <c r="I21" s="74" t="s">
        <v>1198</v>
      </c>
      <c r="J21" s="90">
        <v>1</v>
      </c>
      <c r="K21" s="58">
        <f t="shared" si="2"/>
        <v>1</v>
      </c>
      <c r="L21" s="58">
        <f t="shared" si="3"/>
        <v>1</v>
      </c>
      <c r="M21" s="58">
        <v>1</v>
      </c>
      <c r="N21" s="74" t="s">
        <v>1199</v>
      </c>
      <c r="O21" s="90">
        <v>1</v>
      </c>
      <c r="P21" s="58">
        <f t="shared" si="4"/>
        <v>1</v>
      </c>
      <c r="Q21" s="58">
        <f t="shared" si="5"/>
        <v>1</v>
      </c>
      <c r="R21" s="58">
        <v>1</v>
      </c>
      <c r="S21" s="74" t="s">
        <v>1173</v>
      </c>
    </row>
    <row r="22" spans="1:19" s="16" customFormat="1" ht="130.5">
      <c r="A22" s="58">
        <v>9</v>
      </c>
      <c r="B22" s="57" t="s">
        <v>892</v>
      </c>
      <c r="C22" s="58" t="s">
        <v>1200</v>
      </c>
      <c r="D22" s="74" t="s">
        <v>1201</v>
      </c>
      <c r="E22" s="90">
        <v>1</v>
      </c>
      <c r="F22" s="58">
        <f t="shared" si="0"/>
        <v>1</v>
      </c>
      <c r="G22" s="58">
        <f t="shared" si="1"/>
        <v>1</v>
      </c>
      <c r="H22" s="58">
        <v>1</v>
      </c>
      <c r="I22" s="74" t="s">
        <v>1202</v>
      </c>
      <c r="J22" s="90">
        <v>1</v>
      </c>
      <c r="K22" s="58">
        <f t="shared" si="2"/>
        <v>1</v>
      </c>
      <c r="L22" s="58">
        <f t="shared" si="3"/>
        <v>1</v>
      </c>
      <c r="M22" s="58">
        <v>1</v>
      </c>
      <c r="N22" s="74" t="s">
        <v>1203</v>
      </c>
      <c r="O22" s="90">
        <v>1</v>
      </c>
      <c r="P22" s="58">
        <f t="shared" si="4"/>
        <v>1</v>
      </c>
      <c r="Q22" s="58">
        <f t="shared" si="5"/>
        <v>1</v>
      </c>
      <c r="R22" s="58">
        <v>1</v>
      </c>
      <c r="S22" s="74" t="s">
        <v>1173</v>
      </c>
    </row>
    <row r="23" spans="1:19" s="16" customFormat="1" ht="87">
      <c r="A23" s="58">
        <v>10</v>
      </c>
      <c r="B23" s="57" t="s">
        <v>1183</v>
      </c>
      <c r="C23" s="58" t="s">
        <v>1204</v>
      </c>
      <c r="D23" s="74" t="s">
        <v>1205</v>
      </c>
      <c r="E23" s="90">
        <v>1</v>
      </c>
      <c r="F23" s="58">
        <f t="shared" si="0"/>
        <v>1</v>
      </c>
      <c r="G23" s="58">
        <f t="shared" si="1"/>
        <v>1</v>
      </c>
      <c r="H23" s="58">
        <v>1</v>
      </c>
      <c r="I23" s="74" t="s">
        <v>1206</v>
      </c>
      <c r="J23" s="90">
        <v>1</v>
      </c>
      <c r="K23" s="58">
        <f t="shared" si="2"/>
        <v>1</v>
      </c>
      <c r="L23" s="58">
        <f t="shared" si="3"/>
        <v>1</v>
      </c>
      <c r="M23" s="58">
        <v>1</v>
      </c>
      <c r="N23" s="74" t="s">
        <v>1207</v>
      </c>
      <c r="O23" s="90">
        <v>1</v>
      </c>
      <c r="P23" s="58">
        <f t="shared" si="4"/>
        <v>1</v>
      </c>
      <c r="Q23" s="58">
        <f t="shared" si="5"/>
        <v>1</v>
      </c>
      <c r="R23" s="58">
        <v>1</v>
      </c>
      <c r="S23" s="74" t="s">
        <v>1173</v>
      </c>
    </row>
    <row r="24" spans="1:19" s="16" customFormat="1" ht="304.5">
      <c r="A24" s="58">
        <v>11</v>
      </c>
      <c r="B24" s="470" t="s">
        <v>197</v>
      </c>
      <c r="C24" s="471" t="s">
        <v>2012</v>
      </c>
      <c r="D24" s="224" t="s">
        <v>364</v>
      </c>
      <c r="E24" s="90">
        <v>1</v>
      </c>
      <c r="F24" s="58">
        <f t="shared" si="0"/>
        <v>1</v>
      </c>
      <c r="G24" s="58">
        <f t="shared" si="1"/>
        <v>1</v>
      </c>
      <c r="H24" s="58">
        <v>1</v>
      </c>
      <c r="I24" s="224" t="s">
        <v>365</v>
      </c>
      <c r="J24" s="90">
        <v>1</v>
      </c>
      <c r="K24" s="58">
        <f t="shared" si="2"/>
        <v>1</v>
      </c>
      <c r="L24" s="58">
        <f t="shared" si="3"/>
        <v>1</v>
      </c>
      <c r="M24" s="58">
        <v>1</v>
      </c>
      <c r="N24" s="265" t="s">
        <v>366</v>
      </c>
      <c r="O24" s="90">
        <v>1</v>
      </c>
      <c r="P24" s="58">
        <f t="shared" si="4"/>
        <v>1</v>
      </c>
      <c r="Q24" s="58">
        <f t="shared" si="5"/>
        <v>1</v>
      </c>
      <c r="R24" s="58">
        <v>1</v>
      </c>
      <c r="S24" s="94" t="s">
        <v>367</v>
      </c>
    </row>
    <row r="25" spans="1:19" s="16" customFormat="1" ht="282.75">
      <c r="A25" s="58">
        <v>12</v>
      </c>
      <c r="B25" s="470"/>
      <c r="C25" s="471"/>
      <c r="D25" s="224" t="s">
        <v>368</v>
      </c>
      <c r="E25" s="90">
        <v>1</v>
      </c>
      <c r="F25" s="58">
        <f t="shared" si="0"/>
        <v>1</v>
      </c>
      <c r="G25" s="58">
        <f t="shared" si="1"/>
        <v>1</v>
      </c>
      <c r="H25" s="58">
        <v>1</v>
      </c>
      <c r="I25" s="224" t="s">
        <v>369</v>
      </c>
      <c r="J25" s="90">
        <v>1</v>
      </c>
      <c r="K25" s="58">
        <f t="shared" si="2"/>
        <v>1</v>
      </c>
      <c r="L25" s="58">
        <f t="shared" si="3"/>
        <v>1</v>
      </c>
      <c r="M25" s="58">
        <v>1</v>
      </c>
      <c r="N25" s="224" t="s">
        <v>370</v>
      </c>
      <c r="O25" s="90">
        <v>1</v>
      </c>
      <c r="P25" s="58">
        <f t="shared" si="4"/>
        <v>1</v>
      </c>
      <c r="Q25" s="58">
        <f t="shared" si="5"/>
        <v>1</v>
      </c>
      <c r="R25" s="58">
        <v>1</v>
      </c>
      <c r="S25" s="94" t="s">
        <v>367</v>
      </c>
    </row>
    <row r="26" spans="1:19" s="16" customFormat="1" ht="282.75">
      <c r="A26" s="58">
        <v>13</v>
      </c>
      <c r="B26" s="470"/>
      <c r="C26" s="471"/>
      <c r="D26" s="224" t="s">
        <v>201</v>
      </c>
      <c r="E26" s="90">
        <v>1</v>
      </c>
      <c r="F26" s="58">
        <f t="shared" si="0"/>
        <v>1</v>
      </c>
      <c r="G26" s="58">
        <f t="shared" si="1"/>
        <v>1</v>
      </c>
      <c r="H26" s="58">
        <v>1</v>
      </c>
      <c r="I26" s="224" t="s">
        <v>1208</v>
      </c>
      <c r="J26" s="90">
        <v>1</v>
      </c>
      <c r="K26" s="58">
        <f t="shared" si="2"/>
        <v>1</v>
      </c>
      <c r="L26" s="58">
        <f t="shared" si="3"/>
        <v>1</v>
      </c>
      <c r="M26" s="58">
        <v>1</v>
      </c>
      <c r="N26" s="224" t="s">
        <v>372</v>
      </c>
      <c r="O26" s="90">
        <v>1</v>
      </c>
      <c r="P26" s="58">
        <f t="shared" si="4"/>
        <v>1</v>
      </c>
      <c r="Q26" s="58">
        <f t="shared" si="5"/>
        <v>1</v>
      </c>
      <c r="R26" s="58">
        <v>1</v>
      </c>
      <c r="S26" s="94" t="s">
        <v>367</v>
      </c>
    </row>
    <row r="27" spans="1:19" s="16" customFormat="1" ht="282.75">
      <c r="A27" s="58">
        <v>14</v>
      </c>
      <c r="B27" s="470"/>
      <c r="C27" s="471"/>
      <c r="D27" s="224" t="s">
        <v>373</v>
      </c>
      <c r="E27" s="90">
        <v>1</v>
      </c>
      <c r="F27" s="58">
        <f t="shared" si="0"/>
        <v>1</v>
      </c>
      <c r="G27" s="58">
        <f t="shared" si="1"/>
        <v>1</v>
      </c>
      <c r="H27" s="58">
        <v>1</v>
      </c>
      <c r="I27" s="224" t="s">
        <v>374</v>
      </c>
      <c r="J27" s="90">
        <v>1</v>
      </c>
      <c r="K27" s="58">
        <f t="shared" si="2"/>
        <v>1</v>
      </c>
      <c r="L27" s="58">
        <f t="shared" si="3"/>
        <v>1</v>
      </c>
      <c r="M27" s="58">
        <v>1</v>
      </c>
      <c r="N27" s="224" t="s">
        <v>375</v>
      </c>
      <c r="O27" s="90">
        <v>1</v>
      </c>
      <c r="P27" s="58">
        <f t="shared" si="4"/>
        <v>1</v>
      </c>
      <c r="Q27" s="58">
        <f t="shared" si="5"/>
        <v>1</v>
      </c>
      <c r="R27" s="58">
        <v>1</v>
      </c>
      <c r="S27" s="94" t="s">
        <v>367</v>
      </c>
    </row>
    <row r="28" spans="1:19" s="16" customFormat="1" ht="282.75">
      <c r="A28" s="58">
        <v>15</v>
      </c>
      <c r="B28" s="470"/>
      <c r="C28" s="471"/>
      <c r="D28" s="224" t="s">
        <v>827</v>
      </c>
      <c r="E28" s="90">
        <v>1</v>
      </c>
      <c r="F28" s="58">
        <f t="shared" si="0"/>
        <v>1</v>
      </c>
      <c r="G28" s="58">
        <f t="shared" si="1"/>
        <v>1</v>
      </c>
      <c r="H28" s="58">
        <v>1</v>
      </c>
      <c r="I28" s="224" t="s">
        <v>1160</v>
      </c>
      <c r="J28" s="90">
        <v>1</v>
      </c>
      <c r="K28" s="58">
        <f t="shared" si="2"/>
        <v>1</v>
      </c>
      <c r="L28" s="58">
        <f t="shared" si="3"/>
        <v>1</v>
      </c>
      <c r="M28" s="58">
        <v>1</v>
      </c>
      <c r="N28" s="224" t="s">
        <v>1161</v>
      </c>
      <c r="O28" s="90">
        <v>1</v>
      </c>
      <c r="P28" s="58">
        <f t="shared" si="4"/>
        <v>1</v>
      </c>
      <c r="Q28" s="58">
        <f t="shared" si="5"/>
        <v>1</v>
      </c>
      <c r="R28" s="58">
        <v>1</v>
      </c>
      <c r="S28" s="94" t="s">
        <v>367</v>
      </c>
    </row>
    <row r="29" spans="1:19" s="16" customFormat="1" ht="282.75">
      <c r="A29" s="58">
        <v>16</v>
      </c>
      <c r="B29" s="470"/>
      <c r="C29" s="471"/>
      <c r="D29" s="224" t="s">
        <v>828</v>
      </c>
      <c r="E29" s="90">
        <v>1</v>
      </c>
      <c r="F29" s="58">
        <f t="shared" si="0"/>
        <v>1</v>
      </c>
      <c r="G29" s="58">
        <f t="shared" si="1"/>
        <v>1</v>
      </c>
      <c r="H29" s="58">
        <v>1</v>
      </c>
      <c r="I29" s="224" t="s">
        <v>1065</v>
      </c>
      <c r="J29" s="90">
        <v>1</v>
      </c>
      <c r="K29" s="58">
        <f t="shared" si="2"/>
        <v>1</v>
      </c>
      <c r="L29" s="58">
        <f t="shared" si="3"/>
        <v>1</v>
      </c>
      <c r="M29" s="58">
        <v>1</v>
      </c>
      <c r="N29" s="224" t="s">
        <v>971</v>
      </c>
      <c r="O29" s="90">
        <v>1</v>
      </c>
      <c r="P29" s="58">
        <f t="shared" si="4"/>
        <v>1</v>
      </c>
      <c r="Q29" s="58">
        <f t="shared" si="5"/>
        <v>1</v>
      </c>
      <c r="R29" s="58">
        <v>1</v>
      </c>
      <c r="S29" s="94" t="s">
        <v>367</v>
      </c>
    </row>
    <row r="30" spans="1:19" s="16" customFormat="1" ht="239.25">
      <c r="A30" s="58">
        <v>17</v>
      </c>
      <c r="B30" s="127" t="s">
        <v>932</v>
      </c>
      <c r="C30" s="127" t="s">
        <v>846</v>
      </c>
      <c r="D30" s="128" t="s">
        <v>513</v>
      </c>
      <c r="E30" s="90">
        <v>1</v>
      </c>
      <c r="F30" s="58">
        <f t="shared" si="0"/>
        <v>1</v>
      </c>
      <c r="G30" s="58">
        <f t="shared" si="1"/>
        <v>1</v>
      </c>
      <c r="H30" s="58">
        <v>1</v>
      </c>
      <c r="I30" s="128" t="s">
        <v>1209</v>
      </c>
      <c r="J30" s="90">
        <v>1</v>
      </c>
      <c r="K30" s="58">
        <f t="shared" si="2"/>
        <v>1</v>
      </c>
      <c r="L30" s="58">
        <f t="shared" si="3"/>
        <v>1</v>
      </c>
      <c r="M30" s="58">
        <v>1</v>
      </c>
      <c r="N30" s="128" t="s">
        <v>504</v>
      </c>
      <c r="O30" s="90">
        <v>1</v>
      </c>
      <c r="P30" s="58">
        <f t="shared" si="4"/>
        <v>1</v>
      </c>
      <c r="Q30" s="58">
        <f t="shared" si="5"/>
        <v>1</v>
      </c>
      <c r="R30" s="58">
        <v>1</v>
      </c>
      <c r="S30" s="94" t="s">
        <v>844</v>
      </c>
    </row>
    <row r="31" spans="1:19" s="16" customFormat="1" ht="21.75">
      <c r="A31" s="472" t="s">
        <v>976</v>
      </c>
      <c r="B31" s="473"/>
      <c r="C31" s="473"/>
      <c r="D31" s="473"/>
      <c r="E31" s="473"/>
      <c r="F31" s="473"/>
      <c r="G31" s="473"/>
      <c r="H31" s="473"/>
      <c r="I31" s="473"/>
      <c r="J31" s="473"/>
      <c r="K31" s="473"/>
      <c r="L31" s="473"/>
      <c r="M31" s="473"/>
      <c r="N31" s="473"/>
      <c r="O31" s="473"/>
      <c r="P31" s="473"/>
      <c r="Q31" s="473"/>
      <c r="R31" s="473"/>
      <c r="S31" s="474"/>
    </row>
    <row r="32" spans="1:19" s="16" customFormat="1" ht="84.75" customHeight="1">
      <c r="A32" s="58">
        <v>18</v>
      </c>
      <c r="B32" s="508" t="s">
        <v>932</v>
      </c>
      <c r="C32" s="508" t="s">
        <v>846</v>
      </c>
      <c r="D32" s="111" t="s">
        <v>516</v>
      </c>
      <c r="E32" s="90">
        <v>1</v>
      </c>
      <c r="F32" s="58">
        <f>IF(E32=G32,H32)</f>
        <v>1</v>
      </c>
      <c r="G32" s="58">
        <f>IF(E32="NA","NA",H32)</f>
        <v>1</v>
      </c>
      <c r="H32" s="58">
        <v>1</v>
      </c>
      <c r="I32" s="74" t="s">
        <v>319</v>
      </c>
      <c r="J32" s="90">
        <v>1</v>
      </c>
      <c r="K32" s="58">
        <f>IF(J32=L32,M32)</f>
        <v>1</v>
      </c>
      <c r="L32" s="58">
        <f>IF(J32="NA","NA",M32)</f>
        <v>1</v>
      </c>
      <c r="M32" s="58">
        <v>1</v>
      </c>
      <c r="N32" s="74" t="s">
        <v>521</v>
      </c>
      <c r="O32" s="90">
        <v>1</v>
      </c>
      <c r="P32" s="58">
        <f>IF(O32=Q32,R32)</f>
        <v>1</v>
      </c>
      <c r="Q32" s="58">
        <f>IF(O32="NA","NA",R32)</f>
        <v>1</v>
      </c>
      <c r="R32" s="58">
        <v>1</v>
      </c>
      <c r="S32" s="494" t="s">
        <v>844</v>
      </c>
    </row>
    <row r="33" spans="1:19" s="16" customFormat="1" ht="84.75" customHeight="1">
      <c r="A33" s="58">
        <v>19</v>
      </c>
      <c r="B33" s="509"/>
      <c r="C33" s="509"/>
      <c r="D33" s="111" t="s">
        <v>517</v>
      </c>
      <c r="E33" s="90">
        <v>1</v>
      </c>
      <c r="F33" s="58">
        <f>IF(E33=G33,H33)</f>
        <v>1</v>
      </c>
      <c r="G33" s="58">
        <f>IF(E33="NA","NA",H33)</f>
        <v>1</v>
      </c>
      <c r="H33" s="58">
        <v>1</v>
      </c>
      <c r="I33" s="74" t="s">
        <v>1066</v>
      </c>
      <c r="J33" s="90">
        <v>1</v>
      </c>
      <c r="K33" s="58">
        <f>IF(J33=L33,M33)</f>
        <v>1</v>
      </c>
      <c r="L33" s="58">
        <f>IF(J33="NA","NA",M33)</f>
        <v>1</v>
      </c>
      <c r="M33" s="58">
        <v>1</v>
      </c>
      <c r="N33" s="74" t="s">
        <v>1066</v>
      </c>
      <c r="O33" s="90">
        <v>1</v>
      </c>
      <c r="P33" s="58">
        <f>IF(O33=Q33,R33)</f>
        <v>1</v>
      </c>
      <c r="Q33" s="58">
        <f>IF(O33="NA","NA",R33)</f>
        <v>1</v>
      </c>
      <c r="R33" s="58">
        <v>1</v>
      </c>
      <c r="S33" s="506"/>
    </row>
    <row r="34" spans="1:19" s="16" customFormat="1" ht="84.75" customHeight="1">
      <c r="A34" s="58">
        <v>20</v>
      </c>
      <c r="B34" s="510"/>
      <c r="C34" s="510"/>
      <c r="D34" s="111" t="s">
        <v>518</v>
      </c>
      <c r="E34" s="90">
        <v>1</v>
      </c>
      <c r="F34" s="58">
        <f>IF(E34=G34,H34)</f>
        <v>1</v>
      </c>
      <c r="G34" s="58">
        <f>IF(E34="NA","NA",H34)</f>
        <v>1</v>
      </c>
      <c r="H34" s="58">
        <v>1</v>
      </c>
      <c r="I34" s="74" t="s">
        <v>1067</v>
      </c>
      <c r="J34" s="90">
        <v>1</v>
      </c>
      <c r="K34" s="58">
        <f>IF(J34=L34,M34)</f>
        <v>1</v>
      </c>
      <c r="L34" s="58">
        <f>IF(J34="NA","NA",M34)</f>
        <v>1</v>
      </c>
      <c r="M34" s="58">
        <v>1</v>
      </c>
      <c r="N34" s="74" t="s">
        <v>1067</v>
      </c>
      <c r="O34" s="90">
        <v>1</v>
      </c>
      <c r="P34" s="58">
        <f>IF(O34=Q34,R34)</f>
        <v>1</v>
      </c>
      <c r="Q34" s="58">
        <f>IF(O34="NA","NA",R34)</f>
        <v>1</v>
      </c>
      <c r="R34" s="58">
        <v>1</v>
      </c>
      <c r="S34" s="495"/>
    </row>
    <row r="35" spans="1:19" s="16" customFormat="1" ht="21.75">
      <c r="A35" s="472" t="s">
        <v>522</v>
      </c>
      <c r="B35" s="473"/>
      <c r="C35" s="473"/>
      <c r="D35" s="473"/>
      <c r="E35" s="473"/>
      <c r="F35" s="473"/>
      <c r="G35" s="473"/>
      <c r="H35" s="473"/>
      <c r="I35" s="473"/>
      <c r="J35" s="473"/>
      <c r="K35" s="473"/>
      <c r="L35" s="473"/>
      <c r="M35" s="473"/>
      <c r="N35" s="473"/>
      <c r="O35" s="473"/>
      <c r="P35" s="473"/>
      <c r="Q35" s="473"/>
      <c r="R35" s="473"/>
      <c r="S35" s="474"/>
    </row>
    <row r="36" spans="1:19" s="16" customFormat="1" ht="21.75">
      <c r="A36" s="472" t="s">
        <v>1582</v>
      </c>
      <c r="B36" s="473"/>
      <c r="C36" s="473"/>
      <c r="D36" s="473"/>
      <c r="E36" s="473"/>
      <c r="F36" s="473"/>
      <c r="G36" s="473"/>
      <c r="H36" s="473"/>
      <c r="I36" s="473"/>
      <c r="J36" s="473"/>
      <c r="K36" s="473"/>
      <c r="L36" s="473"/>
      <c r="M36" s="473"/>
      <c r="N36" s="473"/>
      <c r="O36" s="473"/>
      <c r="P36" s="473"/>
      <c r="Q36" s="473"/>
      <c r="R36" s="473"/>
      <c r="S36" s="474"/>
    </row>
    <row r="37" spans="1:19" s="16" customFormat="1" ht="43.5">
      <c r="A37" s="58">
        <v>21</v>
      </c>
      <c r="B37" s="508" t="s">
        <v>932</v>
      </c>
      <c r="C37" s="508" t="s">
        <v>846</v>
      </c>
      <c r="D37" s="111" t="s">
        <v>524</v>
      </c>
      <c r="E37" s="90">
        <v>1</v>
      </c>
      <c r="F37" s="58">
        <f t="shared" ref="F37:F55" si="6">IF(E37=G37,H37)</f>
        <v>1</v>
      </c>
      <c r="G37" s="58">
        <f t="shared" ref="G37:G55" si="7">IF(E37="NA","NA",H37)</f>
        <v>1</v>
      </c>
      <c r="H37" s="58">
        <v>1</v>
      </c>
      <c r="I37" s="74" t="s">
        <v>873</v>
      </c>
      <c r="J37" s="90">
        <v>1</v>
      </c>
      <c r="K37" s="58">
        <f t="shared" ref="K37:K55" si="8">IF(J37=L37,M37)</f>
        <v>1</v>
      </c>
      <c r="L37" s="58">
        <f t="shared" ref="L37:L55" si="9">IF(J37="NA","NA",M37)</f>
        <v>1</v>
      </c>
      <c r="M37" s="58">
        <v>1</v>
      </c>
      <c r="N37" s="100" t="s">
        <v>544</v>
      </c>
      <c r="O37" s="90">
        <v>1</v>
      </c>
      <c r="P37" s="58">
        <f t="shared" ref="P37:P55" si="10">IF(O37=Q37,R37)</f>
        <v>1</v>
      </c>
      <c r="Q37" s="58">
        <f t="shared" ref="Q37:Q55" si="11">IF(O37="NA","NA",R37)</f>
        <v>1</v>
      </c>
      <c r="R37" s="58">
        <v>1</v>
      </c>
      <c r="S37" s="494" t="s">
        <v>844</v>
      </c>
    </row>
    <row r="38" spans="1:19" s="16" customFormat="1" ht="43.5">
      <c r="A38" s="58">
        <v>22</v>
      </c>
      <c r="B38" s="509"/>
      <c r="C38" s="509"/>
      <c r="D38" s="111" t="s">
        <v>525</v>
      </c>
      <c r="E38" s="90">
        <v>1</v>
      </c>
      <c r="F38" s="58">
        <f t="shared" si="6"/>
        <v>1</v>
      </c>
      <c r="G38" s="58">
        <f t="shared" si="7"/>
        <v>1</v>
      </c>
      <c r="H38" s="58">
        <v>1</v>
      </c>
      <c r="I38" s="74" t="s">
        <v>873</v>
      </c>
      <c r="J38" s="90">
        <v>1</v>
      </c>
      <c r="K38" s="58">
        <f t="shared" si="8"/>
        <v>1</v>
      </c>
      <c r="L38" s="58">
        <f t="shared" si="9"/>
        <v>1</v>
      </c>
      <c r="M38" s="58">
        <v>1</v>
      </c>
      <c r="N38" s="100" t="s">
        <v>544</v>
      </c>
      <c r="O38" s="90">
        <v>1</v>
      </c>
      <c r="P38" s="58">
        <f t="shared" si="10"/>
        <v>1</v>
      </c>
      <c r="Q38" s="58">
        <f t="shared" si="11"/>
        <v>1</v>
      </c>
      <c r="R38" s="58">
        <v>1</v>
      </c>
      <c r="S38" s="506"/>
    </row>
    <row r="39" spans="1:19" s="16" customFormat="1" ht="43.5">
      <c r="A39" s="58">
        <v>23</v>
      </c>
      <c r="B39" s="509"/>
      <c r="C39" s="509"/>
      <c r="D39" s="111" t="s">
        <v>526</v>
      </c>
      <c r="E39" s="90">
        <v>1</v>
      </c>
      <c r="F39" s="58">
        <f t="shared" si="6"/>
        <v>1</v>
      </c>
      <c r="G39" s="58">
        <f t="shared" si="7"/>
        <v>1</v>
      </c>
      <c r="H39" s="58">
        <v>1</v>
      </c>
      <c r="I39" s="74" t="s">
        <v>873</v>
      </c>
      <c r="J39" s="90">
        <v>1</v>
      </c>
      <c r="K39" s="58">
        <f t="shared" si="8"/>
        <v>1</v>
      </c>
      <c r="L39" s="58">
        <f t="shared" si="9"/>
        <v>1</v>
      </c>
      <c r="M39" s="58">
        <v>1</v>
      </c>
      <c r="N39" s="100" t="s">
        <v>544</v>
      </c>
      <c r="O39" s="90">
        <v>1</v>
      </c>
      <c r="P39" s="58">
        <f t="shared" si="10"/>
        <v>1</v>
      </c>
      <c r="Q39" s="58">
        <f t="shared" si="11"/>
        <v>1</v>
      </c>
      <c r="R39" s="58">
        <v>1</v>
      </c>
      <c r="S39" s="506"/>
    </row>
    <row r="40" spans="1:19" s="16" customFormat="1" ht="43.5">
      <c r="A40" s="58">
        <v>24</v>
      </c>
      <c r="B40" s="509"/>
      <c r="C40" s="509"/>
      <c r="D40" s="111" t="s">
        <v>527</v>
      </c>
      <c r="E40" s="90">
        <v>1</v>
      </c>
      <c r="F40" s="58">
        <f t="shared" si="6"/>
        <v>1</v>
      </c>
      <c r="G40" s="58">
        <f t="shared" si="7"/>
        <v>1</v>
      </c>
      <c r="H40" s="58">
        <v>1</v>
      </c>
      <c r="I40" s="74" t="s">
        <v>873</v>
      </c>
      <c r="J40" s="90">
        <v>1</v>
      </c>
      <c r="K40" s="58">
        <f t="shared" si="8"/>
        <v>1</v>
      </c>
      <c r="L40" s="58">
        <f t="shared" si="9"/>
        <v>1</v>
      </c>
      <c r="M40" s="58">
        <v>1</v>
      </c>
      <c r="N40" s="100" t="s">
        <v>544</v>
      </c>
      <c r="O40" s="90">
        <v>1</v>
      </c>
      <c r="P40" s="58">
        <f t="shared" si="10"/>
        <v>1</v>
      </c>
      <c r="Q40" s="58">
        <f t="shared" si="11"/>
        <v>1</v>
      </c>
      <c r="R40" s="58">
        <v>1</v>
      </c>
      <c r="S40" s="506"/>
    </row>
    <row r="41" spans="1:19" ht="43.5">
      <c r="A41" s="58">
        <v>25</v>
      </c>
      <c r="B41" s="509"/>
      <c r="C41" s="509"/>
      <c r="D41" s="111" t="s">
        <v>528</v>
      </c>
      <c r="E41" s="90">
        <v>1</v>
      </c>
      <c r="F41" s="58">
        <f t="shared" si="6"/>
        <v>1</v>
      </c>
      <c r="G41" s="58">
        <f t="shared" si="7"/>
        <v>1</v>
      </c>
      <c r="H41" s="58">
        <v>1</v>
      </c>
      <c r="I41" s="74" t="s">
        <v>873</v>
      </c>
      <c r="J41" s="90">
        <v>1</v>
      </c>
      <c r="K41" s="58">
        <f t="shared" si="8"/>
        <v>1</v>
      </c>
      <c r="L41" s="58">
        <f t="shared" si="9"/>
        <v>1</v>
      </c>
      <c r="M41" s="58">
        <v>1</v>
      </c>
      <c r="N41" s="100" t="s">
        <v>544</v>
      </c>
      <c r="O41" s="90">
        <v>1</v>
      </c>
      <c r="P41" s="58">
        <f t="shared" si="10"/>
        <v>1</v>
      </c>
      <c r="Q41" s="58">
        <f t="shared" si="11"/>
        <v>1</v>
      </c>
      <c r="R41" s="58">
        <v>1</v>
      </c>
      <c r="S41" s="506"/>
    </row>
    <row r="42" spans="1:19" ht="43.5">
      <c r="A42" s="58">
        <v>26</v>
      </c>
      <c r="B42" s="509"/>
      <c r="C42" s="509"/>
      <c r="D42" s="111" t="s">
        <v>529</v>
      </c>
      <c r="E42" s="90">
        <v>1</v>
      </c>
      <c r="F42" s="58">
        <f t="shared" si="6"/>
        <v>1</v>
      </c>
      <c r="G42" s="58">
        <f t="shared" si="7"/>
        <v>1</v>
      </c>
      <c r="H42" s="58">
        <v>1</v>
      </c>
      <c r="I42" s="74" t="s">
        <v>873</v>
      </c>
      <c r="J42" s="90">
        <v>1</v>
      </c>
      <c r="K42" s="58">
        <f t="shared" si="8"/>
        <v>1</v>
      </c>
      <c r="L42" s="58">
        <f t="shared" si="9"/>
        <v>1</v>
      </c>
      <c r="M42" s="58">
        <v>1</v>
      </c>
      <c r="N42" s="100" t="s">
        <v>544</v>
      </c>
      <c r="O42" s="90">
        <v>1</v>
      </c>
      <c r="P42" s="58">
        <f t="shared" si="10"/>
        <v>1</v>
      </c>
      <c r="Q42" s="58">
        <f t="shared" si="11"/>
        <v>1</v>
      </c>
      <c r="R42" s="58">
        <v>1</v>
      </c>
      <c r="S42" s="506"/>
    </row>
    <row r="43" spans="1:19" s="16" customFormat="1" ht="43.5">
      <c r="A43" s="58">
        <v>27</v>
      </c>
      <c r="B43" s="509"/>
      <c r="C43" s="509"/>
      <c r="D43" s="111" t="s">
        <v>530</v>
      </c>
      <c r="E43" s="90">
        <v>1</v>
      </c>
      <c r="F43" s="58">
        <f t="shared" si="6"/>
        <v>1</v>
      </c>
      <c r="G43" s="58">
        <f t="shared" si="7"/>
        <v>1</v>
      </c>
      <c r="H43" s="58">
        <v>1</v>
      </c>
      <c r="I43" s="74" t="s">
        <v>873</v>
      </c>
      <c r="J43" s="90">
        <v>1</v>
      </c>
      <c r="K43" s="58">
        <f t="shared" si="8"/>
        <v>1</v>
      </c>
      <c r="L43" s="58">
        <f t="shared" si="9"/>
        <v>1</v>
      </c>
      <c r="M43" s="58">
        <v>1</v>
      </c>
      <c r="N43" s="100" t="s">
        <v>544</v>
      </c>
      <c r="O43" s="90">
        <v>1</v>
      </c>
      <c r="P43" s="58">
        <f t="shared" si="10"/>
        <v>1</v>
      </c>
      <c r="Q43" s="58">
        <f t="shared" si="11"/>
        <v>1</v>
      </c>
      <c r="R43" s="58">
        <v>1</v>
      </c>
      <c r="S43" s="506"/>
    </row>
    <row r="44" spans="1:19" s="16" customFormat="1" ht="43.5">
      <c r="A44" s="58">
        <v>28</v>
      </c>
      <c r="B44" s="509"/>
      <c r="C44" s="509"/>
      <c r="D44" s="111" t="s">
        <v>531</v>
      </c>
      <c r="E44" s="90">
        <v>1</v>
      </c>
      <c r="F44" s="58">
        <f t="shared" si="6"/>
        <v>1</v>
      </c>
      <c r="G44" s="58">
        <f t="shared" si="7"/>
        <v>1</v>
      </c>
      <c r="H44" s="58">
        <v>1</v>
      </c>
      <c r="I44" s="74" t="s">
        <v>543</v>
      </c>
      <c r="J44" s="90">
        <v>1</v>
      </c>
      <c r="K44" s="58">
        <f t="shared" si="8"/>
        <v>1</v>
      </c>
      <c r="L44" s="58">
        <f t="shared" si="9"/>
        <v>1</v>
      </c>
      <c r="M44" s="58">
        <v>1</v>
      </c>
      <c r="N44" s="100" t="s">
        <v>544</v>
      </c>
      <c r="O44" s="90">
        <v>1</v>
      </c>
      <c r="P44" s="58">
        <f t="shared" si="10"/>
        <v>1</v>
      </c>
      <c r="Q44" s="58">
        <f t="shared" si="11"/>
        <v>1</v>
      </c>
      <c r="R44" s="58">
        <v>1</v>
      </c>
      <c r="S44" s="506"/>
    </row>
    <row r="45" spans="1:19" s="16" customFormat="1" ht="43.5">
      <c r="A45" s="58">
        <v>29</v>
      </c>
      <c r="B45" s="509"/>
      <c r="C45" s="509"/>
      <c r="D45" s="111" t="s">
        <v>532</v>
      </c>
      <c r="E45" s="90">
        <v>1</v>
      </c>
      <c r="F45" s="58">
        <f t="shared" si="6"/>
        <v>1</v>
      </c>
      <c r="G45" s="58">
        <f t="shared" si="7"/>
        <v>1</v>
      </c>
      <c r="H45" s="58">
        <v>1</v>
      </c>
      <c r="I45" s="74" t="s">
        <v>543</v>
      </c>
      <c r="J45" s="90">
        <v>1</v>
      </c>
      <c r="K45" s="58">
        <f t="shared" si="8"/>
        <v>1</v>
      </c>
      <c r="L45" s="58">
        <f t="shared" si="9"/>
        <v>1</v>
      </c>
      <c r="M45" s="58">
        <v>1</v>
      </c>
      <c r="N45" s="100" t="s">
        <v>544</v>
      </c>
      <c r="O45" s="90">
        <v>1</v>
      </c>
      <c r="P45" s="58">
        <f t="shared" si="10"/>
        <v>1</v>
      </c>
      <c r="Q45" s="58">
        <f t="shared" si="11"/>
        <v>1</v>
      </c>
      <c r="R45" s="58">
        <v>1</v>
      </c>
      <c r="S45" s="506"/>
    </row>
    <row r="46" spans="1:19" s="16" customFormat="1" ht="43.5">
      <c r="A46" s="58">
        <v>30</v>
      </c>
      <c r="B46" s="509"/>
      <c r="C46" s="509"/>
      <c r="D46" s="111" t="s">
        <v>533</v>
      </c>
      <c r="E46" s="90">
        <v>1</v>
      </c>
      <c r="F46" s="58">
        <f t="shared" si="6"/>
        <v>1</v>
      </c>
      <c r="G46" s="58">
        <f t="shared" si="7"/>
        <v>1</v>
      </c>
      <c r="H46" s="58">
        <v>1</v>
      </c>
      <c r="I46" s="74" t="s">
        <v>543</v>
      </c>
      <c r="J46" s="90">
        <v>1</v>
      </c>
      <c r="K46" s="58">
        <f t="shared" si="8"/>
        <v>1</v>
      </c>
      <c r="L46" s="58">
        <f t="shared" si="9"/>
        <v>1</v>
      </c>
      <c r="M46" s="58">
        <v>1</v>
      </c>
      <c r="N46" s="100" t="s">
        <v>544</v>
      </c>
      <c r="O46" s="90">
        <v>1</v>
      </c>
      <c r="P46" s="58">
        <f t="shared" si="10"/>
        <v>1</v>
      </c>
      <c r="Q46" s="58">
        <f t="shared" si="11"/>
        <v>1</v>
      </c>
      <c r="R46" s="58">
        <v>1</v>
      </c>
      <c r="S46" s="506"/>
    </row>
    <row r="47" spans="1:19" s="16" customFormat="1" ht="43.5">
      <c r="A47" s="58">
        <v>31</v>
      </c>
      <c r="B47" s="509"/>
      <c r="C47" s="509"/>
      <c r="D47" s="111" t="s">
        <v>534</v>
      </c>
      <c r="E47" s="90">
        <v>1</v>
      </c>
      <c r="F47" s="58">
        <f t="shared" si="6"/>
        <v>1</v>
      </c>
      <c r="G47" s="58">
        <f t="shared" si="7"/>
        <v>1</v>
      </c>
      <c r="H47" s="58">
        <v>1</v>
      </c>
      <c r="I47" s="74" t="s">
        <v>873</v>
      </c>
      <c r="J47" s="90">
        <v>1</v>
      </c>
      <c r="K47" s="58">
        <f t="shared" si="8"/>
        <v>1</v>
      </c>
      <c r="L47" s="58">
        <f t="shared" si="9"/>
        <v>1</v>
      </c>
      <c r="M47" s="58">
        <v>1</v>
      </c>
      <c r="N47" s="100" t="s">
        <v>544</v>
      </c>
      <c r="O47" s="90">
        <v>1</v>
      </c>
      <c r="P47" s="58">
        <f t="shared" si="10"/>
        <v>1</v>
      </c>
      <c r="Q47" s="58">
        <f t="shared" si="11"/>
        <v>1</v>
      </c>
      <c r="R47" s="58">
        <v>1</v>
      </c>
      <c r="S47" s="506"/>
    </row>
    <row r="48" spans="1:19" s="16" customFormat="1" ht="43.5">
      <c r="A48" s="58">
        <v>32</v>
      </c>
      <c r="B48" s="509"/>
      <c r="C48" s="509"/>
      <c r="D48" s="111" t="s">
        <v>535</v>
      </c>
      <c r="E48" s="90">
        <v>1</v>
      </c>
      <c r="F48" s="58">
        <f t="shared" si="6"/>
        <v>1</v>
      </c>
      <c r="G48" s="58">
        <f t="shared" si="7"/>
        <v>1</v>
      </c>
      <c r="H48" s="58">
        <v>1</v>
      </c>
      <c r="I48" s="74" t="s">
        <v>873</v>
      </c>
      <c r="J48" s="90">
        <v>1</v>
      </c>
      <c r="K48" s="58">
        <f t="shared" si="8"/>
        <v>1</v>
      </c>
      <c r="L48" s="58">
        <f t="shared" si="9"/>
        <v>1</v>
      </c>
      <c r="M48" s="58">
        <v>1</v>
      </c>
      <c r="N48" s="100" t="s">
        <v>544</v>
      </c>
      <c r="O48" s="90">
        <v>1</v>
      </c>
      <c r="P48" s="58">
        <f t="shared" si="10"/>
        <v>1</v>
      </c>
      <c r="Q48" s="58">
        <f t="shared" si="11"/>
        <v>1</v>
      </c>
      <c r="R48" s="58">
        <v>1</v>
      </c>
      <c r="S48" s="506"/>
    </row>
    <row r="49" spans="1:19" s="16" customFormat="1" ht="43.5">
      <c r="A49" s="58">
        <v>33</v>
      </c>
      <c r="B49" s="509"/>
      <c r="C49" s="509"/>
      <c r="D49" s="111" t="s">
        <v>536</v>
      </c>
      <c r="E49" s="90">
        <v>1</v>
      </c>
      <c r="F49" s="58">
        <f t="shared" si="6"/>
        <v>1</v>
      </c>
      <c r="G49" s="58">
        <f t="shared" si="7"/>
        <v>1</v>
      </c>
      <c r="H49" s="58">
        <v>1</v>
      </c>
      <c r="I49" s="74" t="s">
        <v>873</v>
      </c>
      <c r="J49" s="90">
        <v>1</v>
      </c>
      <c r="K49" s="58">
        <f t="shared" si="8"/>
        <v>1</v>
      </c>
      <c r="L49" s="58">
        <f t="shared" si="9"/>
        <v>1</v>
      </c>
      <c r="M49" s="58">
        <v>1</v>
      </c>
      <c r="N49" s="100" t="s">
        <v>544</v>
      </c>
      <c r="O49" s="90">
        <v>1</v>
      </c>
      <c r="P49" s="58">
        <f t="shared" si="10"/>
        <v>1</v>
      </c>
      <c r="Q49" s="58">
        <f t="shared" si="11"/>
        <v>1</v>
      </c>
      <c r="R49" s="58">
        <v>1</v>
      </c>
      <c r="S49" s="506"/>
    </row>
    <row r="50" spans="1:19" s="16" customFormat="1" ht="43.5">
      <c r="A50" s="58">
        <v>34</v>
      </c>
      <c r="B50" s="509"/>
      <c r="C50" s="509"/>
      <c r="D50" s="111" t="s">
        <v>537</v>
      </c>
      <c r="E50" s="90">
        <v>1</v>
      </c>
      <c r="F50" s="58">
        <f t="shared" si="6"/>
        <v>1</v>
      </c>
      <c r="G50" s="58">
        <f t="shared" si="7"/>
        <v>1</v>
      </c>
      <c r="H50" s="58">
        <v>1</v>
      </c>
      <c r="I50" s="74" t="s">
        <v>873</v>
      </c>
      <c r="J50" s="90">
        <v>1</v>
      </c>
      <c r="K50" s="58">
        <f t="shared" si="8"/>
        <v>1</v>
      </c>
      <c r="L50" s="58">
        <f t="shared" si="9"/>
        <v>1</v>
      </c>
      <c r="M50" s="58">
        <v>1</v>
      </c>
      <c r="N50" s="100" t="s">
        <v>544</v>
      </c>
      <c r="O50" s="90">
        <v>1</v>
      </c>
      <c r="P50" s="58">
        <f t="shared" si="10"/>
        <v>1</v>
      </c>
      <c r="Q50" s="58">
        <f t="shared" si="11"/>
        <v>1</v>
      </c>
      <c r="R50" s="58">
        <v>1</v>
      </c>
      <c r="S50" s="506"/>
    </row>
    <row r="51" spans="1:19" s="16" customFormat="1" ht="43.5">
      <c r="A51" s="58">
        <v>35</v>
      </c>
      <c r="B51" s="509"/>
      <c r="C51" s="509"/>
      <c r="D51" s="111" t="s">
        <v>538</v>
      </c>
      <c r="E51" s="90">
        <v>1</v>
      </c>
      <c r="F51" s="58">
        <f t="shared" si="6"/>
        <v>1</v>
      </c>
      <c r="G51" s="58">
        <f t="shared" si="7"/>
        <v>1</v>
      </c>
      <c r="H51" s="58">
        <v>1</v>
      </c>
      <c r="I51" s="74" t="s">
        <v>873</v>
      </c>
      <c r="J51" s="90">
        <v>1</v>
      </c>
      <c r="K51" s="58">
        <f t="shared" si="8"/>
        <v>1</v>
      </c>
      <c r="L51" s="58">
        <f t="shared" si="9"/>
        <v>1</v>
      </c>
      <c r="M51" s="58">
        <v>1</v>
      </c>
      <c r="N51" s="100" t="s">
        <v>544</v>
      </c>
      <c r="O51" s="90">
        <v>1</v>
      </c>
      <c r="P51" s="58">
        <f t="shared" si="10"/>
        <v>1</v>
      </c>
      <c r="Q51" s="58">
        <f t="shared" si="11"/>
        <v>1</v>
      </c>
      <c r="R51" s="58">
        <v>1</v>
      </c>
      <c r="S51" s="506"/>
    </row>
    <row r="52" spans="1:19" s="16" customFormat="1" ht="43.5">
      <c r="A52" s="58">
        <v>36</v>
      </c>
      <c r="B52" s="509"/>
      <c r="C52" s="509"/>
      <c r="D52" s="111" t="s">
        <v>539</v>
      </c>
      <c r="E52" s="90">
        <v>1</v>
      </c>
      <c r="F52" s="58">
        <f t="shared" si="6"/>
        <v>1</v>
      </c>
      <c r="G52" s="58">
        <f t="shared" si="7"/>
        <v>1</v>
      </c>
      <c r="H52" s="58">
        <v>1</v>
      </c>
      <c r="I52" s="74" t="s">
        <v>543</v>
      </c>
      <c r="J52" s="90">
        <v>1</v>
      </c>
      <c r="K52" s="58">
        <f t="shared" si="8"/>
        <v>1</v>
      </c>
      <c r="L52" s="58">
        <f t="shared" si="9"/>
        <v>1</v>
      </c>
      <c r="M52" s="58">
        <v>1</v>
      </c>
      <c r="N52" s="100" t="s">
        <v>544</v>
      </c>
      <c r="O52" s="90">
        <v>1</v>
      </c>
      <c r="P52" s="58">
        <f t="shared" si="10"/>
        <v>1</v>
      </c>
      <c r="Q52" s="58">
        <f t="shared" si="11"/>
        <v>1</v>
      </c>
      <c r="R52" s="58">
        <v>1</v>
      </c>
      <c r="S52" s="506"/>
    </row>
    <row r="53" spans="1:19" s="16" customFormat="1" ht="43.5">
      <c r="A53" s="58">
        <v>37</v>
      </c>
      <c r="B53" s="509"/>
      <c r="C53" s="509"/>
      <c r="D53" s="111" t="s">
        <v>540</v>
      </c>
      <c r="E53" s="90">
        <v>1</v>
      </c>
      <c r="F53" s="58">
        <f t="shared" si="6"/>
        <v>1</v>
      </c>
      <c r="G53" s="58">
        <f t="shared" si="7"/>
        <v>1</v>
      </c>
      <c r="H53" s="58">
        <v>1</v>
      </c>
      <c r="I53" s="74" t="s">
        <v>543</v>
      </c>
      <c r="J53" s="90">
        <v>1</v>
      </c>
      <c r="K53" s="58">
        <f t="shared" si="8"/>
        <v>1</v>
      </c>
      <c r="L53" s="58">
        <f t="shared" si="9"/>
        <v>1</v>
      </c>
      <c r="M53" s="58">
        <v>1</v>
      </c>
      <c r="N53" s="100" t="s">
        <v>544</v>
      </c>
      <c r="O53" s="90">
        <v>1</v>
      </c>
      <c r="P53" s="58">
        <f t="shared" si="10"/>
        <v>1</v>
      </c>
      <c r="Q53" s="58">
        <f t="shared" si="11"/>
        <v>1</v>
      </c>
      <c r="R53" s="58">
        <v>1</v>
      </c>
      <c r="S53" s="506"/>
    </row>
    <row r="54" spans="1:19" s="16" customFormat="1" ht="43.5">
      <c r="A54" s="58">
        <v>38</v>
      </c>
      <c r="B54" s="509"/>
      <c r="C54" s="509"/>
      <c r="D54" s="111" t="s">
        <v>541</v>
      </c>
      <c r="E54" s="90">
        <v>1</v>
      </c>
      <c r="F54" s="58">
        <f t="shared" si="6"/>
        <v>1</v>
      </c>
      <c r="G54" s="58">
        <f t="shared" si="7"/>
        <v>1</v>
      </c>
      <c r="H54" s="58">
        <v>1</v>
      </c>
      <c r="I54" s="74" t="s">
        <v>873</v>
      </c>
      <c r="J54" s="90">
        <v>1</v>
      </c>
      <c r="K54" s="58">
        <f t="shared" si="8"/>
        <v>1</v>
      </c>
      <c r="L54" s="58">
        <f t="shared" si="9"/>
        <v>1</v>
      </c>
      <c r="M54" s="58">
        <v>1</v>
      </c>
      <c r="N54" s="100" t="s">
        <v>544</v>
      </c>
      <c r="O54" s="90">
        <v>1</v>
      </c>
      <c r="P54" s="58">
        <f t="shared" si="10"/>
        <v>1</v>
      </c>
      <c r="Q54" s="58">
        <f t="shared" si="11"/>
        <v>1</v>
      </c>
      <c r="R54" s="58">
        <v>1</v>
      </c>
      <c r="S54" s="506"/>
    </row>
    <row r="55" spans="1:19" s="16" customFormat="1" ht="43.5">
      <c r="A55" s="58">
        <v>39</v>
      </c>
      <c r="B55" s="510"/>
      <c r="C55" s="510"/>
      <c r="D55" s="111" t="s">
        <v>872</v>
      </c>
      <c r="E55" s="90">
        <v>1</v>
      </c>
      <c r="F55" s="58">
        <f t="shared" si="6"/>
        <v>1</v>
      </c>
      <c r="G55" s="58">
        <f t="shared" si="7"/>
        <v>1</v>
      </c>
      <c r="H55" s="58">
        <v>1</v>
      </c>
      <c r="I55" s="74" t="s">
        <v>873</v>
      </c>
      <c r="J55" s="90">
        <v>1</v>
      </c>
      <c r="K55" s="58">
        <f t="shared" si="8"/>
        <v>1</v>
      </c>
      <c r="L55" s="58">
        <f t="shared" si="9"/>
        <v>1</v>
      </c>
      <c r="M55" s="58">
        <v>1</v>
      </c>
      <c r="N55" s="100" t="s">
        <v>544</v>
      </c>
      <c r="O55" s="90">
        <v>1</v>
      </c>
      <c r="P55" s="58">
        <f t="shared" si="10"/>
        <v>1</v>
      </c>
      <c r="Q55" s="58">
        <f t="shared" si="11"/>
        <v>1</v>
      </c>
      <c r="R55" s="58">
        <v>1</v>
      </c>
      <c r="S55" s="495"/>
    </row>
    <row r="56" spans="1:19" s="16" customFormat="1" ht="21.75">
      <c r="A56" s="472" t="s">
        <v>1580</v>
      </c>
      <c r="B56" s="473"/>
      <c r="C56" s="473"/>
      <c r="D56" s="473"/>
      <c r="E56" s="473"/>
      <c r="F56" s="473"/>
      <c r="G56" s="473"/>
      <c r="H56" s="473"/>
      <c r="I56" s="473"/>
      <c r="J56" s="473"/>
      <c r="K56" s="473"/>
      <c r="L56" s="473"/>
      <c r="M56" s="473"/>
      <c r="N56" s="473"/>
      <c r="O56" s="473"/>
      <c r="P56" s="473"/>
      <c r="Q56" s="473"/>
      <c r="R56" s="473"/>
      <c r="S56" s="474"/>
    </row>
    <row r="57" spans="1:19" s="16" customFormat="1" ht="43.5">
      <c r="A57" s="58">
        <v>40</v>
      </c>
      <c r="B57" s="508" t="s">
        <v>932</v>
      </c>
      <c r="C57" s="508" t="s">
        <v>846</v>
      </c>
      <c r="D57" s="111" t="s">
        <v>545</v>
      </c>
      <c r="E57" s="90">
        <v>1</v>
      </c>
      <c r="F57" s="58">
        <f t="shared" ref="F57:F65" si="12">IF(E57=G57,H57)</f>
        <v>1</v>
      </c>
      <c r="G57" s="58">
        <f t="shared" ref="G57:G65" si="13">IF(E57="NA","NA",H57)</f>
        <v>1</v>
      </c>
      <c r="H57" s="58">
        <v>1</v>
      </c>
      <c r="I57" s="74" t="s">
        <v>873</v>
      </c>
      <c r="J57" s="90">
        <v>1</v>
      </c>
      <c r="K57" s="58">
        <f t="shared" ref="K57:K65" si="14">IF(J57=L57,M57)</f>
        <v>1</v>
      </c>
      <c r="L57" s="58">
        <f t="shared" ref="L57:L65" si="15">IF(J57="NA","NA",M57)</f>
        <v>1</v>
      </c>
      <c r="M57" s="58">
        <v>1</v>
      </c>
      <c r="N57" s="100" t="s">
        <v>544</v>
      </c>
      <c r="O57" s="90">
        <v>1</v>
      </c>
      <c r="P57" s="58">
        <f t="shared" ref="P57:P65" si="16">IF(O57=Q57,R57)</f>
        <v>1</v>
      </c>
      <c r="Q57" s="58">
        <f t="shared" ref="Q57:Q65" si="17">IF(O57="NA","NA",R57)</f>
        <v>1</v>
      </c>
      <c r="R57" s="58">
        <v>1</v>
      </c>
      <c r="S57" s="494" t="s">
        <v>844</v>
      </c>
    </row>
    <row r="58" spans="1:19" s="16" customFormat="1" ht="43.5">
      <c r="A58" s="58">
        <v>41</v>
      </c>
      <c r="B58" s="509"/>
      <c r="C58" s="509"/>
      <c r="D58" s="111" t="s">
        <v>874</v>
      </c>
      <c r="E58" s="90">
        <v>1</v>
      </c>
      <c r="F58" s="58">
        <f t="shared" si="12"/>
        <v>1</v>
      </c>
      <c r="G58" s="58">
        <f t="shared" si="13"/>
        <v>1</v>
      </c>
      <c r="H58" s="58">
        <v>1</v>
      </c>
      <c r="I58" s="74" t="s">
        <v>873</v>
      </c>
      <c r="J58" s="90">
        <v>1</v>
      </c>
      <c r="K58" s="58">
        <f t="shared" si="14"/>
        <v>1</v>
      </c>
      <c r="L58" s="58">
        <f t="shared" si="15"/>
        <v>1</v>
      </c>
      <c r="M58" s="58">
        <v>1</v>
      </c>
      <c r="N58" s="100" t="s">
        <v>544</v>
      </c>
      <c r="O58" s="90">
        <v>1</v>
      </c>
      <c r="P58" s="58">
        <f t="shared" si="16"/>
        <v>1</v>
      </c>
      <c r="Q58" s="58">
        <f t="shared" si="17"/>
        <v>1</v>
      </c>
      <c r="R58" s="58">
        <v>1</v>
      </c>
      <c r="S58" s="506"/>
    </row>
    <row r="59" spans="1:19" s="16" customFormat="1" ht="43.5">
      <c r="A59" s="58">
        <v>42</v>
      </c>
      <c r="B59" s="509"/>
      <c r="C59" s="509"/>
      <c r="D59" s="111" t="s">
        <v>547</v>
      </c>
      <c r="E59" s="90">
        <v>1</v>
      </c>
      <c r="F59" s="58">
        <f t="shared" si="12"/>
        <v>1</v>
      </c>
      <c r="G59" s="58">
        <f t="shared" si="13"/>
        <v>1</v>
      </c>
      <c r="H59" s="58">
        <v>1</v>
      </c>
      <c r="I59" s="74" t="s">
        <v>873</v>
      </c>
      <c r="J59" s="90">
        <v>1</v>
      </c>
      <c r="K59" s="58">
        <f t="shared" si="14"/>
        <v>1</v>
      </c>
      <c r="L59" s="58">
        <f t="shared" si="15"/>
        <v>1</v>
      </c>
      <c r="M59" s="58">
        <v>1</v>
      </c>
      <c r="N59" s="100" t="s">
        <v>544</v>
      </c>
      <c r="O59" s="90">
        <v>1</v>
      </c>
      <c r="P59" s="58">
        <f t="shared" si="16"/>
        <v>1</v>
      </c>
      <c r="Q59" s="58">
        <f t="shared" si="17"/>
        <v>1</v>
      </c>
      <c r="R59" s="58">
        <v>1</v>
      </c>
      <c r="S59" s="506"/>
    </row>
    <row r="60" spans="1:19" s="16" customFormat="1" ht="43.5">
      <c r="A60" s="58">
        <v>43</v>
      </c>
      <c r="B60" s="509"/>
      <c r="C60" s="509"/>
      <c r="D60" s="111" t="s">
        <v>875</v>
      </c>
      <c r="E60" s="90">
        <v>1</v>
      </c>
      <c r="F60" s="58">
        <f t="shared" si="12"/>
        <v>1</v>
      </c>
      <c r="G60" s="58">
        <f t="shared" si="13"/>
        <v>1</v>
      </c>
      <c r="H60" s="58">
        <v>1</v>
      </c>
      <c r="I60" s="74" t="s">
        <v>873</v>
      </c>
      <c r="J60" s="90">
        <v>1</v>
      </c>
      <c r="K60" s="58">
        <f t="shared" si="14"/>
        <v>1</v>
      </c>
      <c r="L60" s="58">
        <f t="shared" si="15"/>
        <v>1</v>
      </c>
      <c r="M60" s="58">
        <v>1</v>
      </c>
      <c r="N60" s="100" t="s">
        <v>544</v>
      </c>
      <c r="O60" s="90">
        <v>1</v>
      </c>
      <c r="P60" s="58">
        <f t="shared" si="16"/>
        <v>1</v>
      </c>
      <c r="Q60" s="58">
        <f t="shared" si="17"/>
        <v>1</v>
      </c>
      <c r="R60" s="58">
        <v>1</v>
      </c>
      <c r="S60" s="506"/>
    </row>
    <row r="61" spans="1:19" s="16" customFormat="1" ht="43.5">
      <c r="A61" s="58">
        <v>44</v>
      </c>
      <c r="B61" s="509"/>
      <c r="C61" s="509"/>
      <c r="D61" s="111" t="s">
        <v>549</v>
      </c>
      <c r="E61" s="90">
        <v>1</v>
      </c>
      <c r="F61" s="58">
        <f t="shared" si="12"/>
        <v>1</v>
      </c>
      <c r="G61" s="58">
        <f t="shared" si="13"/>
        <v>1</v>
      </c>
      <c r="H61" s="58">
        <v>1</v>
      </c>
      <c r="I61" s="74" t="s">
        <v>873</v>
      </c>
      <c r="J61" s="90">
        <v>1</v>
      </c>
      <c r="K61" s="58">
        <f t="shared" si="14"/>
        <v>1</v>
      </c>
      <c r="L61" s="58">
        <f t="shared" si="15"/>
        <v>1</v>
      </c>
      <c r="M61" s="58">
        <v>1</v>
      </c>
      <c r="N61" s="100" t="s">
        <v>544</v>
      </c>
      <c r="O61" s="90">
        <v>1</v>
      </c>
      <c r="P61" s="58">
        <f t="shared" si="16"/>
        <v>1</v>
      </c>
      <c r="Q61" s="58">
        <f t="shared" si="17"/>
        <v>1</v>
      </c>
      <c r="R61" s="58">
        <v>1</v>
      </c>
      <c r="S61" s="506"/>
    </row>
    <row r="62" spans="1:19" s="16" customFormat="1" ht="43.5">
      <c r="A62" s="58">
        <v>45</v>
      </c>
      <c r="B62" s="509"/>
      <c r="C62" s="509"/>
      <c r="D62" s="111" t="s">
        <v>550</v>
      </c>
      <c r="E62" s="90">
        <v>1</v>
      </c>
      <c r="F62" s="58">
        <f t="shared" si="12"/>
        <v>1</v>
      </c>
      <c r="G62" s="58">
        <f t="shared" si="13"/>
        <v>1</v>
      </c>
      <c r="H62" s="58">
        <v>1</v>
      </c>
      <c r="I62" s="74" t="s">
        <v>873</v>
      </c>
      <c r="J62" s="90">
        <v>1</v>
      </c>
      <c r="K62" s="58">
        <f t="shared" si="14"/>
        <v>1</v>
      </c>
      <c r="L62" s="58">
        <f t="shared" si="15"/>
        <v>1</v>
      </c>
      <c r="M62" s="58">
        <v>1</v>
      </c>
      <c r="N62" s="100" t="s">
        <v>544</v>
      </c>
      <c r="O62" s="90">
        <v>1</v>
      </c>
      <c r="P62" s="58">
        <f t="shared" si="16"/>
        <v>1</v>
      </c>
      <c r="Q62" s="58">
        <f t="shared" si="17"/>
        <v>1</v>
      </c>
      <c r="R62" s="58">
        <v>1</v>
      </c>
      <c r="S62" s="506"/>
    </row>
    <row r="63" spans="1:19" s="16" customFormat="1" ht="43.5">
      <c r="A63" s="58">
        <v>46</v>
      </c>
      <c r="B63" s="509"/>
      <c r="C63" s="509"/>
      <c r="D63" s="111" t="s">
        <v>551</v>
      </c>
      <c r="E63" s="90">
        <v>1</v>
      </c>
      <c r="F63" s="58">
        <f t="shared" si="12"/>
        <v>1</v>
      </c>
      <c r="G63" s="58">
        <f t="shared" si="13"/>
        <v>1</v>
      </c>
      <c r="H63" s="58">
        <v>1</v>
      </c>
      <c r="I63" s="74" t="s">
        <v>873</v>
      </c>
      <c r="J63" s="90">
        <v>1</v>
      </c>
      <c r="K63" s="58">
        <f t="shared" si="14"/>
        <v>1</v>
      </c>
      <c r="L63" s="58">
        <f t="shared" si="15"/>
        <v>1</v>
      </c>
      <c r="M63" s="58">
        <v>1</v>
      </c>
      <c r="N63" s="100" t="s">
        <v>544</v>
      </c>
      <c r="O63" s="90">
        <v>1</v>
      </c>
      <c r="P63" s="58">
        <f t="shared" si="16"/>
        <v>1</v>
      </c>
      <c r="Q63" s="58">
        <f t="shared" si="17"/>
        <v>1</v>
      </c>
      <c r="R63" s="58">
        <v>1</v>
      </c>
      <c r="S63" s="506"/>
    </row>
    <row r="64" spans="1:19" s="16" customFormat="1" ht="43.5">
      <c r="A64" s="58">
        <v>47</v>
      </c>
      <c r="B64" s="509"/>
      <c r="C64" s="509"/>
      <c r="D64" s="111" t="s">
        <v>552</v>
      </c>
      <c r="E64" s="90">
        <v>1</v>
      </c>
      <c r="F64" s="58">
        <f t="shared" si="12"/>
        <v>1</v>
      </c>
      <c r="G64" s="58">
        <f t="shared" si="13"/>
        <v>1</v>
      </c>
      <c r="H64" s="58">
        <v>1</v>
      </c>
      <c r="I64" s="74" t="s">
        <v>873</v>
      </c>
      <c r="J64" s="90">
        <v>1</v>
      </c>
      <c r="K64" s="58">
        <f t="shared" si="14"/>
        <v>1</v>
      </c>
      <c r="L64" s="58">
        <f t="shared" si="15"/>
        <v>1</v>
      </c>
      <c r="M64" s="58">
        <v>1</v>
      </c>
      <c r="N64" s="100" t="s">
        <v>544</v>
      </c>
      <c r="O64" s="90">
        <v>1</v>
      </c>
      <c r="P64" s="58">
        <f t="shared" si="16"/>
        <v>1</v>
      </c>
      <c r="Q64" s="58">
        <f t="shared" si="17"/>
        <v>1</v>
      </c>
      <c r="R64" s="58">
        <v>1</v>
      </c>
      <c r="S64" s="506"/>
    </row>
    <row r="65" spans="1:19" s="16" customFormat="1" ht="43.5">
      <c r="A65" s="58">
        <v>48</v>
      </c>
      <c r="B65" s="510"/>
      <c r="C65" s="510"/>
      <c r="D65" s="111" t="s">
        <v>978</v>
      </c>
      <c r="E65" s="90">
        <v>1</v>
      </c>
      <c r="F65" s="58">
        <f t="shared" si="12"/>
        <v>1</v>
      </c>
      <c r="G65" s="58">
        <f t="shared" si="13"/>
        <v>1</v>
      </c>
      <c r="H65" s="58">
        <v>1</v>
      </c>
      <c r="I65" s="74" t="s">
        <v>873</v>
      </c>
      <c r="J65" s="90">
        <v>1</v>
      </c>
      <c r="K65" s="58">
        <f t="shared" si="14"/>
        <v>1</v>
      </c>
      <c r="L65" s="58">
        <f t="shared" si="15"/>
        <v>1</v>
      </c>
      <c r="M65" s="58">
        <v>1</v>
      </c>
      <c r="N65" s="100" t="s">
        <v>544</v>
      </c>
      <c r="O65" s="90">
        <v>1</v>
      </c>
      <c r="P65" s="58">
        <f t="shared" si="16"/>
        <v>1</v>
      </c>
      <c r="Q65" s="58">
        <f t="shared" si="17"/>
        <v>1</v>
      </c>
      <c r="R65" s="58">
        <v>1</v>
      </c>
      <c r="S65" s="495"/>
    </row>
    <row r="66" spans="1:19" s="16" customFormat="1" ht="21.75">
      <c r="A66" s="472" t="s">
        <v>1579</v>
      </c>
      <c r="B66" s="473"/>
      <c r="C66" s="473"/>
      <c r="D66" s="473"/>
      <c r="E66" s="473"/>
      <c r="F66" s="473"/>
      <c r="G66" s="473"/>
      <c r="H66" s="473"/>
      <c r="I66" s="473"/>
      <c r="J66" s="473"/>
      <c r="K66" s="473"/>
      <c r="L66" s="473"/>
      <c r="M66" s="473"/>
      <c r="N66" s="473"/>
      <c r="O66" s="473"/>
      <c r="P66" s="473"/>
      <c r="Q66" s="473"/>
      <c r="R66" s="473"/>
      <c r="S66" s="474"/>
    </row>
    <row r="67" spans="1:19" s="16" customFormat="1" ht="43.5">
      <c r="A67" s="58">
        <v>49</v>
      </c>
      <c r="B67" s="508" t="s">
        <v>932</v>
      </c>
      <c r="C67" s="508" t="s">
        <v>846</v>
      </c>
      <c r="D67" s="111" t="s">
        <v>554</v>
      </c>
      <c r="E67" s="90">
        <v>1</v>
      </c>
      <c r="F67" s="58">
        <f t="shared" ref="F67:F75" si="18">IF(E67=G67,H67)</f>
        <v>1</v>
      </c>
      <c r="G67" s="58">
        <f t="shared" ref="G67:G75" si="19">IF(E67="NA","NA",H67)</f>
        <v>1</v>
      </c>
      <c r="H67" s="58">
        <v>1</v>
      </c>
      <c r="I67" s="74" t="s">
        <v>873</v>
      </c>
      <c r="J67" s="90">
        <v>1</v>
      </c>
      <c r="K67" s="58">
        <f t="shared" ref="K67:K75" si="20">IF(J67=L67,M67)</f>
        <v>1</v>
      </c>
      <c r="L67" s="58">
        <f t="shared" ref="L67:L75" si="21">IF(J67="NA","NA",M67)</f>
        <v>1</v>
      </c>
      <c r="M67" s="58">
        <v>1</v>
      </c>
      <c r="N67" s="100" t="s">
        <v>544</v>
      </c>
      <c r="O67" s="90">
        <v>1</v>
      </c>
      <c r="P67" s="58">
        <f t="shared" ref="P67:P75" si="22">IF(O67=Q67,R67)</f>
        <v>1</v>
      </c>
      <c r="Q67" s="58">
        <f t="shared" ref="Q67:Q75" si="23">IF(O67="NA","NA",R67)</f>
        <v>1</v>
      </c>
      <c r="R67" s="58">
        <v>1</v>
      </c>
      <c r="S67" s="494" t="s">
        <v>844</v>
      </c>
    </row>
    <row r="68" spans="1:19" s="16" customFormat="1" ht="43.5">
      <c r="A68" s="58">
        <v>50</v>
      </c>
      <c r="B68" s="509"/>
      <c r="C68" s="509"/>
      <c r="D68" s="111" t="s">
        <v>979</v>
      </c>
      <c r="E68" s="90">
        <v>1</v>
      </c>
      <c r="F68" s="58">
        <f t="shared" si="18"/>
        <v>1</v>
      </c>
      <c r="G68" s="58">
        <f t="shared" si="19"/>
        <v>1</v>
      </c>
      <c r="H68" s="58">
        <v>1</v>
      </c>
      <c r="I68" s="74" t="s">
        <v>873</v>
      </c>
      <c r="J68" s="90">
        <v>1</v>
      </c>
      <c r="K68" s="58">
        <f t="shared" si="20"/>
        <v>1</v>
      </c>
      <c r="L68" s="58">
        <f t="shared" si="21"/>
        <v>1</v>
      </c>
      <c r="M68" s="58">
        <v>1</v>
      </c>
      <c r="N68" s="100" t="s">
        <v>544</v>
      </c>
      <c r="O68" s="90">
        <v>1</v>
      </c>
      <c r="P68" s="58">
        <f t="shared" si="22"/>
        <v>1</v>
      </c>
      <c r="Q68" s="58">
        <f t="shared" si="23"/>
        <v>1</v>
      </c>
      <c r="R68" s="58">
        <v>1</v>
      </c>
      <c r="S68" s="506"/>
    </row>
    <row r="69" spans="1:19" s="16" customFormat="1" ht="43.5">
      <c r="A69" s="58">
        <v>51</v>
      </c>
      <c r="B69" s="509"/>
      <c r="C69" s="509"/>
      <c r="D69" s="111" t="s">
        <v>556</v>
      </c>
      <c r="E69" s="90">
        <v>1</v>
      </c>
      <c r="F69" s="58">
        <f t="shared" si="18"/>
        <v>1</v>
      </c>
      <c r="G69" s="58">
        <f t="shared" si="19"/>
        <v>1</v>
      </c>
      <c r="H69" s="58">
        <v>1</v>
      </c>
      <c r="I69" s="74" t="s">
        <v>873</v>
      </c>
      <c r="J69" s="90">
        <v>1</v>
      </c>
      <c r="K69" s="58">
        <f t="shared" si="20"/>
        <v>1</v>
      </c>
      <c r="L69" s="58">
        <f t="shared" si="21"/>
        <v>1</v>
      </c>
      <c r="M69" s="58">
        <v>1</v>
      </c>
      <c r="N69" s="100" t="s">
        <v>544</v>
      </c>
      <c r="O69" s="90">
        <v>1</v>
      </c>
      <c r="P69" s="58">
        <f t="shared" si="22"/>
        <v>1</v>
      </c>
      <c r="Q69" s="58">
        <f t="shared" si="23"/>
        <v>1</v>
      </c>
      <c r="R69" s="58">
        <v>1</v>
      </c>
      <c r="S69" s="506"/>
    </row>
    <row r="70" spans="1:19" s="16" customFormat="1" ht="43.5">
      <c r="A70" s="58">
        <v>52</v>
      </c>
      <c r="B70" s="509"/>
      <c r="C70" s="509"/>
      <c r="D70" s="111" t="s">
        <v>557</v>
      </c>
      <c r="E70" s="90">
        <v>1</v>
      </c>
      <c r="F70" s="58">
        <f t="shared" si="18"/>
        <v>1</v>
      </c>
      <c r="G70" s="58">
        <f t="shared" si="19"/>
        <v>1</v>
      </c>
      <c r="H70" s="58">
        <v>1</v>
      </c>
      <c r="I70" s="74" t="s">
        <v>873</v>
      </c>
      <c r="J70" s="90">
        <v>1</v>
      </c>
      <c r="K70" s="58">
        <f t="shared" si="20"/>
        <v>1</v>
      </c>
      <c r="L70" s="58">
        <f t="shared" si="21"/>
        <v>1</v>
      </c>
      <c r="M70" s="58">
        <v>1</v>
      </c>
      <c r="N70" s="100" t="s">
        <v>544</v>
      </c>
      <c r="O70" s="90">
        <v>1</v>
      </c>
      <c r="P70" s="58">
        <f t="shared" si="22"/>
        <v>1</v>
      </c>
      <c r="Q70" s="58">
        <f t="shared" si="23"/>
        <v>1</v>
      </c>
      <c r="R70" s="58">
        <v>1</v>
      </c>
      <c r="S70" s="506"/>
    </row>
    <row r="71" spans="1:19" s="16" customFormat="1" ht="43.5">
      <c r="A71" s="58">
        <v>53</v>
      </c>
      <c r="B71" s="509"/>
      <c r="C71" s="509"/>
      <c r="D71" s="111" t="s">
        <v>558</v>
      </c>
      <c r="E71" s="90">
        <v>1</v>
      </c>
      <c r="F71" s="58">
        <f t="shared" si="18"/>
        <v>1</v>
      </c>
      <c r="G71" s="58">
        <f t="shared" si="19"/>
        <v>1</v>
      </c>
      <c r="H71" s="58">
        <v>1</v>
      </c>
      <c r="I71" s="74" t="s">
        <v>873</v>
      </c>
      <c r="J71" s="90">
        <v>1</v>
      </c>
      <c r="K71" s="58">
        <f t="shared" si="20"/>
        <v>1</v>
      </c>
      <c r="L71" s="58">
        <f t="shared" si="21"/>
        <v>1</v>
      </c>
      <c r="M71" s="58">
        <v>1</v>
      </c>
      <c r="N71" s="100" t="s">
        <v>544</v>
      </c>
      <c r="O71" s="90">
        <v>1</v>
      </c>
      <c r="P71" s="58">
        <f t="shared" si="22"/>
        <v>1</v>
      </c>
      <c r="Q71" s="58">
        <f t="shared" si="23"/>
        <v>1</v>
      </c>
      <c r="R71" s="58">
        <v>1</v>
      </c>
      <c r="S71" s="506"/>
    </row>
    <row r="72" spans="1:19" s="16" customFormat="1" ht="43.5">
      <c r="A72" s="58">
        <v>54</v>
      </c>
      <c r="B72" s="509"/>
      <c r="C72" s="509"/>
      <c r="D72" s="111" t="s">
        <v>559</v>
      </c>
      <c r="E72" s="90">
        <v>1</v>
      </c>
      <c r="F72" s="58">
        <f t="shared" si="18"/>
        <v>1</v>
      </c>
      <c r="G72" s="58">
        <f t="shared" si="19"/>
        <v>1</v>
      </c>
      <c r="H72" s="58">
        <v>1</v>
      </c>
      <c r="I72" s="74" t="s">
        <v>873</v>
      </c>
      <c r="J72" s="90">
        <v>1</v>
      </c>
      <c r="K72" s="58">
        <f t="shared" si="20"/>
        <v>1</v>
      </c>
      <c r="L72" s="58">
        <f t="shared" si="21"/>
        <v>1</v>
      </c>
      <c r="M72" s="58">
        <v>1</v>
      </c>
      <c r="N72" s="100" t="s">
        <v>544</v>
      </c>
      <c r="O72" s="90">
        <v>1</v>
      </c>
      <c r="P72" s="58">
        <f t="shared" si="22"/>
        <v>1</v>
      </c>
      <c r="Q72" s="58">
        <f t="shared" si="23"/>
        <v>1</v>
      </c>
      <c r="R72" s="58">
        <v>1</v>
      </c>
      <c r="S72" s="506"/>
    </row>
    <row r="73" spans="1:19" s="16" customFormat="1" ht="43.5">
      <c r="A73" s="58">
        <v>55</v>
      </c>
      <c r="B73" s="509"/>
      <c r="C73" s="509"/>
      <c r="D73" s="111" t="s">
        <v>560</v>
      </c>
      <c r="E73" s="90">
        <v>1</v>
      </c>
      <c r="F73" s="58">
        <f t="shared" si="18"/>
        <v>1</v>
      </c>
      <c r="G73" s="58">
        <f t="shared" si="19"/>
        <v>1</v>
      </c>
      <c r="H73" s="58">
        <v>1</v>
      </c>
      <c r="I73" s="74" t="s">
        <v>873</v>
      </c>
      <c r="J73" s="90">
        <v>1</v>
      </c>
      <c r="K73" s="58">
        <f t="shared" si="20"/>
        <v>1</v>
      </c>
      <c r="L73" s="58">
        <f t="shared" si="21"/>
        <v>1</v>
      </c>
      <c r="M73" s="58">
        <v>1</v>
      </c>
      <c r="N73" s="100" t="s">
        <v>544</v>
      </c>
      <c r="O73" s="90">
        <v>1</v>
      </c>
      <c r="P73" s="58">
        <f t="shared" si="22"/>
        <v>1</v>
      </c>
      <c r="Q73" s="58">
        <f t="shared" si="23"/>
        <v>1</v>
      </c>
      <c r="R73" s="58">
        <v>1</v>
      </c>
      <c r="S73" s="506"/>
    </row>
    <row r="74" spans="1:19" s="16" customFormat="1" ht="43.5">
      <c r="A74" s="58">
        <v>56</v>
      </c>
      <c r="B74" s="509"/>
      <c r="C74" s="509"/>
      <c r="D74" s="111" t="s">
        <v>561</v>
      </c>
      <c r="E74" s="90">
        <v>1</v>
      </c>
      <c r="F74" s="58">
        <f t="shared" si="18"/>
        <v>1</v>
      </c>
      <c r="G74" s="58">
        <f t="shared" si="19"/>
        <v>1</v>
      </c>
      <c r="H74" s="58">
        <v>1</v>
      </c>
      <c r="I74" s="74" t="s">
        <v>873</v>
      </c>
      <c r="J74" s="90">
        <v>1</v>
      </c>
      <c r="K74" s="58">
        <f t="shared" si="20"/>
        <v>1</v>
      </c>
      <c r="L74" s="58">
        <f t="shared" si="21"/>
        <v>1</v>
      </c>
      <c r="M74" s="58">
        <v>1</v>
      </c>
      <c r="N74" s="100" t="s">
        <v>544</v>
      </c>
      <c r="O74" s="90">
        <v>1</v>
      </c>
      <c r="P74" s="58">
        <f t="shared" si="22"/>
        <v>1</v>
      </c>
      <c r="Q74" s="58">
        <f t="shared" si="23"/>
        <v>1</v>
      </c>
      <c r="R74" s="58">
        <v>1</v>
      </c>
      <c r="S74" s="506"/>
    </row>
    <row r="75" spans="1:19" s="16" customFormat="1" ht="43.5">
      <c r="A75" s="58">
        <v>57</v>
      </c>
      <c r="B75" s="510"/>
      <c r="C75" s="510"/>
      <c r="D75" s="111" t="s">
        <v>562</v>
      </c>
      <c r="E75" s="90">
        <v>1</v>
      </c>
      <c r="F75" s="58">
        <f t="shared" si="18"/>
        <v>1</v>
      </c>
      <c r="G75" s="58">
        <f t="shared" si="19"/>
        <v>1</v>
      </c>
      <c r="H75" s="58">
        <v>1</v>
      </c>
      <c r="I75" s="74" t="s">
        <v>873</v>
      </c>
      <c r="J75" s="90">
        <v>1</v>
      </c>
      <c r="K75" s="58">
        <f t="shared" si="20"/>
        <v>1</v>
      </c>
      <c r="L75" s="58">
        <f t="shared" si="21"/>
        <v>1</v>
      </c>
      <c r="M75" s="58">
        <v>1</v>
      </c>
      <c r="N75" s="100" t="s">
        <v>544</v>
      </c>
      <c r="O75" s="90">
        <v>1</v>
      </c>
      <c r="P75" s="58">
        <f t="shared" si="22"/>
        <v>1</v>
      </c>
      <c r="Q75" s="58">
        <f t="shared" si="23"/>
        <v>1</v>
      </c>
      <c r="R75" s="58">
        <v>1</v>
      </c>
      <c r="S75" s="495"/>
    </row>
    <row r="76" spans="1:19" s="16" customFormat="1" ht="21.75">
      <c r="A76" s="472" t="s">
        <v>1583</v>
      </c>
      <c r="B76" s="473"/>
      <c r="C76" s="473"/>
      <c r="D76" s="473"/>
      <c r="E76" s="473"/>
      <c r="F76" s="473"/>
      <c r="G76" s="473"/>
      <c r="H76" s="473"/>
      <c r="I76" s="473"/>
      <c r="J76" s="473"/>
      <c r="K76" s="473"/>
      <c r="L76" s="473"/>
      <c r="M76" s="473"/>
      <c r="N76" s="473"/>
      <c r="O76" s="473"/>
      <c r="P76" s="473"/>
      <c r="Q76" s="473"/>
      <c r="R76" s="473"/>
      <c r="S76" s="474"/>
    </row>
    <row r="77" spans="1:19" s="16" customFormat="1" ht="43.5">
      <c r="A77" s="58">
        <v>58</v>
      </c>
      <c r="B77" s="508" t="s">
        <v>932</v>
      </c>
      <c r="C77" s="508" t="s">
        <v>846</v>
      </c>
      <c r="D77" s="111" t="s">
        <v>980</v>
      </c>
      <c r="E77" s="90">
        <v>1</v>
      </c>
      <c r="F77" s="58">
        <f t="shared" ref="F77:F83" si="24">IF(E77=G77,H77)</f>
        <v>1</v>
      </c>
      <c r="G77" s="58">
        <f t="shared" ref="G77:G83" si="25">IF(E77="NA","NA",H77)</f>
        <v>1</v>
      </c>
      <c r="H77" s="58">
        <v>1</v>
      </c>
      <c r="I77" s="74" t="s">
        <v>873</v>
      </c>
      <c r="J77" s="90">
        <v>1</v>
      </c>
      <c r="K77" s="58">
        <f t="shared" ref="K77:K83" si="26">IF(J77=L77,M77)</f>
        <v>1</v>
      </c>
      <c r="L77" s="58">
        <f t="shared" ref="L77:L83" si="27">IF(J77="NA","NA",M77)</f>
        <v>1</v>
      </c>
      <c r="M77" s="58">
        <v>1</v>
      </c>
      <c r="N77" s="100" t="s">
        <v>544</v>
      </c>
      <c r="O77" s="90">
        <v>1</v>
      </c>
      <c r="P77" s="58">
        <f t="shared" ref="P77:P83" si="28">IF(O77=Q77,R77)</f>
        <v>1</v>
      </c>
      <c r="Q77" s="58">
        <f t="shared" ref="Q77:Q83" si="29">IF(O77="NA","NA",R77)</f>
        <v>1</v>
      </c>
      <c r="R77" s="58">
        <v>1</v>
      </c>
      <c r="S77" s="494" t="s">
        <v>844</v>
      </c>
    </row>
    <row r="78" spans="1:19" s="16" customFormat="1" ht="43.5">
      <c r="A78" s="58">
        <v>59</v>
      </c>
      <c r="B78" s="509"/>
      <c r="C78" s="509"/>
      <c r="D78" s="111" t="s">
        <v>981</v>
      </c>
      <c r="E78" s="90">
        <v>1</v>
      </c>
      <c r="F78" s="58">
        <f t="shared" si="24"/>
        <v>1</v>
      </c>
      <c r="G78" s="58">
        <f t="shared" si="25"/>
        <v>1</v>
      </c>
      <c r="H78" s="58">
        <v>1</v>
      </c>
      <c r="I78" s="74" t="s">
        <v>873</v>
      </c>
      <c r="J78" s="90">
        <v>1</v>
      </c>
      <c r="K78" s="58">
        <f t="shared" si="26"/>
        <v>1</v>
      </c>
      <c r="L78" s="58">
        <f t="shared" si="27"/>
        <v>1</v>
      </c>
      <c r="M78" s="58">
        <v>1</v>
      </c>
      <c r="N78" s="100" t="s">
        <v>544</v>
      </c>
      <c r="O78" s="90">
        <v>1</v>
      </c>
      <c r="P78" s="58">
        <f t="shared" si="28"/>
        <v>1</v>
      </c>
      <c r="Q78" s="58">
        <f t="shared" si="29"/>
        <v>1</v>
      </c>
      <c r="R78" s="58">
        <v>1</v>
      </c>
      <c r="S78" s="506"/>
    </row>
    <row r="79" spans="1:19" s="16" customFormat="1" ht="43.5">
      <c r="A79" s="58">
        <v>60</v>
      </c>
      <c r="B79" s="509"/>
      <c r="C79" s="509"/>
      <c r="D79" s="111" t="s">
        <v>565</v>
      </c>
      <c r="E79" s="90">
        <v>1</v>
      </c>
      <c r="F79" s="58">
        <f t="shared" si="24"/>
        <v>1</v>
      </c>
      <c r="G79" s="58">
        <f t="shared" si="25"/>
        <v>1</v>
      </c>
      <c r="H79" s="58">
        <v>1</v>
      </c>
      <c r="I79" s="74" t="s">
        <v>873</v>
      </c>
      <c r="J79" s="90">
        <v>1</v>
      </c>
      <c r="K79" s="58">
        <f t="shared" si="26"/>
        <v>1</v>
      </c>
      <c r="L79" s="58">
        <f t="shared" si="27"/>
        <v>1</v>
      </c>
      <c r="M79" s="58">
        <v>1</v>
      </c>
      <c r="N79" s="100" t="s">
        <v>544</v>
      </c>
      <c r="O79" s="90">
        <v>1</v>
      </c>
      <c r="P79" s="58">
        <f t="shared" si="28"/>
        <v>1</v>
      </c>
      <c r="Q79" s="58">
        <f t="shared" si="29"/>
        <v>1</v>
      </c>
      <c r="R79" s="58">
        <v>1</v>
      </c>
      <c r="S79" s="506"/>
    </row>
    <row r="80" spans="1:19" s="16" customFormat="1" ht="43.5">
      <c r="A80" s="58">
        <v>61</v>
      </c>
      <c r="B80" s="509"/>
      <c r="C80" s="509"/>
      <c r="D80" s="111" t="s">
        <v>566</v>
      </c>
      <c r="E80" s="90">
        <v>1</v>
      </c>
      <c r="F80" s="58">
        <f t="shared" si="24"/>
        <v>1</v>
      </c>
      <c r="G80" s="58">
        <f t="shared" si="25"/>
        <v>1</v>
      </c>
      <c r="H80" s="58">
        <v>1</v>
      </c>
      <c r="I80" s="74" t="s">
        <v>873</v>
      </c>
      <c r="J80" s="90">
        <v>1</v>
      </c>
      <c r="K80" s="58">
        <f t="shared" si="26"/>
        <v>1</v>
      </c>
      <c r="L80" s="58">
        <f t="shared" si="27"/>
        <v>1</v>
      </c>
      <c r="M80" s="58">
        <v>1</v>
      </c>
      <c r="N80" s="100" t="s">
        <v>544</v>
      </c>
      <c r="O80" s="90">
        <v>1</v>
      </c>
      <c r="P80" s="58">
        <f t="shared" si="28"/>
        <v>1</v>
      </c>
      <c r="Q80" s="58">
        <f t="shared" si="29"/>
        <v>1</v>
      </c>
      <c r="R80" s="58">
        <v>1</v>
      </c>
      <c r="S80" s="506"/>
    </row>
    <row r="81" spans="1:19" s="16" customFormat="1" ht="43.5">
      <c r="A81" s="58">
        <v>62</v>
      </c>
      <c r="B81" s="509"/>
      <c r="C81" s="509"/>
      <c r="D81" s="111" t="s">
        <v>567</v>
      </c>
      <c r="E81" s="90">
        <v>1</v>
      </c>
      <c r="F81" s="58">
        <f t="shared" si="24"/>
        <v>1</v>
      </c>
      <c r="G81" s="58">
        <f t="shared" si="25"/>
        <v>1</v>
      </c>
      <c r="H81" s="58">
        <v>1</v>
      </c>
      <c r="I81" s="74" t="s">
        <v>873</v>
      </c>
      <c r="J81" s="90">
        <v>1</v>
      </c>
      <c r="K81" s="58">
        <f t="shared" si="26"/>
        <v>1</v>
      </c>
      <c r="L81" s="58">
        <f t="shared" si="27"/>
        <v>1</v>
      </c>
      <c r="M81" s="58">
        <v>1</v>
      </c>
      <c r="N81" s="100" t="s">
        <v>544</v>
      </c>
      <c r="O81" s="90">
        <v>1</v>
      </c>
      <c r="P81" s="58">
        <f t="shared" si="28"/>
        <v>1</v>
      </c>
      <c r="Q81" s="58">
        <f t="shared" si="29"/>
        <v>1</v>
      </c>
      <c r="R81" s="58">
        <v>1</v>
      </c>
      <c r="S81" s="506"/>
    </row>
    <row r="82" spans="1:19" s="16" customFormat="1" ht="43.5">
      <c r="A82" s="58">
        <v>63</v>
      </c>
      <c r="B82" s="509"/>
      <c r="C82" s="509"/>
      <c r="D82" s="111" t="s">
        <v>568</v>
      </c>
      <c r="E82" s="90">
        <v>1</v>
      </c>
      <c r="F82" s="58">
        <f t="shared" si="24"/>
        <v>1</v>
      </c>
      <c r="G82" s="58">
        <f t="shared" si="25"/>
        <v>1</v>
      </c>
      <c r="H82" s="58">
        <v>1</v>
      </c>
      <c r="I82" s="74" t="s">
        <v>873</v>
      </c>
      <c r="J82" s="90">
        <v>1</v>
      </c>
      <c r="K82" s="58">
        <f t="shared" si="26"/>
        <v>1</v>
      </c>
      <c r="L82" s="58">
        <f t="shared" si="27"/>
        <v>1</v>
      </c>
      <c r="M82" s="58">
        <v>1</v>
      </c>
      <c r="N82" s="100" t="s">
        <v>544</v>
      </c>
      <c r="O82" s="90">
        <v>1</v>
      </c>
      <c r="P82" s="58">
        <f t="shared" si="28"/>
        <v>1</v>
      </c>
      <c r="Q82" s="58">
        <f t="shared" si="29"/>
        <v>1</v>
      </c>
      <c r="R82" s="58">
        <v>1</v>
      </c>
      <c r="S82" s="506"/>
    </row>
    <row r="83" spans="1:19" s="16" customFormat="1" ht="43.5">
      <c r="A83" s="58">
        <v>64</v>
      </c>
      <c r="B83" s="510"/>
      <c r="C83" s="510"/>
      <c r="D83" s="111" t="s">
        <v>569</v>
      </c>
      <c r="E83" s="90">
        <v>1</v>
      </c>
      <c r="F83" s="58">
        <f t="shared" si="24"/>
        <v>1</v>
      </c>
      <c r="G83" s="58">
        <f t="shared" si="25"/>
        <v>1</v>
      </c>
      <c r="H83" s="58">
        <v>1</v>
      </c>
      <c r="I83" s="74" t="s">
        <v>873</v>
      </c>
      <c r="J83" s="90">
        <v>1</v>
      </c>
      <c r="K83" s="58">
        <f t="shared" si="26"/>
        <v>1</v>
      </c>
      <c r="L83" s="58">
        <f t="shared" si="27"/>
        <v>1</v>
      </c>
      <c r="M83" s="58">
        <v>1</v>
      </c>
      <c r="N83" s="100" t="s">
        <v>544</v>
      </c>
      <c r="O83" s="90">
        <v>1</v>
      </c>
      <c r="P83" s="58">
        <f t="shared" si="28"/>
        <v>1</v>
      </c>
      <c r="Q83" s="58">
        <f t="shared" si="29"/>
        <v>1</v>
      </c>
      <c r="R83" s="58">
        <v>1</v>
      </c>
      <c r="S83" s="495"/>
    </row>
    <row r="84" spans="1:19" s="12" customFormat="1" ht="21.75">
      <c r="A84" s="6"/>
      <c r="B84" s="26"/>
      <c r="C84" s="27"/>
      <c r="D84" s="26"/>
      <c r="E84" s="45">
        <f>SUM(E12:E83)</f>
        <v>64</v>
      </c>
      <c r="F84" s="28">
        <f>SUM(F12:F83)</f>
        <v>64</v>
      </c>
      <c r="G84" s="28">
        <f>SUM(G12:G83)</f>
        <v>64</v>
      </c>
      <c r="H84" s="28">
        <f>SUM(H12:H83)</f>
        <v>64</v>
      </c>
      <c r="I84" s="26"/>
      <c r="J84" s="45">
        <f>SUM(J12:J83)</f>
        <v>64</v>
      </c>
      <c r="K84" s="28">
        <f>SUM(K12:K83)</f>
        <v>64</v>
      </c>
      <c r="L84" s="28">
        <f>SUM(L12:L83)</f>
        <v>64</v>
      </c>
      <c r="M84" s="28">
        <f>SUM(M12:M83)</f>
        <v>64</v>
      </c>
      <c r="N84" s="26"/>
      <c r="O84" s="45">
        <f>SUM(O12:O83)</f>
        <v>64</v>
      </c>
      <c r="P84" s="28">
        <f>SUM(P12:P83)</f>
        <v>64</v>
      </c>
      <c r="Q84" s="28">
        <f>SUM(Q12:Q83)</f>
        <v>64</v>
      </c>
      <c r="R84" s="28">
        <f>SUM(R12:R83)</f>
        <v>64</v>
      </c>
    </row>
    <row r="85" spans="1:19" s="12" customFormat="1" ht="21.75">
      <c r="A85" s="6"/>
      <c r="B85" s="47" t="str">
        <f>A7</f>
        <v>QUIMIOTERAPIA</v>
      </c>
      <c r="C85" s="46">
        <f>'RESULTADOS CACU-CAENDOMETRIO'!M26</f>
        <v>1</v>
      </c>
      <c r="D85" s="26"/>
      <c r="E85" s="28"/>
      <c r="F85" s="28"/>
      <c r="G85" s="28"/>
      <c r="H85" s="28"/>
      <c r="I85" s="26"/>
      <c r="J85" s="28"/>
      <c r="K85" s="28"/>
      <c r="L85" s="28"/>
      <c r="M85" s="28"/>
      <c r="N85" s="26"/>
      <c r="O85" s="28"/>
      <c r="P85" s="28"/>
      <c r="Q85" s="28"/>
      <c r="R85" s="28"/>
    </row>
  </sheetData>
  <mergeCells count="69">
    <mergeCell ref="S32:S34"/>
    <mergeCell ref="S37:S55"/>
    <mergeCell ref="S57:S65"/>
    <mergeCell ref="S67:S75"/>
    <mergeCell ref="S77:S83"/>
    <mergeCell ref="C77:C83"/>
    <mergeCell ref="B77:B83"/>
    <mergeCell ref="C67:C75"/>
    <mergeCell ref="B67:B75"/>
    <mergeCell ref="A31:S31"/>
    <mergeCell ref="A35:S35"/>
    <mergeCell ref="A36:S36"/>
    <mergeCell ref="A56:S56"/>
    <mergeCell ref="A76:S76"/>
    <mergeCell ref="A66:S66"/>
    <mergeCell ref="C37:C55"/>
    <mergeCell ref="B37:B55"/>
    <mergeCell ref="C32:C34"/>
    <mergeCell ref="B32:B34"/>
    <mergeCell ref="C57:C65"/>
    <mergeCell ref="B57:B65"/>
    <mergeCell ref="A11:S11"/>
    <mergeCell ref="C24:C29"/>
    <mergeCell ref="L8:L10"/>
    <mergeCell ref="M8:M10"/>
    <mergeCell ref="O8:O10"/>
    <mergeCell ref="P8:P10"/>
    <mergeCell ref="Q8:Q10"/>
    <mergeCell ref="R8:R10"/>
    <mergeCell ref="B24:B29"/>
    <mergeCell ref="A12:A13"/>
    <mergeCell ref="B12:B13"/>
    <mergeCell ref="C12:C13"/>
    <mergeCell ref="D12:D13"/>
    <mergeCell ref="E12:E13"/>
    <mergeCell ref="I12:I13"/>
    <mergeCell ref="J12:J13"/>
    <mergeCell ref="A1:S1"/>
    <mergeCell ref="A2:S2"/>
    <mergeCell ref="A3:S3"/>
    <mergeCell ref="A4:S4"/>
    <mergeCell ref="A5:N5"/>
    <mergeCell ref="O5:S5"/>
    <mergeCell ref="J6:S6"/>
    <mergeCell ref="A6:I6"/>
    <mergeCell ref="N12:N13"/>
    <mergeCell ref="O12:O13"/>
    <mergeCell ref="S12:S13"/>
    <mergeCell ref="A7:S7"/>
    <mergeCell ref="A8:A10"/>
    <mergeCell ref="B8:B10"/>
    <mergeCell ref="C8:C10"/>
    <mergeCell ref="E8:E10"/>
    <mergeCell ref="F8:F10"/>
    <mergeCell ref="G8:G10"/>
    <mergeCell ref="H8:H10"/>
    <mergeCell ref="J8:J10"/>
    <mergeCell ref="K8:K10"/>
    <mergeCell ref="S8:S10"/>
    <mergeCell ref="S14:S15"/>
    <mergeCell ref="O14:O15"/>
    <mergeCell ref="N14:N15"/>
    <mergeCell ref="J14:J15"/>
    <mergeCell ref="A14:A15"/>
    <mergeCell ref="I14:I15"/>
    <mergeCell ref="E14:E15"/>
    <mergeCell ref="D14:D15"/>
    <mergeCell ref="C14:C15"/>
    <mergeCell ref="B14:B15"/>
  </mergeCells>
  <pageMargins left="0.23622047244094491" right="0.23622047244094491" top="0.74803149606299213" bottom="0.74803149606299213" header="0.31496062992125984" footer="0.31496062992125984"/>
  <pageSetup scale="37"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S90"/>
  <sheetViews>
    <sheetView view="pageBreakPreview" topLeftCell="A38" zoomScale="60" zoomScaleNormal="70" workbookViewId="0">
      <selection activeCell="C15" sqref="C15"/>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73.285156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1.285156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1271</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304.5">
      <c r="A12" s="29">
        <v>1</v>
      </c>
      <c r="B12" s="57" t="s">
        <v>1210</v>
      </c>
      <c r="C12" s="523" t="s">
        <v>2029</v>
      </c>
      <c r="D12" s="78" t="s">
        <v>2030</v>
      </c>
      <c r="E12" s="90">
        <v>1</v>
      </c>
      <c r="F12" s="58">
        <f t="shared" ref="F12:F35" si="0">IF(E12=G12,H12)</f>
        <v>1</v>
      </c>
      <c r="G12" s="58">
        <f t="shared" ref="G12:G35" si="1">IF(E12="NA","NA",H12)</f>
        <v>1</v>
      </c>
      <c r="H12" s="58">
        <v>1</v>
      </c>
      <c r="I12" s="78" t="s">
        <v>435</v>
      </c>
      <c r="J12" s="90">
        <v>1</v>
      </c>
      <c r="K12" s="58">
        <f t="shared" ref="K12:K35" si="2">IF(J12=L12,M12)</f>
        <v>1</v>
      </c>
      <c r="L12" s="58">
        <f t="shared" ref="L12:L35" si="3">IF(J12="NA","NA",M12)</f>
        <v>1</v>
      </c>
      <c r="M12" s="58">
        <v>1</v>
      </c>
      <c r="N12" s="57" t="s">
        <v>654</v>
      </c>
      <c r="O12" s="90">
        <v>1</v>
      </c>
      <c r="P12" s="58">
        <f t="shared" ref="P12:P35" si="4">IF(O12=Q12,R12)</f>
        <v>1</v>
      </c>
      <c r="Q12" s="58">
        <f t="shared" ref="Q12:Q35" si="5">IF(O12="NA","NA",R12)</f>
        <v>1</v>
      </c>
      <c r="R12" s="58">
        <v>1</v>
      </c>
      <c r="S12" s="57" t="s">
        <v>1168</v>
      </c>
    </row>
    <row r="13" spans="1:19" ht="174">
      <c r="A13" s="29">
        <v>2</v>
      </c>
      <c r="B13" s="57" t="s">
        <v>1211</v>
      </c>
      <c r="C13" s="523"/>
      <c r="D13" s="266" t="s">
        <v>1212</v>
      </c>
      <c r="E13" s="90">
        <v>1</v>
      </c>
      <c r="F13" s="58">
        <f t="shared" si="0"/>
        <v>1</v>
      </c>
      <c r="G13" s="58">
        <f t="shared" si="1"/>
        <v>1</v>
      </c>
      <c r="H13" s="58">
        <v>1</v>
      </c>
      <c r="I13" s="78" t="s">
        <v>1213</v>
      </c>
      <c r="J13" s="90">
        <v>1</v>
      </c>
      <c r="K13" s="58">
        <f t="shared" si="2"/>
        <v>1</v>
      </c>
      <c r="L13" s="58">
        <f t="shared" si="3"/>
        <v>1</v>
      </c>
      <c r="M13" s="58">
        <v>1</v>
      </c>
      <c r="N13" s="57" t="s">
        <v>654</v>
      </c>
      <c r="O13" s="90">
        <v>1</v>
      </c>
      <c r="P13" s="58">
        <f t="shared" si="4"/>
        <v>1</v>
      </c>
      <c r="Q13" s="58">
        <f t="shared" si="5"/>
        <v>1</v>
      </c>
      <c r="R13" s="58">
        <v>1</v>
      </c>
      <c r="S13" s="86" t="s">
        <v>1214</v>
      </c>
    </row>
    <row r="14" spans="1:19" s="16" customFormat="1" ht="239.25">
      <c r="A14" s="29">
        <v>3</v>
      </c>
      <c r="B14" s="57" t="s">
        <v>1215</v>
      </c>
      <c r="C14" s="270" t="s">
        <v>2060</v>
      </c>
      <c r="D14" s="57" t="s">
        <v>2059</v>
      </c>
      <c r="E14" s="90">
        <v>1</v>
      </c>
      <c r="F14" s="58">
        <f t="shared" si="0"/>
        <v>1</v>
      </c>
      <c r="G14" s="58">
        <f t="shared" si="1"/>
        <v>1</v>
      </c>
      <c r="H14" s="58">
        <v>1</v>
      </c>
      <c r="I14" s="57" t="s">
        <v>1216</v>
      </c>
      <c r="J14" s="90">
        <v>1</v>
      </c>
      <c r="K14" s="58">
        <f t="shared" si="2"/>
        <v>1</v>
      </c>
      <c r="L14" s="58">
        <f t="shared" si="3"/>
        <v>1</v>
      </c>
      <c r="M14" s="58">
        <v>1</v>
      </c>
      <c r="N14" s="57" t="s">
        <v>1217</v>
      </c>
      <c r="O14" s="90">
        <v>1</v>
      </c>
      <c r="P14" s="58">
        <f t="shared" si="4"/>
        <v>1</v>
      </c>
      <c r="Q14" s="58">
        <f t="shared" si="5"/>
        <v>1</v>
      </c>
      <c r="R14" s="58">
        <v>1</v>
      </c>
      <c r="S14" s="81" t="s">
        <v>290</v>
      </c>
    </row>
    <row r="15" spans="1:19" s="16" customFormat="1" ht="239.25">
      <c r="A15" s="29">
        <v>4</v>
      </c>
      <c r="B15" s="524" t="s">
        <v>1218</v>
      </c>
      <c r="C15" s="35" t="s">
        <v>2061</v>
      </c>
      <c r="D15" s="254" t="s">
        <v>2058</v>
      </c>
      <c r="E15" s="90">
        <v>1</v>
      </c>
      <c r="F15" s="58">
        <f t="shared" si="0"/>
        <v>1</v>
      </c>
      <c r="G15" s="58">
        <f t="shared" si="1"/>
        <v>1</v>
      </c>
      <c r="H15" s="58">
        <v>1</v>
      </c>
      <c r="I15" s="254" t="s">
        <v>2057</v>
      </c>
      <c r="J15" s="90">
        <v>1</v>
      </c>
      <c r="K15" s="58">
        <f t="shared" si="2"/>
        <v>1</v>
      </c>
      <c r="L15" s="58">
        <f t="shared" si="3"/>
        <v>1</v>
      </c>
      <c r="M15" s="58">
        <v>1</v>
      </c>
      <c r="N15" s="57" t="s">
        <v>1219</v>
      </c>
      <c r="O15" s="90">
        <v>1</v>
      </c>
      <c r="P15" s="58">
        <f t="shared" si="4"/>
        <v>1</v>
      </c>
      <c r="Q15" s="58">
        <f t="shared" si="5"/>
        <v>1</v>
      </c>
      <c r="R15" s="58">
        <v>1</v>
      </c>
      <c r="S15" s="81" t="s">
        <v>290</v>
      </c>
    </row>
    <row r="16" spans="1:19" s="16" customFormat="1" ht="409.5">
      <c r="A16" s="29">
        <v>5</v>
      </c>
      <c r="B16" s="524"/>
      <c r="C16" s="35" t="s">
        <v>2062</v>
      </c>
      <c r="D16" s="57" t="s">
        <v>2058</v>
      </c>
      <c r="E16" s="90">
        <v>1</v>
      </c>
      <c r="F16" s="58">
        <f t="shared" si="0"/>
        <v>1</v>
      </c>
      <c r="G16" s="58">
        <f t="shared" si="1"/>
        <v>1</v>
      </c>
      <c r="H16" s="58">
        <v>1</v>
      </c>
      <c r="I16" s="57" t="s">
        <v>2057</v>
      </c>
      <c r="J16" s="90">
        <v>1</v>
      </c>
      <c r="K16" s="58">
        <f t="shared" si="2"/>
        <v>1</v>
      </c>
      <c r="L16" s="58">
        <f t="shared" si="3"/>
        <v>1</v>
      </c>
      <c r="M16" s="58">
        <v>1</v>
      </c>
      <c r="N16" s="57" t="s">
        <v>1219</v>
      </c>
      <c r="O16" s="90">
        <v>1</v>
      </c>
      <c r="P16" s="58">
        <f t="shared" si="4"/>
        <v>1</v>
      </c>
      <c r="Q16" s="58">
        <f t="shared" si="5"/>
        <v>1</v>
      </c>
      <c r="R16" s="58">
        <v>1</v>
      </c>
      <c r="S16" s="81" t="s">
        <v>297</v>
      </c>
    </row>
    <row r="17" spans="1:19" s="16" customFormat="1" ht="239.25">
      <c r="A17" s="29">
        <v>6</v>
      </c>
      <c r="B17" s="524"/>
      <c r="C17" s="35" t="s">
        <v>1220</v>
      </c>
      <c r="D17" s="57" t="s">
        <v>1221</v>
      </c>
      <c r="E17" s="90">
        <v>1</v>
      </c>
      <c r="F17" s="58">
        <f t="shared" si="0"/>
        <v>1</v>
      </c>
      <c r="G17" s="58">
        <f t="shared" si="1"/>
        <v>1</v>
      </c>
      <c r="H17" s="58">
        <v>1</v>
      </c>
      <c r="I17" s="57" t="s">
        <v>1222</v>
      </c>
      <c r="J17" s="90">
        <v>1</v>
      </c>
      <c r="K17" s="58">
        <f t="shared" si="2"/>
        <v>1</v>
      </c>
      <c r="L17" s="58">
        <f t="shared" si="3"/>
        <v>1</v>
      </c>
      <c r="M17" s="58">
        <v>1</v>
      </c>
      <c r="N17" s="57" t="s">
        <v>1223</v>
      </c>
      <c r="O17" s="90">
        <v>1</v>
      </c>
      <c r="P17" s="58">
        <f t="shared" si="4"/>
        <v>1</v>
      </c>
      <c r="Q17" s="58">
        <f t="shared" si="5"/>
        <v>1</v>
      </c>
      <c r="R17" s="58">
        <v>1</v>
      </c>
      <c r="S17" s="81" t="s">
        <v>290</v>
      </c>
    </row>
    <row r="18" spans="1:19" s="16" customFormat="1" ht="261">
      <c r="A18" s="29">
        <v>7</v>
      </c>
      <c r="B18" s="524"/>
      <c r="C18" s="35" t="s">
        <v>1224</v>
      </c>
      <c r="D18" s="57" t="s">
        <v>1225</v>
      </c>
      <c r="E18" s="90">
        <v>1</v>
      </c>
      <c r="F18" s="58">
        <f t="shared" si="0"/>
        <v>1</v>
      </c>
      <c r="G18" s="58">
        <f t="shared" si="1"/>
        <v>1</v>
      </c>
      <c r="H18" s="58">
        <v>1</v>
      </c>
      <c r="I18" s="57" t="s">
        <v>1226</v>
      </c>
      <c r="J18" s="90">
        <v>1</v>
      </c>
      <c r="K18" s="58">
        <f t="shared" si="2"/>
        <v>1</v>
      </c>
      <c r="L18" s="58">
        <f t="shared" si="3"/>
        <v>1</v>
      </c>
      <c r="M18" s="58">
        <v>1</v>
      </c>
      <c r="N18" s="57" t="s">
        <v>1227</v>
      </c>
      <c r="O18" s="90">
        <v>1</v>
      </c>
      <c r="P18" s="58">
        <f t="shared" si="4"/>
        <v>1</v>
      </c>
      <c r="Q18" s="58">
        <f t="shared" si="5"/>
        <v>1</v>
      </c>
      <c r="R18" s="58">
        <v>1</v>
      </c>
      <c r="S18" s="93" t="s">
        <v>678</v>
      </c>
    </row>
    <row r="19" spans="1:19" s="16" customFormat="1" ht="239.25">
      <c r="A19" s="29">
        <v>8</v>
      </c>
      <c r="B19" s="74" t="s">
        <v>1228</v>
      </c>
      <c r="C19" s="522" t="s">
        <v>1229</v>
      </c>
      <c r="D19" s="57" t="s">
        <v>1230</v>
      </c>
      <c r="E19" s="90">
        <v>1</v>
      </c>
      <c r="F19" s="58">
        <f t="shared" si="0"/>
        <v>1</v>
      </c>
      <c r="G19" s="58">
        <f t="shared" si="1"/>
        <v>1</v>
      </c>
      <c r="H19" s="58">
        <v>1</v>
      </c>
      <c r="I19" s="57" t="s">
        <v>1231</v>
      </c>
      <c r="J19" s="90">
        <v>1</v>
      </c>
      <c r="K19" s="58">
        <f t="shared" si="2"/>
        <v>1</v>
      </c>
      <c r="L19" s="58">
        <f t="shared" si="3"/>
        <v>1</v>
      </c>
      <c r="M19" s="58">
        <v>1</v>
      </c>
      <c r="N19" s="57" t="s">
        <v>1232</v>
      </c>
      <c r="O19" s="90">
        <v>1</v>
      </c>
      <c r="P19" s="58">
        <f t="shared" si="4"/>
        <v>1</v>
      </c>
      <c r="Q19" s="58">
        <f t="shared" si="5"/>
        <v>1</v>
      </c>
      <c r="R19" s="58">
        <v>1</v>
      </c>
      <c r="S19" s="86" t="s">
        <v>1233</v>
      </c>
    </row>
    <row r="20" spans="1:19" s="16" customFormat="1" ht="239.25">
      <c r="A20" s="29">
        <v>9</v>
      </c>
      <c r="B20" s="74" t="s">
        <v>1234</v>
      </c>
      <c r="C20" s="522"/>
      <c r="D20" s="57" t="s">
        <v>1235</v>
      </c>
      <c r="E20" s="90">
        <v>1</v>
      </c>
      <c r="F20" s="58">
        <f t="shared" si="0"/>
        <v>1</v>
      </c>
      <c r="G20" s="58">
        <f t="shared" si="1"/>
        <v>1</v>
      </c>
      <c r="H20" s="58">
        <v>1</v>
      </c>
      <c r="I20" s="57" t="s">
        <v>1236</v>
      </c>
      <c r="J20" s="90">
        <v>1</v>
      </c>
      <c r="K20" s="58">
        <f t="shared" si="2"/>
        <v>1</v>
      </c>
      <c r="L20" s="58">
        <f t="shared" si="3"/>
        <v>1</v>
      </c>
      <c r="M20" s="58">
        <v>1</v>
      </c>
      <c r="N20" s="57" t="s">
        <v>1237</v>
      </c>
      <c r="O20" s="90">
        <v>1</v>
      </c>
      <c r="P20" s="58">
        <f t="shared" si="4"/>
        <v>1</v>
      </c>
      <c r="Q20" s="58">
        <f t="shared" si="5"/>
        <v>1</v>
      </c>
      <c r="R20" s="58">
        <v>1</v>
      </c>
      <c r="S20" s="86" t="s">
        <v>1233</v>
      </c>
    </row>
    <row r="21" spans="1:19" s="16" customFormat="1" ht="409.5">
      <c r="A21" s="29">
        <v>10</v>
      </c>
      <c r="B21" s="57" t="s">
        <v>1238</v>
      </c>
      <c r="C21" s="522"/>
      <c r="D21" s="57" t="s">
        <v>1239</v>
      </c>
      <c r="E21" s="90">
        <v>1</v>
      </c>
      <c r="F21" s="58">
        <f t="shared" si="0"/>
        <v>1</v>
      </c>
      <c r="G21" s="58">
        <f t="shared" si="1"/>
        <v>1</v>
      </c>
      <c r="H21" s="58">
        <v>1</v>
      </c>
      <c r="I21" s="57" t="s">
        <v>1240</v>
      </c>
      <c r="J21" s="90">
        <v>1</v>
      </c>
      <c r="K21" s="58">
        <f t="shared" si="2"/>
        <v>1</v>
      </c>
      <c r="L21" s="58">
        <f t="shared" si="3"/>
        <v>1</v>
      </c>
      <c r="M21" s="58">
        <v>1</v>
      </c>
      <c r="N21" s="57" t="s">
        <v>1241</v>
      </c>
      <c r="O21" s="90">
        <v>1</v>
      </c>
      <c r="P21" s="58">
        <f t="shared" si="4"/>
        <v>1</v>
      </c>
      <c r="Q21" s="58">
        <f t="shared" si="5"/>
        <v>1</v>
      </c>
      <c r="R21" s="58">
        <v>1</v>
      </c>
      <c r="S21" s="86" t="s">
        <v>1233</v>
      </c>
    </row>
    <row r="22" spans="1:19" s="16" customFormat="1" ht="252" customHeight="1">
      <c r="A22" s="29">
        <v>11</v>
      </c>
      <c r="B22" s="57" t="s">
        <v>1242</v>
      </c>
      <c r="C22" s="357" t="s">
        <v>1243</v>
      </c>
      <c r="D22" s="57" t="s">
        <v>1244</v>
      </c>
      <c r="E22" s="90">
        <v>1</v>
      </c>
      <c r="F22" s="58">
        <f t="shared" si="0"/>
        <v>1</v>
      </c>
      <c r="G22" s="58">
        <f t="shared" si="1"/>
        <v>1</v>
      </c>
      <c r="H22" s="58">
        <v>1</v>
      </c>
      <c r="I22" s="57" t="s">
        <v>1245</v>
      </c>
      <c r="J22" s="90">
        <v>1</v>
      </c>
      <c r="K22" s="58">
        <f t="shared" si="2"/>
        <v>1</v>
      </c>
      <c r="L22" s="58">
        <f t="shared" si="3"/>
        <v>1</v>
      </c>
      <c r="M22" s="58">
        <v>1</v>
      </c>
      <c r="N22" s="57" t="s">
        <v>1246</v>
      </c>
      <c r="O22" s="90">
        <v>1</v>
      </c>
      <c r="P22" s="58">
        <f t="shared" si="4"/>
        <v>1</v>
      </c>
      <c r="Q22" s="58">
        <f t="shared" si="5"/>
        <v>1</v>
      </c>
      <c r="R22" s="58">
        <v>1</v>
      </c>
      <c r="S22" s="93" t="s">
        <v>1247</v>
      </c>
    </row>
    <row r="23" spans="1:19" s="16" customFormat="1" ht="409.6" customHeight="1">
      <c r="A23" s="330">
        <v>12</v>
      </c>
      <c r="B23" s="459" t="s">
        <v>1248</v>
      </c>
      <c r="C23" s="368"/>
      <c r="D23" s="459" t="s">
        <v>1249</v>
      </c>
      <c r="E23" s="357">
        <v>1</v>
      </c>
      <c r="F23" s="58">
        <f t="shared" si="0"/>
        <v>1</v>
      </c>
      <c r="G23" s="58">
        <f t="shared" si="1"/>
        <v>1</v>
      </c>
      <c r="H23" s="58">
        <v>1</v>
      </c>
      <c r="I23" s="459" t="s">
        <v>1250</v>
      </c>
      <c r="J23" s="357">
        <v>1</v>
      </c>
      <c r="K23" s="58">
        <f t="shared" si="2"/>
        <v>1</v>
      </c>
      <c r="L23" s="58">
        <f t="shared" si="3"/>
        <v>1</v>
      </c>
      <c r="M23" s="58">
        <v>1</v>
      </c>
      <c r="N23" s="459" t="s">
        <v>1251</v>
      </c>
      <c r="O23" s="357">
        <v>1</v>
      </c>
      <c r="P23" s="58">
        <f t="shared" si="4"/>
        <v>1</v>
      </c>
      <c r="Q23" s="58">
        <f t="shared" si="5"/>
        <v>1</v>
      </c>
      <c r="R23" s="58">
        <v>1</v>
      </c>
      <c r="S23" s="459" t="s">
        <v>1247</v>
      </c>
    </row>
    <row r="24" spans="1:19" s="16" customFormat="1" ht="204" customHeight="1">
      <c r="A24" s="331"/>
      <c r="B24" s="460"/>
      <c r="C24" s="358"/>
      <c r="D24" s="460"/>
      <c r="E24" s="368"/>
      <c r="F24" s="253"/>
      <c r="G24" s="253"/>
      <c r="H24" s="253"/>
      <c r="I24" s="460"/>
      <c r="J24" s="368"/>
      <c r="K24" s="253"/>
      <c r="L24" s="253"/>
      <c r="M24" s="253"/>
      <c r="N24" s="460"/>
      <c r="O24" s="368"/>
      <c r="P24" s="253"/>
      <c r="Q24" s="253"/>
      <c r="R24" s="253"/>
      <c r="S24" s="460"/>
    </row>
    <row r="25" spans="1:19" s="16" customFormat="1" ht="87.75" customHeight="1">
      <c r="A25" s="29">
        <v>13</v>
      </c>
      <c r="B25" s="57" t="s">
        <v>1252</v>
      </c>
      <c r="C25" s="35" t="s">
        <v>1253</v>
      </c>
      <c r="D25" s="57" t="s">
        <v>1254</v>
      </c>
      <c r="E25" s="90">
        <v>1</v>
      </c>
      <c r="F25" s="58">
        <f t="shared" si="0"/>
        <v>1</v>
      </c>
      <c r="G25" s="58">
        <f t="shared" si="1"/>
        <v>1</v>
      </c>
      <c r="H25" s="58">
        <v>1</v>
      </c>
      <c r="I25" s="57" t="s">
        <v>1255</v>
      </c>
      <c r="J25" s="90">
        <v>1</v>
      </c>
      <c r="K25" s="58">
        <f t="shared" si="2"/>
        <v>1</v>
      </c>
      <c r="L25" s="58">
        <f t="shared" si="3"/>
        <v>1</v>
      </c>
      <c r="M25" s="58">
        <v>1</v>
      </c>
      <c r="N25" s="78" t="s">
        <v>13</v>
      </c>
      <c r="O25" s="90" t="s">
        <v>13</v>
      </c>
      <c r="P25" s="58">
        <f t="shared" si="4"/>
        <v>1</v>
      </c>
      <c r="Q25" s="58" t="str">
        <f t="shared" si="5"/>
        <v>NA</v>
      </c>
      <c r="R25" s="58">
        <v>1</v>
      </c>
      <c r="S25" s="86" t="s">
        <v>1256</v>
      </c>
    </row>
    <row r="26" spans="1:19" s="16" customFormat="1" ht="209.25" customHeight="1">
      <c r="A26" s="29">
        <v>14</v>
      </c>
      <c r="B26" s="57" t="s">
        <v>1257</v>
      </c>
      <c r="C26" s="35" t="s">
        <v>1258</v>
      </c>
      <c r="D26" s="57" t="s">
        <v>1259</v>
      </c>
      <c r="E26" s="90">
        <v>1</v>
      </c>
      <c r="F26" s="58">
        <f t="shared" si="0"/>
        <v>1</v>
      </c>
      <c r="G26" s="58">
        <f t="shared" si="1"/>
        <v>1</v>
      </c>
      <c r="H26" s="58">
        <v>1</v>
      </c>
      <c r="I26" s="57" t="s">
        <v>1260</v>
      </c>
      <c r="J26" s="90">
        <v>1</v>
      </c>
      <c r="K26" s="58">
        <f t="shared" si="2"/>
        <v>1</v>
      </c>
      <c r="L26" s="58">
        <f t="shared" si="3"/>
        <v>1</v>
      </c>
      <c r="M26" s="58">
        <v>1</v>
      </c>
      <c r="N26" s="57" t="s">
        <v>1261</v>
      </c>
      <c r="O26" s="90">
        <v>1</v>
      </c>
      <c r="P26" s="58">
        <f t="shared" si="4"/>
        <v>1</v>
      </c>
      <c r="Q26" s="58">
        <f t="shared" si="5"/>
        <v>1</v>
      </c>
      <c r="R26" s="58">
        <v>1</v>
      </c>
      <c r="S26" s="86" t="s">
        <v>1256</v>
      </c>
    </row>
    <row r="27" spans="1:19" s="16" customFormat="1" ht="119.25" customHeight="1">
      <c r="A27" s="29">
        <v>15</v>
      </c>
      <c r="B27" s="57" t="s">
        <v>1262</v>
      </c>
      <c r="C27" s="35" t="s">
        <v>1263</v>
      </c>
      <c r="D27" s="57" t="s">
        <v>1264</v>
      </c>
      <c r="E27" s="90">
        <v>1</v>
      </c>
      <c r="F27" s="58">
        <f t="shared" si="0"/>
        <v>1</v>
      </c>
      <c r="G27" s="58">
        <f t="shared" si="1"/>
        <v>1</v>
      </c>
      <c r="H27" s="58">
        <v>1</v>
      </c>
      <c r="I27" s="57" t="s">
        <v>1265</v>
      </c>
      <c r="J27" s="90">
        <v>1</v>
      </c>
      <c r="K27" s="58">
        <f t="shared" si="2"/>
        <v>1</v>
      </c>
      <c r="L27" s="58">
        <f t="shared" si="3"/>
        <v>1</v>
      </c>
      <c r="M27" s="58">
        <v>1</v>
      </c>
      <c r="N27" s="57" t="s">
        <v>1266</v>
      </c>
      <c r="O27" s="90">
        <v>1</v>
      </c>
      <c r="P27" s="58">
        <f t="shared" si="4"/>
        <v>1</v>
      </c>
      <c r="Q27" s="58">
        <f t="shared" si="5"/>
        <v>1</v>
      </c>
      <c r="R27" s="58">
        <v>1</v>
      </c>
      <c r="S27" s="86" t="s">
        <v>1256</v>
      </c>
    </row>
    <row r="28" spans="1:19" s="16" customFormat="1" ht="177" customHeight="1">
      <c r="A28" s="29">
        <v>16</v>
      </c>
      <c r="B28" s="57" t="s">
        <v>1267</v>
      </c>
      <c r="C28" s="35" t="s">
        <v>1268</v>
      </c>
      <c r="D28" s="57" t="s">
        <v>1201</v>
      </c>
      <c r="E28" s="90">
        <v>1</v>
      </c>
      <c r="F28" s="58">
        <f t="shared" si="0"/>
        <v>1</v>
      </c>
      <c r="G28" s="58">
        <f t="shared" si="1"/>
        <v>1</v>
      </c>
      <c r="H28" s="58">
        <v>1</v>
      </c>
      <c r="I28" s="57" t="s">
        <v>724</v>
      </c>
      <c r="J28" s="90">
        <v>1</v>
      </c>
      <c r="K28" s="58">
        <f t="shared" si="2"/>
        <v>1</v>
      </c>
      <c r="L28" s="58">
        <f t="shared" si="3"/>
        <v>1</v>
      </c>
      <c r="M28" s="58">
        <v>1</v>
      </c>
      <c r="N28" s="57" t="s">
        <v>1203</v>
      </c>
      <c r="O28" s="90">
        <v>1</v>
      </c>
      <c r="P28" s="58">
        <f t="shared" si="4"/>
        <v>1</v>
      </c>
      <c r="Q28" s="58">
        <f t="shared" si="5"/>
        <v>1</v>
      </c>
      <c r="R28" s="58">
        <v>1</v>
      </c>
      <c r="S28" s="86" t="s">
        <v>1269</v>
      </c>
    </row>
    <row r="29" spans="1:19" s="16" customFormat="1" ht="348">
      <c r="A29" s="29">
        <v>17</v>
      </c>
      <c r="B29" s="469" t="s">
        <v>197</v>
      </c>
      <c r="C29" s="471" t="s">
        <v>2012</v>
      </c>
      <c r="D29" s="257" t="s">
        <v>364</v>
      </c>
      <c r="E29" s="90">
        <v>1</v>
      </c>
      <c r="F29" s="58">
        <f t="shared" si="0"/>
        <v>1</v>
      </c>
      <c r="G29" s="58">
        <f t="shared" si="1"/>
        <v>1</v>
      </c>
      <c r="H29" s="58">
        <v>1</v>
      </c>
      <c r="I29" s="257" t="s">
        <v>365</v>
      </c>
      <c r="J29" s="90">
        <v>1</v>
      </c>
      <c r="K29" s="58">
        <f t="shared" si="2"/>
        <v>1</v>
      </c>
      <c r="L29" s="58">
        <f t="shared" si="3"/>
        <v>1</v>
      </c>
      <c r="M29" s="58">
        <v>1</v>
      </c>
      <c r="N29" s="260" t="s">
        <v>366</v>
      </c>
      <c r="O29" s="90">
        <v>1</v>
      </c>
      <c r="P29" s="58">
        <f t="shared" si="4"/>
        <v>1</v>
      </c>
      <c r="Q29" s="58">
        <f t="shared" si="5"/>
        <v>1</v>
      </c>
      <c r="R29" s="58">
        <v>1</v>
      </c>
      <c r="S29" s="86" t="s">
        <v>367</v>
      </c>
    </row>
    <row r="30" spans="1:19" s="16" customFormat="1" ht="348">
      <c r="A30" s="29">
        <v>18</v>
      </c>
      <c r="B30" s="469"/>
      <c r="C30" s="471"/>
      <c r="D30" s="257" t="s">
        <v>368</v>
      </c>
      <c r="E30" s="90">
        <v>1</v>
      </c>
      <c r="F30" s="58">
        <f t="shared" si="0"/>
        <v>1</v>
      </c>
      <c r="G30" s="58">
        <f t="shared" si="1"/>
        <v>1</v>
      </c>
      <c r="H30" s="58">
        <v>1</v>
      </c>
      <c r="I30" s="257" t="s">
        <v>369</v>
      </c>
      <c r="J30" s="90">
        <v>1</v>
      </c>
      <c r="K30" s="58">
        <f t="shared" si="2"/>
        <v>1</v>
      </c>
      <c r="L30" s="58">
        <f t="shared" si="3"/>
        <v>1</v>
      </c>
      <c r="M30" s="58">
        <v>1</v>
      </c>
      <c r="N30" s="257" t="s">
        <v>370</v>
      </c>
      <c r="O30" s="90">
        <v>1</v>
      </c>
      <c r="P30" s="58">
        <f t="shared" si="4"/>
        <v>1</v>
      </c>
      <c r="Q30" s="58">
        <f t="shared" si="5"/>
        <v>1</v>
      </c>
      <c r="R30" s="58">
        <v>1</v>
      </c>
      <c r="S30" s="86" t="s">
        <v>367</v>
      </c>
    </row>
    <row r="31" spans="1:19" s="16" customFormat="1" ht="348">
      <c r="A31" s="29">
        <v>19</v>
      </c>
      <c r="B31" s="469"/>
      <c r="C31" s="471"/>
      <c r="D31" s="257" t="s">
        <v>201</v>
      </c>
      <c r="E31" s="90">
        <v>1</v>
      </c>
      <c r="F31" s="58">
        <f t="shared" si="0"/>
        <v>1</v>
      </c>
      <c r="G31" s="58">
        <f t="shared" si="1"/>
        <v>1</v>
      </c>
      <c r="H31" s="58">
        <v>1</v>
      </c>
      <c r="I31" s="257" t="s">
        <v>371</v>
      </c>
      <c r="J31" s="90">
        <v>1</v>
      </c>
      <c r="K31" s="58">
        <f t="shared" si="2"/>
        <v>1</v>
      </c>
      <c r="L31" s="58">
        <f t="shared" si="3"/>
        <v>1</v>
      </c>
      <c r="M31" s="58">
        <v>1</v>
      </c>
      <c r="N31" s="257" t="s">
        <v>372</v>
      </c>
      <c r="O31" s="90">
        <v>1</v>
      </c>
      <c r="P31" s="58">
        <f t="shared" si="4"/>
        <v>1</v>
      </c>
      <c r="Q31" s="58">
        <f t="shared" si="5"/>
        <v>1</v>
      </c>
      <c r="R31" s="58">
        <v>1</v>
      </c>
      <c r="S31" s="86" t="s">
        <v>367</v>
      </c>
    </row>
    <row r="32" spans="1:19" s="16" customFormat="1" ht="348">
      <c r="A32" s="29">
        <v>20</v>
      </c>
      <c r="B32" s="469"/>
      <c r="C32" s="471"/>
      <c r="D32" s="257" t="s">
        <v>373</v>
      </c>
      <c r="E32" s="90">
        <v>1</v>
      </c>
      <c r="F32" s="58">
        <f t="shared" si="0"/>
        <v>1</v>
      </c>
      <c r="G32" s="58">
        <f t="shared" si="1"/>
        <v>1</v>
      </c>
      <c r="H32" s="58">
        <v>1</v>
      </c>
      <c r="I32" s="257" t="s">
        <v>374</v>
      </c>
      <c r="J32" s="90">
        <v>1</v>
      </c>
      <c r="K32" s="58">
        <f t="shared" si="2"/>
        <v>1</v>
      </c>
      <c r="L32" s="58">
        <f t="shared" si="3"/>
        <v>1</v>
      </c>
      <c r="M32" s="58">
        <v>1</v>
      </c>
      <c r="N32" s="257" t="s">
        <v>375</v>
      </c>
      <c r="O32" s="90">
        <v>1</v>
      </c>
      <c r="P32" s="58">
        <f t="shared" si="4"/>
        <v>1</v>
      </c>
      <c r="Q32" s="58">
        <f t="shared" si="5"/>
        <v>1</v>
      </c>
      <c r="R32" s="58">
        <v>1</v>
      </c>
      <c r="S32" s="86" t="s">
        <v>367</v>
      </c>
    </row>
    <row r="33" spans="1:19" s="16" customFormat="1" ht="348">
      <c r="A33" s="29">
        <v>21</v>
      </c>
      <c r="B33" s="469"/>
      <c r="C33" s="471"/>
      <c r="D33" s="257" t="s">
        <v>827</v>
      </c>
      <c r="E33" s="90">
        <v>1</v>
      </c>
      <c r="F33" s="58">
        <f t="shared" si="0"/>
        <v>1</v>
      </c>
      <c r="G33" s="58">
        <f t="shared" si="1"/>
        <v>1</v>
      </c>
      <c r="H33" s="58">
        <v>1</v>
      </c>
      <c r="I33" s="257" t="s">
        <v>1160</v>
      </c>
      <c r="J33" s="90">
        <v>1</v>
      </c>
      <c r="K33" s="58">
        <f t="shared" si="2"/>
        <v>1</v>
      </c>
      <c r="L33" s="58">
        <f t="shared" si="3"/>
        <v>1</v>
      </c>
      <c r="M33" s="58">
        <v>1</v>
      </c>
      <c r="N33" s="257" t="s">
        <v>1161</v>
      </c>
      <c r="O33" s="90">
        <v>1</v>
      </c>
      <c r="P33" s="58">
        <f t="shared" si="4"/>
        <v>1</v>
      </c>
      <c r="Q33" s="58">
        <f t="shared" si="5"/>
        <v>1</v>
      </c>
      <c r="R33" s="58">
        <v>1</v>
      </c>
      <c r="S33" s="86" t="s">
        <v>367</v>
      </c>
    </row>
    <row r="34" spans="1:19" s="16" customFormat="1" ht="348">
      <c r="A34" s="29">
        <v>22</v>
      </c>
      <c r="B34" s="469"/>
      <c r="C34" s="471"/>
      <c r="D34" s="257" t="s">
        <v>828</v>
      </c>
      <c r="E34" s="90">
        <v>1</v>
      </c>
      <c r="F34" s="58">
        <f t="shared" si="0"/>
        <v>1</v>
      </c>
      <c r="G34" s="58">
        <f t="shared" si="1"/>
        <v>1</v>
      </c>
      <c r="H34" s="58">
        <v>1</v>
      </c>
      <c r="I34" s="257" t="s">
        <v>1065</v>
      </c>
      <c r="J34" s="90">
        <v>1</v>
      </c>
      <c r="K34" s="58">
        <f t="shared" si="2"/>
        <v>1</v>
      </c>
      <c r="L34" s="58">
        <f t="shared" si="3"/>
        <v>1</v>
      </c>
      <c r="M34" s="58">
        <v>1</v>
      </c>
      <c r="N34" s="257" t="s">
        <v>1270</v>
      </c>
      <c r="O34" s="90">
        <v>1</v>
      </c>
      <c r="P34" s="58">
        <f t="shared" si="4"/>
        <v>1</v>
      </c>
      <c r="Q34" s="58">
        <f t="shared" si="5"/>
        <v>1</v>
      </c>
      <c r="R34" s="58">
        <v>1</v>
      </c>
      <c r="S34" s="86" t="s">
        <v>367</v>
      </c>
    </row>
    <row r="35" spans="1:19" s="16" customFormat="1" ht="348">
      <c r="A35" s="29">
        <v>23</v>
      </c>
      <c r="B35" s="34" t="s">
        <v>932</v>
      </c>
      <c r="C35" s="35" t="s">
        <v>846</v>
      </c>
      <c r="D35" s="34" t="s">
        <v>513</v>
      </c>
      <c r="E35" s="90">
        <v>1</v>
      </c>
      <c r="F35" s="58">
        <f t="shared" si="0"/>
        <v>1</v>
      </c>
      <c r="G35" s="58">
        <f t="shared" si="1"/>
        <v>1</v>
      </c>
      <c r="H35" s="58">
        <v>1</v>
      </c>
      <c r="I35" s="34" t="s">
        <v>501</v>
      </c>
      <c r="J35" s="90">
        <v>1</v>
      </c>
      <c r="K35" s="58">
        <f t="shared" si="2"/>
        <v>1</v>
      </c>
      <c r="L35" s="58">
        <f t="shared" si="3"/>
        <v>1</v>
      </c>
      <c r="M35" s="58">
        <v>1</v>
      </c>
      <c r="N35" s="34" t="s">
        <v>504</v>
      </c>
      <c r="O35" s="90">
        <v>1</v>
      </c>
      <c r="P35" s="58">
        <f t="shared" si="4"/>
        <v>1</v>
      </c>
      <c r="Q35" s="58">
        <f t="shared" si="5"/>
        <v>1</v>
      </c>
      <c r="R35" s="58">
        <v>1</v>
      </c>
      <c r="S35" s="86" t="s">
        <v>367</v>
      </c>
    </row>
    <row r="36" spans="1:19" s="16" customFormat="1" ht="21.75">
      <c r="A36" s="442" t="s">
        <v>507</v>
      </c>
      <c r="B36" s="442"/>
      <c r="C36" s="442"/>
      <c r="D36" s="442"/>
      <c r="E36" s="442"/>
      <c r="F36" s="442"/>
      <c r="G36" s="442"/>
      <c r="H36" s="442"/>
      <c r="I36" s="442"/>
      <c r="J36" s="442"/>
      <c r="K36" s="442"/>
      <c r="L36" s="442"/>
      <c r="M36" s="442"/>
      <c r="N36" s="442"/>
      <c r="O36" s="442"/>
      <c r="P36" s="442"/>
      <c r="Q36" s="442"/>
      <c r="R36" s="442"/>
      <c r="S36" s="442"/>
    </row>
    <row r="37" spans="1:19" s="16" customFormat="1" ht="135" customHeight="1">
      <c r="A37" s="29">
        <v>24</v>
      </c>
      <c r="B37" s="508" t="s">
        <v>932</v>
      </c>
      <c r="C37" s="508" t="s">
        <v>846</v>
      </c>
      <c r="D37" s="95" t="s">
        <v>516</v>
      </c>
      <c r="E37" s="90">
        <v>1</v>
      </c>
      <c r="F37" s="58">
        <f>IF(E37=G37,H37)</f>
        <v>1</v>
      </c>
      <c r="G37" s="58">
        <f>IF(E37="NA","NA",H37)</f>
        <v>1</v>
      </c>
      <c r="H37" s="58">
        <v>1</v>
      </c>
      <c r="I37" s="30" t="s">
        <v>319</v>
      </c>
      <c r="J37" s="90">
        <v>1</v>
      </c>
      <c r="K37" s="58">
        <f>IF(J37=L37,M37)</f>
        <v>1</v>
      </c>
      <c r="L37" s="58">
        <f>IF(J37="NA","NA",M37)</f>
        <v>1</v>
      </c>
      <c r="M37" s="58">
        <v>1</v>
      </c>
      <c r="N37" s="30" t="s">
        <v>521</v>
      </c>
      <c r="O37" s="90">
        <v>1</v>
      </c>
      <c r="P37" s="58">
        <f>IF(O37=Q37,R37)</f>
        <v>1</v>
      </c>
      <c r="Q37" s="58">
        <f>IF(O37="NA","NA",R37)</f>
        <v>1</v>
      </c>
      <c r="R37" s="58">
        <v>1</v>
      </c>
      <c r="S37" s="448" t="s">
        <v>367</v>
      </c>
    </row>
    <row r="38" spans="1:19" s="16" customFormat="1" ht="135" customHeight="1">
      <c r="A38" s="29">
        <v>25</v>
      </c>
      <c r="B38" s="509"/>
      <c r="C38" s="509"/>
      <c r="D38" s="95" t="s">
        <v>517</v>
      </c>
      <c r="E38" s="90">
        <v>1</v>
      </c>
      <c r="F38" s="58">
        <f>IF(E38=G38,H38)</f>
        <v>1</v>
      </c>
      <c r="G38" s="58">
        <f>IF(E38="NA","NA",H38)</f>
        <v>1</v>
      </c>
      <c r="H38" s="58">
        <v>1</v>
      </c>
      <c r="I38" s="30" t="s">
        <v>519</v>
      </c>
      <c r="J38" s="90">
        <v>1</v>
      </c>
      <c r="K38" s="58">
        <f>IF(J38=L38,M38)</f>
        <v>1</v>
      </c>
      <c r="L38" s="58">
        <f>IF(J38="NA","NA",M38)</f>
        <v>1</v>
      </c>
      <c r="M38" s="58">
        <v>1</v>
      </c>
      <c r="N38" s="30" t="s">
        <v>519</v>
      </c>
      <c r="O38" s="90">
        <v>1</v>
      </c>
      <c r="P38" s="58">
        <f>IF(O38=Q38,R38)</f>
        <v>1</v>
      </c>
      <c r="Q38" s="58">
        <f>IF(O38="NA","NA",R38)</f>
        <v>1</v>
      </c>
      <c r="R38" s="58">
        <v>1</v>
      </c>
      <c r="S38" s="482"/>
    </row>
    <row r="39" spans="1:19" s="16" customFormat="1" ht="135" customHeight="1">
      <c r="A39" s="29">
        <v>26</v>
      </c>
      <c r="B39" s="510"/>
      <c r="C39" s="510"/>
      <c r="D39" s="95" t="s">
        <v>518</v>
      </c>
      <c r="E39" s="90">
        <v>1</v>
      </c>
      <c r="F39" s="58">
        <f>IF(E39=G39,H39)</f>
        <v>1</v>
      </c>
      <c r="G39" s="58">
        <f>IF(E39="NA","NA",H39)</f>
        <v>1</v>
      </c>
      <c r="H39" s="58">
        <v>1</v>
      </c>
      <c r="I39" s="96" t="s">
        <v>1067</v>
      </c>
      <c r="J39" s="90">
        <v>1</v>
      </c>
      <c r="K39" s="58">
        <f>IF(J39=L39,M39)</f>
        <v>1</v>
      </c>
      <c r="L39" s="58">
        <f>IF(J39="NA","NA",M39)</f>
        <v>1</v>
      </c>
      <c r="M39" s="58">
        <v>1</v>
      </c>
      <c r="N39" s="96" t="s">
        <v>1067</v>
      </c>
      <c r="O39" s="90">
        <v>1</v>
      </c>
      <c r="P39" s="58">
        <f>IF(O39=Q39,R39)</f>
        <v>1</v>
      </c>
      <c r="Q39" s="58">
        <f>IF(O39="NA","NA",R39)</f>
        <v>1</v>
      </c>
      <c r="R39" s="58">
        <v>1</v>
      </c>
      <c r="S39" s="449"/>
    </row>
    <row r="40" spans="1:19" ht="21.75">
      <c r="A40" s="442" t="s">
        <v>522</v>
      </c>
      <c r="B40" s="442"/>
      <c r="C40" s="442"/>
      <c r="D40" s="442"/>
      <c r="E40" s="442"/>
      <c r="F40" s="442"/>
      <c r="G40" s="442"/>
      <c r="H40" s="442"/>
      <c r="I40" s="442"/>
      <c r="J40" s="442"/>
      <c r="K40" s="442"/>
      <c r="L40" s="442"/>
      <c r="M40" s="442"/>
      <c r="N40" s="442"/>
      <c r="O40" s="442"/>
      <c r="P40" s="442"/>
      <c r="Q40" s="442"/>
      <c r="R40" s="442"/>
      <c r="S40" s="442"/>
    </row>
    <row r="41" spans="1:19" ht="21.75">
      <c r="A41" s="442" t="s">
        <v>1582</v>
      </c>
      <c r="B41" s="442"/>
      <c r="C41" s="442"/>
      <c r="D41" s="442"/>
      <c r="E41" s="442"/>
      <c r="F41" s="442"/>
      <c r="G41" s="442"/>
      <c r="H41" s="442"/>
      <c r="I41" s="442"/>
      <c r="J41" s="442"/>
      <c r="K41" s="442"/>
      <c r="L41" s="442"/>
      <c r="M41" s="442"/>
      <c r="N41" s="442"/>
      <c r="O41" s="442"/>
      <c r="P41" s="442"/>
      <c r="Q41" s="442"/>
      <c r="R41" s="442"/>
      <c r="S41" s="442"/>
    </row>
    <row r="42" spans="1:19" s="16" customFormat="1" ht="43.5">
      <c r="A42" s="29">
        <v>27</v>
      </c>
      <c r="B42" s="508" t="s">
        <v>932</v>
      </c>
      <c r="C42" s="508" t="s">
        <v>846</v>
      </c>
      <c r="D42" s="95" t="s">
        <v>524</v>
      </c>
      <c r="E42" s="90">
        <v>1</v>
      </c>
      <c r="F42" s="58">
        <f t="shared" ref="F42:F60" si="6">IF(E42=G42,H42)</f>
        <v>1</v>
      </c>
      <c r="G42" s="58">
        <f t="shared" ref="G42:G60" si="7">IF(E42="NA","NA",H42)</f>
        <v>1</v>
      </c>
      <c r="H42" s="58">
        <v>1</v>
      </c>
      <c r="I42" s="96" t="s">
        <v>873</v>
      </c>
      <c r="J42" s="90">
        <v>1</v>
      </c>
      <c r="K42" s="58">
        <f t="shared" ref="K42:K60" si="8">IF(J42=L42,M42)</f>
        <v>1</v>
      </c>
      <c r="L42" s="58">
        <f t="shared" ref="L42:L60" si="9">IF(J42="NA","NA",M42)</f>
        <v>1</v>
      </c>
      <c r="M42" s="58">
        <v>1</v>
      </c>
      <c r="N42" s="97" t="s">
        <v>544</v>
      </c>
      <c r="O42" s="90">
        <v>1</v>
      </c>
      <c r="P42" s="58">
        <f t="shared" ref="P42:P60" si="10">IF(O42=Q42,R42)</f>
        <v>1</v>
      </c>
      <c r="Q42" s="58">
        <f t="shared" ref="Q42:Q60" si="11">IF(O42="NA","NA",R42)</f>
        <v>1</v>
      </c>
      <c r="R42" s="58">
        <v>1</v>
      </c>
      <c r="S42" s="448" t="s">
        <v>367</v>
      </c>
    </row>
    <row r="43" spans="1:19" s="16" customFormat="1" ht="43.5">
      <c r="A43" s="29">
        <v>28</v>
      </c>
      <c r="B43" s="509"/>
      <c r="C43" s="509"/>
      <c r="D43" s="95" t="s">
        <v>525</v>
      </c>
      <c r="E43" s="90">
        <v>1</v>
      </c>
      <c r="F43" s="58">
        <f t="shared" si="6"/>
        <v>1</v>
      </c>
      <c r="G43" s="58">
        <f t="shared" si="7"/>
        <v>1</v>
      </c>
      <c r="H43" s="58">
        <v>1</v>
      </c>
      <c r="I43" s="96" t="s">
        <v>873</v>
      </c>
      <c r="J43" s="90">
        <v>1</v>
      </c>
      <c r="K43" s="58">
        <f t="shared" si="8"/>
        <v>1</v>
      </c>
      <c r="L43" s="58">
        <f t="shared" si="9"/>
        <v>1</v>
      </c>
      <c r="M43" s="58">
        <v>1</v>
      </c>
      <c r="N43" s="97" t="s">
        <v>544</v>
      </c>
      <c r="O43" s="90">
        <v>1</v>
      </c>
      <c r="P43" s="58">
        <f t="shared" si="10"/>
        <v>1</v>
      </c>
      <c r="Q43" s="58">
        <f t="shared" si="11"/>
        <v>1</v>
      </c>
      <c r="R43" s="58">
        <v>1</v>
      </c>
      <c r="S43" s="482"/>
    </row>
    <row r="44" spans="1:19" s="16" customFormat="1" ht="43.5">
      <c r="A44" s="29">
        <v>29</v>
      </c>
      <c r="B44" s="509"/>
      <c r="C44" s="509"/>
      <c r="D44" s="95" t="s">
        <v>526</v>
      </c>
      <c r="E44" s="90">
        <v>1</v>
      </c>
      <c r="F44" s="58">
        <f t="shared" si="6"/>
        <v>1</v>
      </c>
      <c r="G44" s="58">
        <f t="shared" si="7"/>
        <v>1</v>
      </c>
      <c r="H44" s="58">
        <v>1</v>
      </c>
      <c r="I44" s="96" t="s">
        <v>873</v>
      </c>
      <c r="J44" s="90">
        <v>1</v>
      </c>
      <c r="K44" s="58">
        <f t="shared" si="8"/>
        <v>1</v>
      </c>
      <c r="L44" s="58">
        <f t="shared" si="9"/>
        <v>1</v>
      </c>
      <c r="M44" s="58">
        <v>1</v>
      </c>
      <c r="N44" s="97" t="s">
        <v>544</v>
      </c>
      <c r="O44" s="90">
        <v>1</v>
      </c>
      <c r="P44" s="58">
        <f t="shared" si="10"/>
        <v>1</v>
      </c>
      <c r="Q44" s="58">
        <f t="shared" si="11"/>
        <v>1</v>
      </c>
      <c r="R44" s="58">
        <v>1</v>
      </c>
      <c r="S44" s="482"/>
    </row>
    <row r="45" spans="1:19" s="16" customFormat="1" ht="43.5">
      <c r="A45" s="29">
        <v>30</v>
      </c>
      <c r="B45" s="509"/>
      <c r="C45" s="509"/>
      <c r="D45" s="95" t="s">
        <v>527</v>
      </c>
      <c r="E45" s="90">
        <v>1</v>
      </c>
      <c r="F45" s="58">
        <f t="shared" si="6"/>
        <v>1</v>
      </c>
      <c r="G45" s="58">
        <f t="shared" si="7"/>
        <v>1</v>
      </c>
      <c r="H45" s="58">
        <v>1</v>
      </c>
      <c r="I45" s="96" t="s">
        <v>873</v>
      </c>
      <c r="J45" s="90">
        <v>1</v>
      </c>
      <c r="K45" s="58">
        <f t="shared" si="8"/>
        <v>1</v>
      </c>
      <c r="L45" s="58">
        <f t="shared" si="9"/>
        <v>1</v>
      </c>
      <c r="M45" s="58">
        <v>1</v>
      </c>
      <c r="N45" s="97" t="s">
        <v>544</v>
      </c>
      <c r="O45" s="90">
        <v>1</v>
      </c>
      <c r="P45" s="58">
        <f t="shared" si="10"/>
        <v>1</v>
      </c>
      <c r="Q45" s="58">
        <f t="shared" si="11"/>
        <v>1</v>
      </c>
      <c r="R45" s="58">
        <v>1</v>
      </c>
      <c r="S45" s="482"/>
    </row>
    <row r="46" spans="1:19" s="16" customFormat="1" ht="43.5">
      <c r="A46" s="29">
        <v>31</v>
      </c>
      <c r="B46" s="509"/>
      <c r="C46" s="509"/>
      <c r="D46" s="95" t="s">
        <v>528</v>
      </c>
      <c r="E46" s="90">
        <v>1</v>
      </c>
      <c r="F46" s="58">
        <f t="shared" si="6"/>
        <v>1</v>
      </c>
      <c r="G46" s="58">
        <f t="shared" si="7"/>
        <v>1</v>
      </c>
      <c r="H46" s="58">
        <v>1</v>
      </c>
      <c r="I46" s="96" t="s">
        <v>873</v>
      </c>
      <c r="J46" s="90">
        <v>1</v>
      </c>
      <c r="K46" s="58">
        <f t="shared" si="8"/>
        <v>1</v>
      </c>
      <c r="L46" s="58">
        <f t="shared" si="9"/>
        <v>1</v>
      </c>
      <c r="M46" s="58">
        <v>1</v>
      </c>
      <c r="N46" s="97" t="s">
        <v>544</v>
      </c>
      <c r="O46" s="90">
        <v>1</v>
      </c>
      <c r="P46" s="58">
        <f t="shared" si="10"/>
        <v>1</v>
      </c>
      <c r="Q46" s="58">
        <f t="shared" si="11"/>
        <v>1</v>
      </c>
      <c r="R46" s="58">
        <v>1</v>
      </c>
      <c r="S46" s="482"/>
    </row>
    <row r="47" spans="1:19" s="16" customFormat="1" ht="43.5">
      <c r="A47" s="29">
        <v>32</v>
      </c>
      <c r="B47" s="509"/>
      <c r="C47" s="509"/>
      <c r="D47" s="95" t="s">
        <v>529</v>
      </c>
      <c r="E47" s="90">
        <v>1</v>
      </c>
      <c r="F47" s="58">
        <f t="shared" si="6"/>
        <v>1</v>
      </c>
      <c r="G47" s="58">
        <f t="shared" si="7"/>
        <v>1</v>
      </c>
      <c r="H47" s="58">
        <v>1</v>
      </c>
      <c r="I47" s="96" t="s">
        <v>873</v>
      </c>
      <c r="J47" s="90">
        <v>1</v>
      </c>
      <c r="K47" s="58">
        <f t="shared" si="8"/>
        <v>1</v>
      </c>
      <c r="L47" s="58">
        <f t="shared" si="9"/>
        <v>1</v>
      </c>
      <c r="M47" s="58">
        <v>1</v>
      </c>
      <c r="N47" s="97" t="s">
        <v>544</v>
      </c>
      <c r="O47" s="90">
        <v>1</v>
      </c>
      <c r="P47" s="58">
        <f t="shared" si="10"/>
        <v>1</v>
      </c>
      <c r="Q47" s="58">
        <f t="shared" si="11"/>
        <v>1</v>
      </c>
      <c r="R47" s="58">
        <v>1</v>
      </c>
      <c r="S47" s="482"/>
    </row>
    <row r="48" spans="1:19" s="16" customFormat="1" ht="43.5">
      <c r="A48" s="29">
        <v>33</v>
      </c>
      <c r="B48" s="509"/>
      <c r="C48" s="509"/>
      <c r="D48" s="95" t="s">
        <v>530</v>
      </c>
      <c r="E48" s="90">
        <v>1</v>
      </c>
      <c r="F48" s="58">
        <f t="shared" si="6"/>
        <v>1</v>
      </c>
      <c r="G48" s="58">
        <f t="shared" si="7"/>
        <v>1</v>
      </c>
      <c r="H48" s="58">
        <v>1</v>
      </c>
      <c r="I48" s="96" t="s">
        <v>873</v>
      </c>
      <c r="J48" s="90">
        <v>1</v>
      </c>
      <c r="K48" s="58">
        <f t="shared" si="8"/>
        <v>1</v>
      </c>
      <c r="L48" s="58">
        <f t="shared" si="9"/>
        <v>1</v>
      </c>
      <c r="M48" s="58">
        <v>1</v>
      </c>
      <c r="N48" s="97" t="s">
        <v>544</v>
      </c>
      <c r="O48" s="90">
        <v>1</v>
      </c>
      <c r="P48" s="58">
        <f t="shared" si="10"/>
        <v>1</v>
      </c>
      <c r="Q48" s="58">
        <f t="shared" si="11"/>
        <v>1</v>
      </c>
      <c r="R48" s="58">
        <v>1</v>
      </c>
      <c r="S48" s="482"/>
    </row>
    <row r="49" spans="1:19" s="16" customFormat="1" ht="43.5">
      <c r="A49" s="29">
        <v>34</v>
      </c>
      <c r="B49" s="509"/>
      <c r="C49" s="509"/>
      <c r="D49" s="95" t="s">
        <v>531</v>
      </c>
      <c r="E49" s="90">
        <v>1</v>
      </c>
      <c r="F49" s="58">
        <f t="shared" si="6"/>
        <v>1</v>
      </c>
      <c r="G49" s="58">
        <f t="shared" si="7"/>
        <v>1</v>
      </c>
      <c r="H49" s="58">
        <v>1</v>
      </c>
      <c r="I49" s="96" t="s">
        <v>543</v>
      </c>
      <c r="J49" s="90">
        <v>1</v>
      </c>
      <c r="K49" s="58">
        <f t="shared" si="8"/>
        <v>1</v>
      </c>
      <c r="L49" s="58">
        <f t="shared" si="9"/>
        <v>1</v>
      </c>
      <c r="M49" s="58">
        <v>1</v>
      </c>
      <c r="N49" s="97" t="s">
        <v>544</v>
      </c>
      <c r="O49" s="90">
        <v>1</v>
      </c>
      <c r="P49" s="58">
        <f t="shared" si="10"/>
        <v>1</v>
      </c>
      <c r="Q49" s="58">
        <f t="shared" si="11"/>
        <v>1</v>
      </c>
      <c r="R49" s="58">
        <v>1</v>
      </c>
      <c r="S49" s="482"/>
    </row>
    <row r="50" spans="1:19" s="16" customFormat="1" ht="43.5">
      <c r="A50" s="29">
        <v>35</v>
      </c>
      <c r="B50" s="509"/>
      <c r="C50" s="509"/>
      <c r="D50" s="95" t="s">
        <v>532</v>
      </c>
      <c r="E50" s="90">
        <v>1</v>
      </c>
      <c r="F50" s="58">
        <f t="shared" si="6"/>
        <v>1</v>
      </c>
      <c r="G50" s="58">
        <f t="shared" si="7"/>
        <v>1</v>
      </c>
      <c r="H50" s="58">
        <v>1</v>
      </c>
      <c r="I50" s="96" t="s">
        <v>543</v>
      </c>
      <c r="J50" s="90">
        <v>1</v>
      </c>
      <c r="K50" s="58">
        <f t="shared" si="8"/>
        <v>1</v>
      </c>
      <c r="L50" s="58">
        <f t="shared" si="9"/>
        <v>1</v>
      </c>
      <c r="M50" s="58">
        <v>1</v>
      </c>
      <c r="N50" s="97" t="s">
        <v>544</v>
      </c>
      <c r="O50" s="90">
        <v>1</v>
      </c>
      <c r="P50" s="58">
        <f t="shared" si="10"/>
        <v>1</v>
      </c>
      <c r="Q50" s="58">
        <f t="shared" si="11"/>
        <v>1</v>
      </c>
      <c r="R50" s="58">
        <v>1</v>
      </c>
      <c r="S50" s="482"/>
    </row>
    <row r="51" spans="1:19" s="16" customFormat="1" ht="43.5">
      <c r="A51" s="29">
        <v>36</v>
      </c>
      <c r="B51" s="509"/>
      <c r="C51" s="509"/>
      <c r="D51" s="95" t="s">
        <v>533</v>
      </c>
      <c r="E51" s="90">
        <v>1</v>
      </c>
      <c r="F51" s="58">
        <f t="shared" si="6"/>
        <v>1</v>
      </c>
      <c r="G51" s="58">
        <f t="shared" si="7"/>
        <v>1</v>
      </c>
      <c r="H51" s="58">
        <v>1</v>
      </c>
      <c r="I51" s="96" t="s">
        <v>543</v>
      </c>
      <c r="J51" s="90">
        <v>1</v>
      </c>
      <c r="K51" s="58">
        <f t="shared" si="8"/>
        <v>1</v>
      </c>
      <c r="L51" s="58">
        <f t="shared" si="9"/>
        <v>1</v>
      </c>
      <c r="M51" s="58">
        <v>1</v>
      </c>
      <c r="N51" s="97" t="s">
        <v>544</v>
      </c>
      <c r="O51" s="90">
        <v>1</v>
      </c>
      <c r="P51" s="58">
        <f t="shared" si="10"/>
        <v>1</v>
      </c>
      <c r="Q51" s="58">
        <f t="shared" si="11"/>
        <v>1</v>
      </c>
      <c r="R51" s="58">
        <v>1</v>
      </c>
      <c r="S51" s="482"/>
    </row>
    <row r="52" spans="1:19" s="16" customFormat="1" ht="43.5">
      <c r="A52" s="29">
        <v>37</v>
      </c>
      <c r="B52" s="509"/>
      <c r="C52" s="509"/>
      <c r="D52" s="95" t="s">
        <v>534</v>
      </c>
      <c r="E52" s="90">
        <v>1</v>
      </c>
      <c r="F52" s="58">
        <f t="shared" si="6"/>
        <v>1</v>
      </c>
      <c r="G52" s="58">
        <f t="shared" si="7"/>
        <v>1</v>
      </c>
      <c r="H52" s="58">
        <v>1</v>
      </c>
      <c r="I52" s="96" t="s">
        <v>873</v>
      </c>
      <c r="J52" s="90">
        <v>1</v>
      </c>
      <c r="K52" s="58">
        <f t="shared" si="8"/>
        <v>1</v>
      </c>
      <c r="L52" s="58">
        <f t="shared" si="9"/>
        <v>1</v>
      </c>
      <c r="M52" s="58">
        <v>1</v>
      </c>
      <c r="N52" s="97" t="s">
        <v>544</v>
      </c>
      <c r="O52" s="90">
        <v>1</v>
      </c>
      <c r="P52" s="58">
        <f t="shared" si="10"/>
        <v>1</v>
      </c>
      <c r="Q52" s="58">
        <f t="shared" si="11"/>
        <v>1</v>
      </c>
      <c r="R52" s="58">
        <v>1</v>
      </c>
      <c r="S52" s="482"/>
    </row>
    <row r="53" spans="1:19" s="16" customFormat="1" ht="43.5">
      <c r="A53" s="29">
        <v>38</v>
      </c>
      <c r="B53" s="509"/>
      <c r="C53" s="509"/>
      <c r="D53" s="95" t="s">
        <v>535</v>
      </c>
      <c r="E53" s="90">
        <v>1</v>
      </c>
      <c r="F53" s="58">
        <f t="shared" si="6"/>
        <v>1</v>
      </c>
      <c r="G53" s="58">
        <f t="shared" si="7"/>
        <v>1</v>
      </c>
      <c r="H53" s="58">
        <v>1</v>
      </c>
      <c r="I53" s="96" t="s">
        <v>873</v>
      </c>
      <c r="J53" s="90">
        <v>1</v>
      </c>
      <c r="K53" s="58">
        <f t="shared" si="8"/>
        <v>1</v>
      </c>
      <c r="L53" s="58">
        <f t="shared" si="9"/>
        <v>1</v>
      </c>
      <c r="M53" s="58">
        <v>1</v>
      </c>
      <c r="N53" s="97" t="s">
        <v>544</v>
      </c>
      <c r="O53" s="90">
        <v>1</v>
      </c>
      <c r="P53" s="58">
        <f t="shared" si="10"/>
        <v>1</v>
      </c>
      <c r="Q53" s="58">
        <f t="shared" si="11"/>
        <v>1</v>
      </c>
      <c r="R53" s="58">
        <v>1</v>
      </c>
      <c r="S53" s="482"/>
    </row>
    <row r="54" spans="1:19" s="16" customFormat="1" ht="43.5">
      <c r="A54" s="29">
        <v>39</v>
      </c>
      <c r="B54" s="509"/>
      <c r="C54" s="509"/>
      <c r="D54" s="95" t="s">
        <v>536</v>
      </c>
      <c r="E54" s="90">
        <v>1</v>
      </c>
      <c r="F54" s="58">
        <f t="shared" si="6"/>
        <v>1</v>
      </c>
      <c r="G54" s="58">
        <f t="shared" si="7"/>
        <v>1</v>
      </c>
      <c r="H54" s="58">
        <v>1</v>
      </c>
      <c r="I54" s="96" t="s">
        <v>873</v>
      </c>
      <c r="J54" s="90">
        <v>1</v>
      </c>
      <c r="K54" s="58">
        <f t="shared" si="8"/>
        <v>1</v>
      </c>
      <c r="L54" s="58">
        <f t="shared" si="9"/>
        <v>1</v>
      </c>
      <c r="M54" s="58">
        <v>1</v>
      </c>
      <c r="N54" s="97" t="s">
        <v>544</v>
      </c>
      <c r="O54" s="90">
        <v>1</v>
      </c>
      <c r="P54" s="58">
        <f t="shared" si="10"/>
        <v>1</v>
      </c>
      <c r="Q54" s="58">
        <f t="shared" si="11"/>
        <v>1</v>
      </c>
      <c r="R54" s="58">
        <v>1</v>
      </c>
      <c r="S54" s="482"/>
    </row>
    <row r="55" spans="1:19" s="16" customFormat="1" ht="43.5">
      <c r="A55" s="29">
        <v>40</v>
      </c>
      <c r="B55" s="509"/>
      <c r="C55" s="509"/>
      <c r="D55" s="95" t="s">
        <v>537</v>
      </c>
      <c r="E55" s="90">
        <v>1</v>
      </c>
      <c r="F55" s="58">
        <f t="shared" si="6"/>
        <v>1</v>
      </c>
      <c r="G55" s="58">
        <f t="shared" si="7"/>
        <v>1</v>
      </c>
      <c r="H55" s="58">
        <v>1</v>
      </c>
      <c r="I55" s="96" t="s">
        <v>873</v>
      </c>
      <c r="J55" s="90">
        <v>1</v>
      </c>
      <c r="K55" s="58">
        <f t="shared" si="8"/>
        <v>1</v>
      </c>
      <c r="L55" s="58">
        <f t="shared" si="9"/>
        <v>1</v>
      </c>
      <c r="M55" s="58">
        <v>1</v>
      </c>
      <c r="N55" s="97" t="s">
        <v>544</v>
      </c>
      <c r="O55" s="90">
        <v>1</v>
      </c>
      <c r="P55" s="58">
        <f t="shared" si="10"/>
        <v>1</v>
      </c>
      <c r="Q55" s="58">
        <f t="shared" si="11"/>
        <v>1</v>
      </c>
      <c r="R55" s="58">
        <v>1</v>
      </c>
      <c r="S55" s="482"/>
    </row>
    <row r="56" spans="1:19" s="16" customFormat="1" ht="43.5">
      <c r="A56" s="29">
        <v>41</v>
      </c>
      <c r="B56" s="509"/>
      <c r="C56" s="509"/>
      <c r="D56" s="95" t="s">
        <v>538</v>
      </c>
      <c r="E56" s="90">
        <v>1</v>
      </c>
      <c r="F56" s="58">
        <f t="shared" si="6"/>
        <v>1</v>
      </c>
      <c r="G56" s="58">
        <f t="shared" si="7"/>
        <v>1</v>
      </c>
      <c r="H56" s="58">
        <v>1</v>
      </c>
      <c r="I56" s="96" t="s">
        <v>873</v>
      </c>
      <c r="J56" s="90">
        <v>1</v>
      </c>
      <c r="K56" s="58">
        <f t="shared" si="8"/>
        <v>1</v>
      </c>
      <c r="L56" s="58">
        <f t="shared" si="9"/>
        <v>1</v>
      </c>
      <c r="M56" s="58">
        <v>1</v>
      </c>
      <c r="N56" s="97" t="s">
        <v>544</v>
      </c>
      <c r="O56" s="90">
        <v>1</v>
      </c>
      <c r="P56" s="58">
        <f t="shared" si="10"/>
        <v>1</v>
      </c>
      <c r="Q56" s="58">
        <f t="shared" si="11"/>
        <v>1</v>
      </c>
      <c r="R56" s="58">
        <v>1</v>
      </c>
      <c r="S56" s="482"/>
    </row>
    <row r="57" spans="1:19" s="16" customFormat="1" ht="43.5">
      <c r="A57" s="29">
        <v>42</v>
      </c>
      <c r="B57" s="509"/>
      <c r="C57" s="509"/>
      <c r="D57" s="95" t="s">
        <v>539</v>
      </c>
      <c r="E57" s="90">
        <v>1</v>
      </c>
      <c r="F57" s="58">
        <f t="shared" si="6"/>
        <v>1</v>
      </c>
      <c r="G57" s="58">
        <f t="shared" si="7"/>
        <v>1</v>
      </c>
      <c r="H57" s="58">
        <v>1</v>
      </c>
      <c r="I57" s="96" t="s">
        <v>543</v>
      </c>
      <c r="J57" s="90">
        <v>1</v>
      </c>
      <c r="K57" s="58">
        <f t="shared" si="8"/>
        <v>1</v>
      </c>
      <c r="L57" s="58">
        <f t="shared" si="9"/>
        <v>1</v>
      </c>
      <c r="M57" s="58">
        <v>1</v>
      </c>
      <c r="N57" s="97" t="s">
        <v>544</v>
      </c>
      <c r="O57" s="90">
        <v>1</v>
      </c>
      <c r="P57" s="58">
        <f t="shared" si="10"/>
        <v>1</v>
      </c>
      <c r="Q57" s="58">
        <f t="shared" si="11"/>
        <v>1</v>
      </c>
      <c r="R57" s="58">
        <v>1</v>
      </c>
      <c r="S57" s="482"/>
    </row>
    <row r="58" spans="1:19" s="16" customFormat="1" ht="43.5">
      <c r="A58" s="29">
        <v>43</v>
      </c>
      <c r="B58" s="509"/>
      <c r="C58" s="509"/>
      <c r="D58" s="95" t="s">
        <v>540</v>
      </c>
      <c r="E58" s="90">
        <v>1</v>
      </c>
      <c r="F58" s="58">
        <f t="shared" si="6"/>
        <v>1</v>
      </c>
      <c r="G58" s="58">
        <f t="shared" si="7"/>
        <v>1</v>
      </c>
      <c r="H58" s="58">
        <v>1</v>
      </c>
      <c r="I58" s="96" t="s">
        <v>543</v>
      </c>
      <c r="J58" s="90">
        <v>1</v>
      </c>
      <c r="K58" s="58">
        <f t="shared" si="8"/>
        <v>1</v>
      </c>
      <c r="L58" s="58">
        <f t="shared" si="9"/>
        <v>1</v>
      </c>
      <c r="M58" s="58">
        <v>1</v>
      </c>
      <c r="N58" s="97" t="s">
        <v>544</v>
      </c>
      <c r="O58" s="90">
        <v>1</v>
      </c>
      <c r="P58" s="58">
        <f t="shared" si="10"/>
        <v>1</v>
      </c>
      <c r="Q58" s="58">
        <f t="shared" si="11"/>
        <v>1</v>
      </c>
      <c r="R58" s="58">
        <v>1</v>
      </c>
      <c r="S58" s="482"/>
    </row>
    <row r="59" spans="1:19" s="16" customFormat="1" ht="43.5">
      <c r="A59" s="29">
        <v>44</v>
      </c>
      <c r="B59" s="509"/>
      <c r="C59" s="509"/>
      <c r="D59" s="95" t="s">
        <v>541</v>
      </c>
      <c r="E59" s="90">
        <v>1</v>
      </c>
      <c r="F59" s="58">
        <f t="shared" si="6"/>
        <v>1</v>
      </c>
      <c r="G59" s="58">
        <f t="shared" si="7"/>
        <v>1</v>
      </c>
      <c r="H59" s="58">
        <v>1</v>
      </c>
      <c r="I59" s="96" t="s">
        <v>873</v>
      </c>
      <c r="J59" s="90">
        <v>1</v>
      </c>
      <c r="K59" s="58">
        <f t="shared" si="8"/>
        <v>1</v>
      </c>
      <c r="L59" s="58">
        <f t="shared" si="9"/>
        <v>1</v>
      </c>
      <c r="M59" s="58">
        <v>1</v>
      </c>
      <c r="N59" s="97" t="s">
        <v>544</v>
      </c>
      <c r="O59" s="90">
        <v>1</v>
      </c>
      <c r="P59" s="58">
        <f t="shared" si="10"/>
        <v>1</v>
      </c>
      <c r="Q59" s="58">
        <f t="shared" si="11"/>
        <v>1</v>
      </c>
      <c r="R59" s="58">
        <v>1</v>
      </c>
      <c r="S59" s="482"/>
    </row>
    <row r="60" spans="1:19" s="16" customFormat="1" ht="43.5">
      <c r="A60" s="29">
        <v>45</v>
      </c>
      <c r="B60" s="510"/>
      <c r="C60" s="510"/>
      <c r="D60" s="95" t="s">
        <v>872</v>
      </c>
      <c r="E60" s="90">
        <v>1</v>
      </c>
      <c r="F60" s="58">
        <f t="shared" si="6"/>
        <v>1</v>
      </c>
      <c r="G60" s="58">
        <f t="shared" si="7"/>
        <v>1</v>
      </c>
      <c r="H60" s="58">
        <v>1</v>
      </c>
      <c r="I60" s="96" t="s">
        <v>873</v>
      </c>
      <c r="J60" s="90">
        <v>1</v>
      </c>
      <c r="K60" s="58">
        <f t="shared" si="8"/>
        <v>1</v>
      </c>
      <c r="L60" s="58">
        <f t="shared" si="9"/>
        <v>1</v>
      </c>
      <c r="M60" s="58">
        <v>1</v>
      </c>
      <c r="N60" s="97" t="s">
        <v>544</v>
      </c>
      <c r="O60" s="90">
        <v>1</v>
      </c>
      <c r="P60" s="58">
        <f t="shared" si="10"/>
        <v>1</v>
      </c>
      <c r="Q60" s="58">
        <f t="shared" si="11"/>
        <v>1</v>
      </c>
      <c r="R60" s="58">
        <v>1</v>
      </c>
      <c r="S60" s="449"/>
    </row>
    <row r="61" spans="1:19" s="16" customFormat="1" ht="21.75">
      <c r="A61" s="442" t="s">
        <v>1580</v>
      </c>
      <c r="B61" s="442"/>
      <c r="C61" s="442"/>
      <c r="D61" s="442"/>
      <c r="E61" s="442"/>
      <c r="F61" s="442"/>
      <c r="G61" s="442"/>
      <c r="H61" s="442"/>
      <c r="I61" s="442"/>
      <c r="J61" s="442"/>
      <c r="K61" s="442"/>
      <c r="L61" s="442"/>
      <c r="M61" s="442"/>
      <c r="N61" s="442"/>
      <c r="O61" s="442"/>
      <c r="P61" s="442"/>
      <c r="Q61" s="442"/>
      <c r="R61" s="442"/>
      <c r="S61" s="442"/>
    </row>
    <row r="62" spans="1:19" s="16" customFormat="1" ht="43.5">
      <c r="A62" s="29">
        <v>46</v>
      </c>
      <c r="B62" s="508" t="s">
        <v>932</v>
      </c>
      <c r="C62" s="508" t="s">
        <v>846</v>
      </c>
      <c r="D62" s="95" t="s">
        <v>545</v>
      </c>
      <c r="E62" s="90">
        <v>1</v>
      </c>
      <c r="F62" s="58">
        <f t="shared" ref="F62:F70" si="12">IF(E62=G62,H62)</f>
        <v>1</v>
      </c>
      <c r="G62" s="58">
        <f t="shared" ref="G62:G70" si="13">IF(E62="NA","NA",H62)</f>
        <v>1</v>
      </c>
      <c r="H62" s="58">
        <v>1</v>
      </c>
      <c r="I62" s="96" t="s">
        <v>873</v>
      </c>
      <c r="J62" s="90">
        <v>1</v>
      </c>
      <c r="K62" s="58">
        <f t="shared" ref="K62:K70" si="14">IF(J62=L62,M62)</f>
        <v>1</v>
      </c>
      <c r="L62" s="58">
        <f t="shared" ref="L62:L70" si="15">IF(J62="NA","NA",M62)</f>
        <v>1</v>
      </c>
      <c r="M62" s="58">
        <v>1</v>
      </c>
      <c r="N62" s="97" t="s">
        <v>544</v>
      </c>
      <c r="O62" s="90">
        <v>1</v>
      </c>
      <c r="P62" s="58">
        <f t="shared" ref="P62:P70" si="16">IF(O62=Q62,R62)</f>
        <v>1</v>
      </c>
      <c r="Q62" s="58">
        <f t="shared" ref="Q62:Q70" si="17">IF(O62="NA","NA",R62)</f>
        <v>1</v>
      </c>
      <c r="R62" s="58">
        <v>1</v>
      </c>
      <c r="S62" s="448" t="s">
        <v>367</v>
      </c>
    </row>
    <row r="63" spans="1:19" s="16" customFormat="1" ht="43.5">
      <c r="A63" s="29">
        <v>47</v>
      </c>
      <c r="B63" s="509"/>
      <c r="C63" s="509"/>
      <c r="D63" s="95" t="s">
        <v>874</v>
      </c>
      <c r="E63" s="90">
        <v>1</v>
      </c>
      <c r="F63" s="58">
        <f t="shared" si="12"/>
        <v>1</v>
      </c>
      <c r="G63" s="58">
        <f t="shared" si="13"/>
        <v>1</v>
      </c>
      <c r="H63" s="58">
        <v>1</v>
      </c>
      <c r="I63" s="96" t="s">
        <v>873</v>
      </c>
      <c r="J63" s="90">
        <v>1</v>
      </c>
      <c r="K63" s="58">
        <f t="shared" si="14"/>
        <v>1</v>
      </c>
      <c r="L63" s="58">
        <f t="shared" si="15"/>
        <v>1</v>
      </c>
      <c r="M63" s="58">
        <v>1</v>
      </c>
      <c r="N63" s="97" t="s">
        <v>544</v>
      </c>
      <c r="O63" s="90">
        <v>1</v>
      </c>
      <c r="P63" s="58">
        <f t="shared" si="16"/>
        <v>1</v>
      </c>
      <c r="Q63" s="58">
        <f t="shared" si="17"/>
        <v>1</v>
      </c>
      <c r="R63" s="58">
        <v>1</v>
      </c>
      <c r="S63" s="482"/>
    </row>
    <row r="64" spans="1:19" s="16" customFormat="1" ht="43.5">
      <c r="A64" s="29">
        <v>48</v>
      </c>
      <c r="B64" s="509"/>
      <c r="C64" s="509"/>
      <c r="D64" s="95" t="s">
        <v>547</v>
      </c>
      <c r="E64" s="90">
        <v>1</v>
      </c>
      <c r="F64" s="58">
        <f t="shared" si="12"/>
        <v>1</v>
      </c>
      <c r="G64" s="58">
        <f t="shared" si="13"/>
        <v>1</v>
      </c>
      <c r="H64" s="58">
        <v>1</v>
      </c>
      <c r="I64" s="96" t="s">
        <v>873</v>
      </c>
      <c r="J64" s="90">
        <v>1</v>
      </c>
      <c r="K64" s="58">
        <f t="shared" si="14"/>
        <v>1</v>
      </c>
      <c r="L64" s="58">
        <f t="shared" si="15"/>
        <v>1</v>
      </c>
      <c r="M64" s="58">
        <v>1</v>
      </c>
      <c r="N64" s="97" t="s">
        <v>544</v>
      </c>
      <c r="O64" s="90">
        <v>1</v>
      </c>
      <c r="P64" s="58">
        <f t="shared" si="16"/>
        <v>1</v>
      </c>
      <c r="Q64" s="58">
        <f t="shared" si="17"/>
        <v>1</v>
      </c>
      <c r="R64" s="58">
        <v>1</v>
      </c>
      <c r="S64" s="482"/>
    </row>
    <row r="65" spans="1:19" s="16" customFormat="1" ht="43.5">
      <c r="A65" s="29">
        <v>49</v>
      </c>
      <c r="B65" s="509"/>
      <c r="C65" s="509"/>
      <c r="D65" s="95" t="s">
        <v>875</v>
      </c>
      <c r="E65" s="90">
        <v>1</v>
      </c>
      <c r="F65" s="58">
        <f t="shared" si="12"/>
        <v>1</v>
      </c>
      <c r="G65" s="58">
        <f t="shared" si="13"/>
        <v>1</v>
      </c>
      <c r="H65" s="58">
        <v>1</v>
      </c>
      <c r="I65" s="96" t="s">
        <v>873</v>
      </c>
      <c r="J65" s="90">
        <v>1</v>
      </c>
      <c r="K65" s="58">
        <f t="shared" si="14"/>
        <v>1</v>
      </c>
      <c r="L65" s="58">
        <f t="shared" si="15"/>
        <v>1</v>
      </c>
      <c r="M65" s="58">
        <v>1</v>
      </c>
      <c r="N65" s="97" t="s">
        <v>544</v>
      </c>
      <c r="O65" s="90">
        <v>1</v>
      </c>
      <c r="P65" s="58">
        <f t="shared" si="16"/>
        <v>1</v>
      </c>
      <c r="Q65" s="58">
        <f t="shared" si="17"/>
        <v>1</v>
      </c>
      <c r="R65" s="58">
        <v>1</v>
      </c>
      <c r="S65" s="482"/>
    </row>
    <row r="66" spans="1:19" s="16" customFormat="1" ht="43.5">
      <c r="A66" s="29">
        <v>50</v>
      </c>
      <c r="B66" s="509"/>
      <c r="C66" s="509"/>
      <c r="D66" s="95" t="s">
        <v>549</v>
      </c>
      <c r="E66" s="90">
        <v>1</v>
      </c>
      <c r="F66" s="58">
        <f t="shared" si="12"/>
        <v>1</v>
      </c>
      <c r="G66" s="58">
        <f t="shared" si="13"/>
        <v>1</v>
      </c>
      <c r="H66" s="58">
        <v>1</v>
      </c>
      <c r="I66" s="96" t="s">
        <v>873</v>
      </c>
      <c r="J66" s="90">
        <v>1</v>
      </c>
      <c r="K66" s="58">
        <f t="shared" si="14"/>
        <v>1</v>
      </c>
      <c r="L66" s="58">
        <f t="shared" si="15"/>
        <v>1</v>
      </c>
      <c r="M66" s="58">
        <v>1</v>
      </c>
      <c r="N66" s="97" t="s">
        <v>544</v>
      </c>
      <c r="O66" s="90">
        <v>1</v>
      </c>
      <c r="P66" s="58">
        <f t="shared" si="16"/>
        <v>1</v>
      </c>
      <c r="Q66" s="58">
        <f t="shared" si="17"/>
        <v>1</v>
      </c>
      <c r="R66" s="58">
        <v>1</v>
      </c>
      <c r="S66" s="482"/>
    </row>
    <row r="67" spans="1:19" s="16" customFormat="1" ht="43.5">
      <c r="A67" s="29">
        <v>51</v>
      </c>
      <c r="B67" s="509"/>
      <c r="C67" s="509"/>
      <c r="D67" s="95" t="s">
        <v>550</v>
      </c>
      <c r="E67" s="90">
        <v>1</v>
      </c>
      <c r="F67" s="58">
        <f t="shared" si="12"/>
        <v>1</v>
      </c>
      <c r="G67" s="58">
        <f t="shared" si="13"/>
        <v>1</v>
      </c>
      <c r="H67" s="58">
        <v>1</v>
      </c>
      <c r="I67" s="96" t="s">
        <v>873</v>
      </c>
      <c r="J67" s="90">
        <v>1</v>
      </c>
      <c r="K67" s="58">
        <f t="shared" si="14"/>
        <v>1</v>
      </c>
      <c r="L67" s="58">
        <f t="shared" si="15"/>
        <v>1</v>
      </c>
      <c r="M67" s="58">
        <v>1</v>
      </c>
      <c r="N67" s="97" t="s">
        <v>544</v>
      </c>
      <c r="O67" s="90">
        <v>1</v>
      </c>
      <c r="P67" s="58">
        <f t="shared" si="16"/>
        <v>1</v>
      </c>
      <c r="Q67" s="58">
        <f t="shared" si="17"/>
        <v>1</v>
      </c>
      <c r="R67" s="58">
        <v>1</v>
      </c>
      <c r="S67" s="482"/>
    </row>
    <row r="68" spans="1:19" s="16" customFormat="1" ht="43.5">
      <c r="A68" s="29">
        <v>52</v>
      </c>
      <c r="B68" s="509"/>
      <c r="C68" s="509"/>
      <c r="D68" s="95" t="s">
        <v>551</v>
      </c>
      <c r="E68" s="90">
        <v>1</v>
      </c>
      <c r="F68" s="58">
        <f t="shared" si="12"/>
        <v>1</v>
      </c>
      <c r="G68" s="58">
        <f t="shared" si="13"/>
        <v>1</v>
      </c>
      <c r="H68" s="58">
        <v>1</v>
      </c>
      <c r="I68" s="96" t="s">
        <v>873</v>
      </c>
      <c r="J68" s="90">
        <v>1</v>
      </c>
      <c r="K68" s="58">
        <f t="shared" si="14"/>
        <v>1</v>
      </c>
      <c r="L68" s="58">
        <f t="shared" si="15"/>
        <v>1</v>
      </c>
      <c r="M68" s="58">
        <v>1</v>
      </c>
      <c r="N68" s="97" t="s">
        <v>544</v>
      </c>
      <c r="O68" s="90">
        <v>1</v>
      </c>
      <c r="P68" s="58">
        <f t="shared" si="16"/>
        <v>1</v>
      </c>
      <c r="Q68" s="58">
        <f t="shared" si="17"/>
        <v>1</v>
      </c>
      <c r="R68" s="58">
        <v>1</v>
      </c>
      <c r="S68" s="482"/>
    </row>
    <row r="69" spans="1:19" s="16" customFormat="1" ht="43.5">
      <c r="A69" s="29">
        <v>53</v>
      </c>
      <c r="B69" s="509"/>
      <c r="C69" s="509"/>
      <c r="D69" s="95" t="s">
        <v>552</v>
      </c>
      <c r="E69" s="90">
        <v>1</v>
      </c>
      <c r="F69" s="58">
        <f t="shared" si="12"/>
        <v>1</v>
      </c>
      <c r="G69" s="58">
        <f t="shared" si="13"/>
        <v>1</v>
      </c>
      <c r="H69" s="58">
        <v>1</v>
      </c>
      <c r="I69" s="96" t="s">
        <v>873</v>
      </c>
      <c r="J69" s="90">
        <v>1</v>
      </c>
      <c r="K69" s="58">
        <f t="shared" si="14"/>
        <v>1</v>
      </c>
      <c r="L69" s="58">
        <f t="shared" si="15"/>
        <v>1</v>
      </c>
      <c r="M69" s="58">
        <v>1</v>
      </c>
      <c r="N69" s="97" t="s">
        <v>544</v>
      </c>
      <c r="O69" s="90">
        <v>1</v>
      </c>
      <c r="P69" s="58">
        <f t="shared" si="16"/>
        <v>1</v>
      </c>
      <c r="Q69" s="58">
        <f t="shared" si="17"/>
        <v>1</v>
      </c>
      <c r="R69" s="58">
        <v>1</v>
      </c>
      <c r="S69" s="482"/>
    </row>
    <row r="70" spans="1:19" s="16" customFormat="1" ht="43.5">
      <c r="A70" s="29">
        <v>54</v>
      </c>
      <c r="B70" s="510"/>
      <c r="C70" s="510"/>
      <c r="D70" s="95" t="s">
        <v>978</v>
      </c>
      <c r="E70" s="90">
        <v>1</v>
      </c>
      <c r="F70" s="58">
        <f t="shared" si="12"/>
        <v>1</v>
      </c>
      <c r="G70" s="58">
        <f t="shared" si="13"/>
        <v>1</v>
      </c>
      <c r="H70" s="58">
        <v>1</v>
      </c>
      <c r="I70" s="30" t="s">
        <v>873</v>
      </c>
      <c r="J70" s="90">
        <v>1</v>
      </c>
      <c r="K70" s="58">
        <f t="shared" si="14"/>
        <v>1</v>
      </c>
      <c r="L70" s="58">
        <f t="shared" si="15"/>
        <v>1</v>
      </c>
      <c r="M70" s="58">
        <v>1</v>
      </c>
      <c r="N70" s="97" t="s">
        <v>544</v>
      </c>
      <c r="O70" s="90">
        <v>1</v>
      </c>
      <c r="P70" s="58">
        <f t="shared" si="16"/>
        <v>1</v>
      </c>
      <c r="Q70" s="58">
        <f t="shared" si="17"/>
        <v>1</v>
      </c>
      <c r="R70" s="58">
        <v>1</v>
      </c>
      <c r="S70" s="449"/>
    </row>
    <row r="71" spans="1:19" s="16" customFormat="1" ht="21.75">
      <c r="A71" s="442" t="s">
        <v>1579</v>
      </c>
      <c r="B71" s="442"/>
      <c r="C71" s="442"/>
      <c r="D71" s="442"/>
      <c r="E71" s="442"/>
      <c r="F71" s="442"/>
      <c r="G71" s="442"/>
      <c r="H71" s="442"/>
      <c r="I71" s="442"/>
      <c r="J71" s="442"/>
      <c r="K71" s="442"/>
      <c r="L71" s="442"/>
      <c r="M71" s="442"/>
      <c r="N71" s="442"/>
      <c r="O71" s="442"/>
      <c r="P71" s="442"/>
      <c r="Q71" s="442"/>
      <c r="R71" s="442"/>
      <c r="S71" s="442"/>
    </row>
    <row r="72" spans="1:19" s="16" customFormat="1" ht="43.5">
      <c r="A72" s="29">
        <v>55</v>
      </c>
      <c r="B72" s="508" t="s">
        <v>932</v>
      </c>
      <c r="C72" s="508" t="s">
        <v>846</v>
      </c>
      <c r="D72" s="95" t="s">
        <v>554</v>
      </c>
      <c r="E72" s="90">
        <v>1</v>
      </c>
      <c r="F72" s="58">
        <f t="shared" ref="F72:F80" si="18">IF(E72=G72,H72)</f>
        <v>1</v>
      </c>
      <c r="G72" s="58">
        <f t="shared" ref="G72:G80" si="19">IF(E72="NA","NA",H72)</f>
        <v>1</v>
      </c>
      <c r="H72" s="58">
        <v>1</v>
      </c>
      <c r="I72" s="96" t="s">
        <v>873</v>
      </c>
      <c r="J72" s="58">
        <v>1</v>
      </c>
      <c r="K72" s="57">
        <f t="shared" ref="K72:K80" si="20">IF(J72=L72,M72)</f>
        <v>1</v>
      </c>
      <c r="L72" s="57">
        <f t="shared" ref="L72:L80" si="21">IF(J72="NA","NA",M72)</f>
        <v>1</v>
      </c>
      <c r="M72" s="57">
        <v>1</v>
      </c>
      <c r="N72" s="97" t="s">
        <v>544</v>
      </c>
      <c r="O72" s="90">
        <v>1</v>
      </c>
      <c r="P72" s="58">
        <f t="shared" ref="P72:P80" si="22">IF(O72=Q72,R72)</f>
        <v>1</v>
      </c>
      <c r="Q72" s="58">
        <f t="shared" ref="Q72:Q80" si="23">IF(O72="NA","NA",R72)</f>
        <v>1</v>
      </c>
      <c r="R72" s="58">
        <v>1</v>
      </c>
      <c r="S72" s="479" t="s">
        <v>367</v>
      </c>
    </row>
    <row r="73" spans="1:19" s="16" customFormat="1" ht="43.5">
      <c r="A73" s="29">
        <v>56</v>
      </c>
      <c r="B73" s="509"/>
      <c r="C73" s="509"/>
      <c r="D73" s="95" t="s">
        <v>979</v>
      </c>
      <c r="E73" s="90">
        <v>1</v>
      </c>
      <c r="F73" s="58">
        <f t="shared" si="18"/>
        <v>1</v>
      </c>
      <c r="G73" s="58">
        <f t="shared" si="19"/>
        <v>1</v>
      </c>
      <c r="H73" s="58">
        <v>1</v>
      </c>
      <c r="I73" s="96" t="s">
        <v>873</v>
      </c>
      <c r="J73" s="58">
        <v>1</v>
      </c>
      <c r="K73" s="57">
        <f t="shared" si="20"/>
        <v>1</v>
      </c>
      <c r="L73" s="57">
        <f t="shared" si="21"/>
        <v>1</v>
      </c>
      <c r="M73" s="57">
        <v>1</v>
      </c>
      <c r="N73" s="97" t="s">
        <v>544</v>
      </c>
      <c r="O73" s="90">
        <v>1</v>
      </c>
      <c r="P73" s="58">
        <f t="shared" si="22"/>
        <v>1</v>
      </c>
      <c r="Q73" s="58">
        <f t="shared" si="23"/>
        <v>1</v>
      </c>
      <c r="R73" s="58">
        <v>1</v>
      </c>
      <c r="S73" s="480"/>
    </row>
    <row r="74" spans="1:19" s="16" customFormat="1" ht="43.5">
      <c r="A74" s="29">
        <v>57</v>
      </c>
      <c r="B74" s="509"/>
      <c r="C74" s="509"/>
      <c r="D74" s="95" t="s">
        <v>556</v>
      </c>
      <c r="E74" s="90">
        <v>1</v>
      </c>
      <c r="F74" s="58">
        <f t="shared" si="18"/>
        <v>1</v>
      </c>
      <c r="G74" s="58">
        <f t="shared" si="19"/>
        <v>1</v>
      </c>
      <c r="H74" s="58">
        <v>1</v>
      </c>
      <c r="I74" s="96" t="s">
        <v>873</v>
      </c>
      <c r="J74" s="58">
        <v>1</v>
      </c>
      <c r="K74" s="57">
        <f t="shared" si="20"/>
        <v>1</v>
      </c>
      <c r="L74" s="57">
        <f t="shared" si="21"/>
        <v>1</v>
      </c>
      <c r="M74" s="57">
        <v>1</v>
      </c>
      <c r="N74" s="97" t="s">
        <v>544</v>
      </c>
      <c r="O74" s="90">
        <v>1</v>
      </c>
      <c r="P74" s="58">
        <f t="shared" si="22"/>
        <v>1</v>
      </c>
      <c r="Q74" s="58">
        <f t="shared" si="23"/>
        <v>1</v>
      </c>
      <c r="R74" s="58">
        <v>1</v>
      </c>
      <c r="S74" s="480"/>
    </row>
    <row r="75" spans="1:19" s="16" customFormat="1" ht="43.5">
      <c r="A75" s="29">
        <v>58</v>
      </c>
      <c r="B75" s="509"/>
      <c r="C75" s="509"/>
      <c r="D75" s="95" t="s">
        <v>557</v>
      </c>
      <c r="E75" s="90">
        <v>1</v>
      </c>
      <c r="F75" s="58">
        <f t="shared" si="18"/>
        <v>1</v>
      </c>
      <c r="G75" s="58">
        <f t="shared" si="19"/>
        <v>1</v>
      </c>
      <c r="H75" s="58">
        <v>1</v>
      </c>
      <c r="I75" s="96" t="s">
        <v>873</v>
      </c>
      <c r="J75" s="58">
        <v>1</v>
      </c>
      <c r="K75" s="57">
        <f t="shared" si="20"/>
        <v>1</v>
      </c>
      <c r="L75" s="57">
        <f t="shared" si="21"/>
        <v>1</v>
      </c>
      <c r="M75" s="57">
        <v>1</v>
      </c>
      <c r="N75" s="97" t="s">
        <v>544</v>
      </c>
      <c r="O75" s="90">
        <v>1</v>
      </c>
      <c r="P75" s="58">
        <f t="shared" si="22"/>
        <v>1</v>
      </c>
      <c r="Q75" s="58">
        <f t="shared" si="23"/>
        <v>1</v>
      </c>
      <c r="R75" s="58">
        <v>1</v>
      </c>
      <c r="S75" s="480"/>
    </row>
    <row r="76" spans="1:19" s="16" customFormat="1" ht="43.5">
      <c r="A76" s="29">
        <v>59</v>
      </c>
      <c r="B76" s="509"/>
      <c r="C76" s="509"/>
      <c r="D76" s="95" t="s">
        <v>558</v>
      </c>
      <c r="E76" s="90">
        <v>1</v>
      </c>
      <c r="F76" s="58">
        <f t="shared" si="18"/>
        <v>1</v>
      </c>
      <c r="G76" s="58">
        <f t="shared" si="19"/>
        <v>1</v>
      </c>
      <c r="H76" s="58">
        <v>1</v>
      </c>
      <c r="I76" s="96" t="s">
        <v>873</v>
      </c>
      <c r="J76" s="58">
        <v>1</v>
      </c>
      <c r="K76" s="57">
        <f t="shared" si="20"/>
        <v>1</v>
      </c>
      <c r="L76" s="57">
        <f t="shared" si="21"/>
        <v>1</v>
      </c>
      <c r="M76" s="57">
        <v>1</v>
      </c>
      <c r="N76" s="97" t="s">
        <v>544</v>
      </c>
      <c r="O76" s="90">
        <v>1</v>
      </c>
      <c r="P76" s="58">
        <f t="shared" si="22"/>
        <v>1</v>
      </c>
      <c r="Q76" s="58">
        <f t="shared" si="23"/>
        <v>1</v>
      </c>
      <c r="R76" s="58">
        <v>1</v>
      </c>
      <c r="S76" s="480"/>
    </row>
    <row r="77" spans="1:19" s="16" customFormat="1" ht="43.5">
      <c r="A77" s="29">
        <v>60</v>
      </c>
      <c r="B77" s="509"/>
      <c r="C77" s="509"/>
      <c r="D77" s="95" t="s">
        <v>559</v>
      </c>
      <c r="E77" s="90">
        <v>1</v>
      </c>
      <c r="F77" s="58">
        <f t="shared" si="18"/>
        <v>1</v>
      </c>
      <c r="G77" s="58">
        <f t="shared" si="19"/>
        <v>1</v>
      </c>
      <c r="H77" s="58">
        <v>1</v>
      </c>
      <c r="I77" s="96" t="s">
        <v>873</v>
      </c>
      <c r="J77" s="58">
        <v>1</v>
      </c>
      <c r="K77" s="57">
        <f t="shared" si="20"/>
        <v>1</v>
      </c>
      <c r="L77" s="57">
        <f t="shared" si="21"/>
        <v>1</v>
      </c>
      <c r="M77" s="57">
        <v>1</v>
      </c>
      <c r="N77" s="97" t="s">
        <v>544</v>
      </c>
      <c r="O77" s="90">
        <v>1</v>
      </c>
      <c r="P77" s="58">
        <f t="shared" si="22"/>
        <v>1</v>
      </c>
      <c r="Q77" s="58">
        <f t="shared" si="23"/>
        <v>1</v>
      </c>
      <c r="R77" s="58">
        <v>1</v>
      </c>
      <c r="S77" s="480"/>
    </row>
    <row r="78" spans="1:19" s="16" customFormat="1" ht="43.5">
      <c r="A78" s="29">
        <v>61</v>
      </c>
      <c r="B78" s="509"/>
      <c r="C78" s="509"/>
      <c r="D78" s="95" t="s">
        <v>560</v>
      </c>
      <c r="E78" s="90">
        <v>1</v>
      </c>
      <c r="F78" s="58">
        <f t="shared" si="18"/>
        <v>1</v>
      </c>
      <c r="G78" s="58">
        <f t="shared" si="19"/>
        <v>1</v>
      </c>
      <c r="H78" s="58">
        <v>1</v>
      </c>
      <c r="I78" s="96" t="s">
        <v>873</v>
      </c>
      <c r="J78" s="58">
        <v>1</v>
      </c>
      <c r="K78" s="57">
        <f t="shared" si="20"/>
        <v>1</v>
      </c>
      <c r="L78" s="57">
        <f t="shared" si="21"/>
        <v>1</v>
      </c>
      <c r="M78" s="57">
        <v>1</v>
      </c>
      <c r="N78" s="97" t="s">
        <v>544</v>
      </c>
      <c r="O78" s="90">
        <v>1</v>
      </c>
      <c r="P78" s="58">
        <f t="shared" si="22"/>
        <v>1</v>
      </c>
      <c r="Q78" s="58">
        <f t="shared" si="23"/>
        <v>1</v>
      </c>
      <c r="R78" s="58">
        <v>1</v>
      </c>
      <c r="S78" s="480"/>
    </row>
    <row r="79" spans="1:19" s="16" customFormat="1" ht="43.5">
      <c r="A79" s="29">
        <v>62</v>
      </c>
      <c r="B79" s="509"/>
      <c r="C79" s="509"/>
      <c r="D79" s="95" t="s">
        <v>561</v>
      </c>
      <c r="E79" s="90">
        <v>1</v>
      </c>
      <c r="F79" s="58">
        <f t="shared" si="18"/>
        <v>1</v>
      </c>
      <c r="G79" s="58">
        <f t="shared" si="19"/>
        <v>1</v>
      </c>
      <c r="H79" s="58">
        <v>1</v>
      </c>
      <c r="I79" s="96" t="s">
        <v>873</v>
      </c>
      <c r="J79" s="58">
        <v>1</v>
      </c>
      <c r="K79" s="57">
        <f t="shared" si="20"/>
        <v>1</v>
      </c>
      <c r="L79" s="57">
        <f t="shared" si="21"/>
        <v>1</v>
      </c>
      <c r="M79" s="57">
        <v>1</v>
      </c>
      <c r="N79" s="97" t="s">
        <v>544</v>
      </c>
      <c r="O79" s="90">
        <v>1</v>
      </c>
      <c r="P79" s="58">
        <f t="shared" si="22"/>
        <v>1</v>
      </c>
      <c r="Q79" s="58">
        <f t="shared" si="23"/>
        <v>1</v>
      </c>
      <c r="R79" s="58">
        <v>1</v>
      </c>
      <c r="S79" s="480"/>
    </row>
    <row r="80" spans="1:19" s="16" customFormat="1" ht="43.5">
      <c r="A80" s="29">
        <v>63</v>
      </c>
      <c r="B80" s="510"/>
      <c r="C80" s="510"/>
      <c r="D80" s="95" t="s">
        <v>562</v>
      </c>
      <c r="E80" s="90">
        <v>1</v>
      </c>
      <c r="F80" s="58">
        <f t="shared" si="18"/>
        <v>1</v>
      </c>
      <c r="G80" s="58">
        <f t="shared" si="19"/>
        <v>1</v>
      </c>
      <c r="H80" s="58">
        <v>1</v>
      </c>
      <c r="I80" s="96" t="s">
        <v>873</v>
      </c>
      <c r="J80" s="58">
        <v>1</v>
      </c>
      <c r="K80" s="57">
        <f t="shared" si="20"/>
        <v>1</v>
      </c>
      <c r="L80" s="57">
        <f t="shared" si="21"/>
        <v>1</v>
      </c>
      <c r="M80" s="57">
        <v>1</v>
      </c>
      <c r="N80" s="97" t="s">
        <v>544</v>
      </c>
      <c r="O80" s="90">
        <v>1</v>
      </c>
      <c r="P80" s="58">
        <f t="shared" si="22"/>
        <v>1</v>
      </c>
      <c r="Q80" s="58">
        <f t="shared" si="23"/>
        <v>1</v>
      </c>
      <c r="R80" s="58">
        <v>1</v>
      </c>
      <c r="S80" s="481"/>
    </row>
    <row r="81" spans="1:19" s="16" customFormat="1" ht="21.75">
      <c r="A81" s="442" t="s">
        <v>1583</v>
      </c>
      <c r="B81" s="442"/>
      <c r="C81" s="442"/>
      <c r="D81" s="442"/>
      <c r="E81" s="442"/>
      <c r="F81" s="442"/>
      <c r="G81" s="442"/>
      <c r="H81" s="442"/>
      <c r="I81" s="442"/>
      <c r="J81" s="442"/>
      <c r="K81" s="442"/>
      <c r="L81" s="442"/>
      <c r="M81" s="442"/>
      <c r="N81" s="442"/>
      <c r="O81" s="442"/>
      <c r="P81" s="442"/>
      <c r="Q81" s="442"/>
      <c r="R81" s="442"/>
      <c r="S81" s="442"/>
    </row>
    <row r="82" spans="1:19" s="16" customFormat="1" ht="43.5">
      <c r="A82" s="29">
        <v>64</v>
      </c>
      <c r="B82" s="508" t="s">
        <v>932</v>
      </c>
      <c r="C82" s="508" t="s">
        <v>846</v>
      </c>
      <c r="D82" s="95" t="s">
        <v>980</v>
      </c>
      <c r="E82" s="90">
        <v>1</v>
      </c>
      <c r="F82" s="58">
        <f t="shared" ref="F82:F88" si="24">IF(E82=G82,H82)</f>
        <v>1</v>
      </c>
      <c r="G82" s="58">
        <f t="shared" ref="G82:G88" si="25">IF(E82="NA","NA",H82)</f>
        <v>1</v>
      </c>
      <c r="H82" s="58">
        <v>1</v>
      </c>
      <c r="I82" s="96" t="s">
        <v>873</v>
      </c>
      <c r="J82" s="90">
        <v>1</v>
      </c>
      <c r="K82" s="58">
        <f t="shared" ref="K82:K88" si="26">IF(J82=L82,M82)</f>
        <v>1</v>
      </c>
      <c r="L82" s="58">
        <f t="shared" ref="L82:L88" si="27">IF(J82="NA","NA",M82)</f>
        <v>1</v>
      </c>
      <c r="M82" s="58">
        <v>1</v>
      </c>
      <c r="N82" s="97" t="s">
        <v>544</v>
      </c>
      <c r="O82" s="90">
        <v>1</v>
      </c>
      <c r="P82" s="58">
        <f t="shared" ref="P82:P88" si="28">IF(O82=Q82,R82)</f>
        <v>1</v>
      </c>
      <c r="Q82" s="58">
        <f t="shared" ref="Q82:Q88" si="29">IF(O82="NA","NA",R82)</f>
        <v>1</v>
      </c>
      <c r="R82" s="58">
        <v>1</v>
      </c>
      <c r="S82" s="479" t="s">
        <v>367</v>
      </c>
    </row>
    <row r="83" spans="1:19" s="16" customFormat="1" ht="43.5">
      <c r="A83" s="29">
        <v>65</v>
      </c>
      <c r="B83" s="509"/>
      <c r="C83" s="509"/>
      <c r="D83" s="95" t="s">
        <v>981</v>
      </c>
      <c r="E83" s="90">
        <v>1</v>
      </c>
      <c r="F83" s="58">
        <f t="shared" si="24"/>
        <v>1</v>
      </c>
      <c r="G83" s="58">
        <f t="shared" si="25"/>
        <v>1</v>
      </c>
      <c r="H83" s="58">
        <v>1</v>
      </c>
      <c r="I83" s="96" t="s">
        <v>873</v>
      </c>
      <c r="J83" s="90">
        <v>1</v>
      </c>
      <c r="K83" s="58">
        <f t="shared" si="26"/>
        <v>1</v>
      </c>
      <c r="L83" s="58">
        <f t="shared" si="27"/>
        <v>1</v>
      </c>
      <c r="M83" s="58">
        <v>1</v>
      </c>
      <c r="N83" s="97" t="s">
        <v>544</v>
      </c>
      <c r="O83" s="90">
        <v>1</v>
      </c>
      <c r="P83" s="58">
        <f t="shared" si="28"/>
        <v>1</v>
      </c>
      <c r="Q83" s="58">
        <f t="shared" si="29"/>
        <v>1</v>
      </c>
      <c r="R83" s="58">
        <v>1</v>
      </c>
      <c r="S83" s="480"/>
    </row>
    <row r="84" spans="1:19" s="16" customFormat="1" ht="43.5">
      <c r="A84" s="29">
        <v>66</v>
      </c>
      <c r="B84" s="509"/>
      <c r="C84" s="509"/>
      <c r="D84" s="95" t="s">
        <v>565</v>
      </c>
      <c r="E84" s="90">
        <v>1</v>
      </c>
      <c r="F84" s="58">
        <f t="shared" si="24"/>
        <v>1</v>
      </c>
      <c r="G84" s="58">
        <f t="shared" si="25"/>
        <v>1</v>
      </c>
      <c r="H84" s="58">
        <v>1</v>
      </c>
      <c r="I84" s="96" t="s">
        <v>873</v>
      </c>
      <c r="J84" s="90">
        <v>1</v>
      </c>
      <c r="K84" s="58">
        <f t="shared" si="26"/>
        <v>1</v>
      </c>
      <c r="L84" s="58">
        <f t="shared" si="27"/>
        <v>1</v>
      </c>
      <c r="M84" s="58">
        <v>1</v>
      </c>
      <c r="N84" s="97" t="s">
        <v>544</v>
      </c>
      <c r="O84" s="90">
        <v>1</v>
      </c>
      <c r="P84" s="58">
        <f t="shared" si="28"/>
        <v>1</v>
      </c>
      <c r="Q84" s="58">
        <f t="shared" si="29"/>
        <v>1</v>
      </c>
      <c r="R84" s="58">
        <v>1</v>
      </c>
      <c r="S84" s="480"/>
    </row>
    <row r="85" spans="1:19" s="16" customFormat="1" ht="43.5">
      <c r="A85" s="29">
        <v>67</v>
      </c>
      <c r="B85" s="509"/>
      <c r="C85" s="509"/>
      <c r="D85" s="95" t="s">
        <v>566</v>
      </c>
      <c r="E85" s="90">
        <v>1</v>
      </c>
      <c r="F85" s="58">
        <f t="shared" si="24"/>
        <v>1</v>
      </c>
      <c r="G85" s="58">
        <f t="shared" si="25"/>
        <v>1</v>
      </c>
      <c r="H85" s="58">
        <v>1</v>
      </c>
      <c r="I85" s="96" t="s">
        <v>873</v>
      </c>
      <c r="J85" s="90">
        <v>1</v>
      </c>
      <c r="K85" s="58">
        <f t="shared" si="26"/>
        <v>1</v>
      </c>
      <c r="L85" s="58">
        <f t="shared" si="27"/>
        <v>1</v>
      </c>
      <c r="M85" s="58">
        <v>1</v>
      </c>
      <c r="N85" s="97" t="s">
        <v>544</v>
      </c>
      <c r="O85" s="90">
        <v>1</v>
      </c>
      <c r="P85" s="58">
        <f t="shared" si="28"/>
        <v>1</v>
      </c>
      <c r="Q85" s="58">
        <f t="shared" si="29"/>
        <v>1</v>
      </c>
      <c r="R85" s="58">
        <v>1</v>
      </c>
      <c r="S85" s="480"/>
    </row>
    <row r="86" spans="1:19" s="16" customFormat="1" ht="43.5">
      <c r="A86" s="29">
        <v>68</v>
      </c>
      <c r="B86" s="509"/>
      <c r="C86" s="509"/>
      <c r="D86" s="95" t="s">
        <v>567</v>
      </c>
      <c r="E86" s="90">
        <v>1</v>
      </c>
      <c r="F86" s="58">
        <f t="shared" si="24"/>
        <v>1</v>
      </c>
      <c r="G86" s="58">
        <f t="shared" si="25"/>
        <v>1</v>
      </c>
      <c r="H86" s="58">
        <v>1</v>
      </c>
      <c r="I86" s="96" t="s">
        <v>873</v>
      </c>
      <c r="J86" s="90">
        <v>1</v>
      </c>
      <c r="K86" s="58">
        <f t="shared" si="26"/>
        <v>1</v>
      </c>
      <c r="L86" s="58">
        <f t="shared" si="27"/>
        <v>1</v>
      </c>
      <c r="M86" s="58">
        <v>1</v>
      </c>
      <c r="N86" s="97" t="s">
        <v>544</v>
      </c>
      <c r="O86" s="90">
        <v>1</v>
      </c>
      <c r="P86" s="58">
        <f t="shared" si="28"/>
        <v>1</v>
      </c>
      <c r="Q86" s="58">
        <f t="shared" si="29"/>
        <v>1</v>
      </c>
      <c r="R86" s="58">
        <v>1</v>
      </c>
      <c r="S86" s="480"/>
    </row>
    <row r="87" spans="1:19" s="16" customFormat="1" ht="43.5">
      <c r="A87" s="29">
        <v>69</v>
      </c>
      <c r="B87" s="509"/>
      <c r="C87" s="509"/>
      <c r="D87" s="95" t="s">
        <v>568</v>
      </c>
      <c r="E87" s="90">
        <v>1</v>
      </c>
      <c r="F87" s="58">
        <f t="shared" si="24"/>
        <v>1</v>
      </c>
      <c r="G87" s="58">
        <f t="shared" si="25"/>
        <v>1</v>
      </c>
      <c r="H87" s="58">
        <v>1</v>
      </c>
      <c r="I87" s="96" t="s">
        <v>873</v>
      </c>
      <c r="J87" s="90">
        <v>1</v>
      </c>
      <c r="K87" s="58">
        <f t="shared" si="26"/>
        <v>1</v>
      </c>
      <c r="L87" s="58">
        <f t="shared" si="27"/>
        <v>1</v>
      </c>
      <c r="M87" s="58">
        <v>1</v>
      </c>
      <c r="N87" s="97" t="s">
        <v>544</v>
      </c>
      <c r="O87" s="90">
        <v>1</v>
      </c>
      <c r="P87" s="58">
        <f t="shared" si="28"/>
        <v>1</v>
      </c>
      <c r="Q87" s="58">
        <f t="shared" si="29"/>
        <v>1</v>
      </c>
      <c r="R87" s="58">
        <v>1</v>
      </c>
      <c r="S87" s="480"/>
    </row>
    <row r="88" spans="1:19" s="16" customFormat="1" ht="43.5">
      <c r="A88" s="29">
        <v>70</v>
      </c>
      <c r="B88" s="510"/>
      <c r="C88" s="510"/>
      <c r="D88" s="95" t="s">
        <v>569</v>
      </c>
      <c r="E88" s="90">
        <v>1</v>
      </c>
      <c r="F88" s="58">
        <f t="shared" si="24"/>
        <v>1</v>
      </c>
      <c r="G88" s="58">
        <f t="shared" si="25"/>
        <v>1</v>
      </c>
      <c r="H88" s="58">
        <v>1</v>
      </c>
      <c r="I88" s="96" t="s">
        <v>873</v>
      </c>
      <c r="J88" s="90">
        <v>1</v>
      </c>
      <c r="K88" s="58">
        <f t="shared" si="26"/>
        <v>1</v>
      </c>
      <c r="L88" s="58">
        <f t="shared" si="27"/>
        <v>1</v>
      </c>
      <c r="M88" s="58">
        <v>1</v>
      </c>
      <c r="N88" s="97" t="s">
        <v>544</v>
      </c>
      <c r="O88" s="90">
        <v>1</v>
      </c>
      <c r="P88" s="58">
        <f t="shared" si="28"/>
        <v>1</v>
      </c>
      <c r="Q88" s="58">
        <f t="shared" si="29"/>
        <v>1</v>
      </c>
      <c r="R88" s="58">
        <v>1</v>
      </c>
      <c r="S88" s="481"/>
    </row>
    <row r="89" spans="1:19" s="12" customFormat="1" ht="21.75">
      <c r="A89" s="6"/>
      <c r="B89" s="26"/>
      <c r="C89" s="27"/>
      <c r="D89" s="26"/>
      <c r="E89" s="45">
        <f>SUM(E12:E88)</f>
        <v>70</v>
      </c>
      <c r="F89" s="28">
        <f>SUM(F12:F88)</f>
        <v>70</v>
      </c>
      <c r="G89" s="28">
        <f>SUM(G12:G88)</f>
        <v>70</v>
      </c>
      <c r="H89" s="28">
        <f>SUM(H12:H88)</f>
        <v>70</v>
      </c>
      <c r="I89" s="26"/>
      <c r="J89" s="45">
        <f>SUM(J12:J88)</f>
        <v>70</v>
      </c>
      <c r="K89" s="28">
        <f>SUM(K12:K88)</f>
        <v>70</v>
      </c>
      <c r="L89" s="28">
        <f>SUM(L12:L88)</f>
        <v>70</v>
      </c>
      <c r="M89" s="28">
        <f>SUM(M12:M88)</f>
        <v>70</v>
      </c>
      <c r="N89" s="26"/>
      <c r="O89" s="45">
        <f>SUM(O12:O88)</f>
        <v>69</v>
      </c>
      <c r="P89" s="28">
        <f>SUM(P12:P88)</f>
        <v>70</v>
      </c>
      <c r="Q89" s="28">
        <f>SUM(Q12:Q88)</f>
        <v>69</v>
      </c>
      <c r="R89" s="28">
        <f>SUM(R12:R88)</f>
        <v>70</v>
      </c>
    </row>
    <row r="90" spans="1:19" s="12" customFormat="1" ht="21.75">
      <c r="A90" s="6"/>
      <c r="B90" s="47" t="str">
        <f>A7</f>
        <v>RADIOTERAPIA</v>
      </c>
      <c r="C90" s="46">
        <f>'RESULTADOS CACU-CAENDOMETRIO'!M27</f>
        <v>1</v>
      </c>
      <c r="D90" s="26"/>
      <c r="E90" s="28"/>
      <c r="F90" s="28"/>
      <c r="G90" s="28"/>
      <c r="H90" s="28"/>
      <c r="I90" s="26"/>
      <c r="J90" s="28"/>
      <c r="K90" s="28"/>
      <c r="L90" s="28"/>
      <c r="M90" s="28"/>
      <c r="N90" s="26"/>
      <c r="O90" s="28"/>
      <c r="P90" s="28"/>
      <c r="Q90" s="28"/>
      <c r="R90" s="28"/>
    </row>
  </sheetData>
  <mergeCells count="62">
    <mergeCell ref="C62:C70"/>
    <mergeCell ref="B62:B70"/>
    <mergeCell ref="C42:C60"/>
    <mergeCell ref="C22:C24"/>
    <mergeCell ref="E23:E24"/>
    <mergeCell ref="J23:J24"/>
    <mergeCell ref="O23:O24"/>
    <mergeCell ref="B23:B24"/>
    <mergeCell ref="D23:D24"/>
    <mergeCell ref="I23:I24"/>
    <mergeCell ref="N23:N24"/>
    <mergeCell ref="S23:S24"/>
    <mergeCell ref="S37:S39"/>
    <mergeCell ref="S42:S60"/>
    <mergeCell ref="S62:S70"/>
    <mergeCell ref="A81:S81"/>
    <mergeCell ref="B42:B60"/>
    <mergeCell ref="C37:C39"/>
    <mergeCell ref="B37:B39"/>
    <mergeCell ref="A61:S61"/>
    <mergeCell ref="A40:S40"/>
    <mergeCell ref="A41:S41"/>
    <mergeCell ref="A71:S71"/>
    <mergeCell ref="B29:B34"/>
    <mergeCell ref="C29:C34"/>
    <mergeCell ref="A36:S36"/>
    <mergeCell ref="A23:A24"/>
    <mergeCell ref="C82:C88"/>
    <mergeCell ref="B82:B88"/>
    <mergeCell ref="C72:C80"/>
    <mergeCell ref="B72:B80"/>
    <mergeCell ref="S82:S88"/>
    <mergeCell ref="S72:S80"/>
    <mergeCell ref="C19:C21"/>
    <mergeCell ref="L8:L10"/>
    <mergeCell ref="M8:M10"/>
    <mergeCell ref="O8:O10"/>
    <mergeCell ref="A11:S11"/>
    <mergeCell ref="C12:C13"/>
    <mergeCell ref="B15:B18"/>
    <mergeCell ref="A8:A10"/>
    <mergeCell ref="B8:B10"/>
    <mergeCell ref="C8:C10"/>
    <mergeCell ref="E8:E10"/>
    <mergeCell ref="F8:F10"/>
    <mergeCell ref="P8:P10"/>
    <mergeCell ref="K8:K10"/>
    <mergeCell ref="H8:H10"/>
    <mergeCell ref="G8:G10"/>
    <mergeCell ref="S8:S10"/>
    <mergeCell ref="J8:J10"/>
    <mergeCell ref="Q8:Q10"/>
    <mergeCell ref="R8:R10"/>
    <mergeCell ref="A7:S7"/>
    <mergeCell ref="J6:S6"/>
    <mergeCell ref="A6:I6"/>
    <mergeCell ref="A5:N5"/>
    <mergeCell ref="O5:S5"/>
    <mergeCell ref="A1:S1"/>
    <mergeCell ref="A2:S2"/>
    <mergeCell ref="A3:S3"/>
    <mergeCell ref="A4:S4"/>
  </mergeCells>
  <pageMargins left="0.23622047244094491" right="0.23622047244094491" top="0.74803149606299213" bottom="0.74803149606299213" header="0.31496062992125984" footer="0.31496062992125984"/>
  <pageSetup scale="3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S26"/>
  <sheetViews>
    <sheetView view="pageBreakPreview" topLeftCell="A9" zoomScale="60" zoomScaleNormal="70" workbookViewId="0">
      <selection activeCell="I18" sqref="I18:I19"/>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9.42578125" style="13" customWidth="1"/>
    <col min="20" max="16384" width="10.85546875" style="13"/>
  </cols>
  <sheetData>
    <row r="1" spans="1:19" s="12" customFormat="1" ht="21.75">
      <c r="A1" s="335" t="s">
        <v>1985</v>
      </c>
      <c r="B1" s="336"/>
      <c r="C1" s="336"/>
      <c r="D1" s="336"/>
      <c r="E1" s="336"/>
      <c r="F1" s="336"/>
      <c r="G1" s="336"/>
      <c r="H1" s="336"/>
      <c r="I1" s="336"/>
      <c r="J1" s="336"/>
      <c r="K1" s="336"/>
      <c r="L1" s="336"/>
      <c r="M1" s="336"/>
      <c r="N1" s="336"/>
      <c r="O1" s="336"/>
      <c r="P1" s="336"/>
      <c r="Q1" s="336"/>
      <c r="R1" s="336"/>
      <c r="S1" s="336"/>
    </row>
    <row r="2" spans="1:19" s="12" customFormat="1" ht="21.75">
      <c r="A2" s="335" t="s">
        <v>10</v>
      </c>
      <c r="B2" s="336"/>
      <c r="C2" s="336"/>
      <c r="D2" s="336"/>
      <c r="E2" s="336"/>
      <c r="F2" s="336"/>
      <c r="G2" s="336"/>
      <c r="H2" s="336"/>
      <c r="I2" s="336"/>
      <c r="J2" s="336"/>
      <c r="K2" s="336"/>
      <c r="L2" s="336"/>
      <c r="M2" s="336"/>
      <c r="N2" s="336"/>
      <c r="O2" s="336"/>
      <c r="P2" s="336"/>
      <c r="Q2" s="336"/>
      <c r="R2" s="336"/>
      <c r="S2" s="336"/>
    </row>
    <row r="3" spans="1:19" s="12" customFormat="1" ht="35.25" customHeight="1">
      <c r="A3" s="335"/>
      <c r="B3" s="336"/>
      <c r="C3" s="336"/>
      <c r="D3" s="336"/>
      <c r="E3" s="336"/>
      <c r="F3" s="336"/>
      <c r="G3" s="336"/>
      <c r="H3" s="336"/>
      <c r="I3" s="336"/>
      <c r="J3" s="336"/>
      <c r="K3" s="336"/>
      <c r="L3" s="336"/>
      <c r="M3" s="336"/>
      <c r="N3" s="336"/>
      <c r="O3" s="336"/>
      <c r="P3" s="336"/>
      <c r="Q3" s="336"/>
      <c r="R3" s="336"/>
      <c r="S3" s="336"/>
    </row>
    <row r="4" spans="1:19" s="12" customFormat="1" ht="21.75">
      <c r="A4" s="335"/>
      <c r="B4" s="336"/>
      <c r="C4" s="336"/>
      <c r="D4" s="336"/>
      <c r="E4" s="336"/>
      <c r="F4" s="336"/>
      <c r="G4" s="336"/>
      <c r="H4" s="336"/>
      <c r="I4" s="336"/>
      <c r="J4" s="336"/>
      <c r="K4" s="336"/>
      <c r="L4" s="336"/>
      <c r="M4" s="336"/>
      <c r="N4" s="336"/>
      <c r="O4" s="336"/>
      <c r="P4" s="336"/>
      <c r="Q4" s="336"/>
      <c r="R4" s="336"/>
      <c r="S4" s="336"/>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1272</v>
      </c>
      <c r="B7" s="432"/>
      <c r="C7" s="432"/>
      <c r="D7" s="432"/>
      <c r="E7" s="432"/>
      <c r="F7" s="432"/>
      <c r="G7" s="432"/>
      <c r="H7" s="432"/>
      <c r="I7" s="432"/>
      <c r="J7" s="432"/>
      <c r="K7" s="432"/>
      <c r="L7" s="432"/>
      <c r="M7" s="432"/>
      <c r="N7" s="432"/>
      <c r="O7" s="432"/>
      <c r="P7" s="432"/>
      <c r="Q7" s="432"/>
      <c r="R7" s="432"/>
      <c r="S7" s="432"/>
    </row>
    <row r="8" spans="1:19" s="14" customFormat="1" ht="32.25" customHeight="1">
      <c r="A8" s="437"/>
      <c r="B8" s="440" t="s">
        <v>9</v>
      </c>
      <c r="C8" s="440" t="s">
        <v>8</v>
      </c>
      <c r="D8" s="59" t="s">
        <v>7</v>
      </c>
      <c r="E8" s="429" t="s">
        <v>4</v>
      </c>
      <c r="F8" s="429" t="s">
        <v>14</v>
      </c>
      <c r="G8" s="429" t="s">
        <v>13</v>
      </c>
      <c r="H8" s="429" t="s">
        <v>12</v>
      </c>
      <c r="I8" s="59" t="s">
        <v>6</v>
      </c>
      <c r="J8" s="429" t="s">
        <v>4</v>
      </c>
      <c r="K8" s="429" t="s">
        <v>14</v>
      </c>
      <c r="L8" s="429" t="s">
        <v>13</v>
      </c>
      <c r="M8" s="429" t="s">
        <v>12</v>
      </c>
      <c r="N8" s="59"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0" t="s">
        <v>2</v>
      </c>
      <c r="O9" s="429"/>
      <c r="P9" s="429"/>
      <c r="Q9" s="429"/>
      <c r="R9" s="429"/>
      <c r="S9" s="441"/>
    </row>
    <row r="10" spans="1:19" s="14" customFormat="1" ht="42" customHeight="1">
      <c r="A10" s="439"/>
      <c r="B10" s="441"/>
      <c r="C10" s="441"/>
      <c r="D10" s="60" t="s">
        <v>1</v>
      </c>
      <c r="E10" s="430"/>
      <c r="F10" s="430"/>
      <c r="G10" s="430"/>
      <c r="H10" s="430"/>
      <c r="I10" s="19" t="s">
        <v>1</v>
      </c>
      <c r="J10" s="430"/>
      <c r="K10" s="430"/>
      <c r="L10" s="430"/>
      <c r="M10" s="430"/>
      <c r="N10" s="60" t="s">
        <v>0</v>
      </c>
      <c r="O10" s="430"/>
      <c r="P10" s="430"/>
      <c r="Q10" s="430"/>
      <c r="R10" s="430"/>
      <c r="S10" s="441"/>
    </row>
    <row r="11" spans="1:19" s="15" customFormat="1" ht="17.25" customHeight="1">
      <c r="A11" s="527"/>
      <c r="B11" s="528"/>
      <c r="C11" s="528"/>
      <c r="D11" s="528"/>
      <c r="E11" s="528"/>
      <c r="F11" s="528"/>
      <c r="G11" s="528"/>
      <c r="H11" s="528"/>
      <c r="I11" s="528"/>
      <c r="J11" s="528"/>
      <c r="K11" s="528"/>
      <c r="L11" s="528"/>
      <c r="M11" s="528"/>
      <c r="N11" s="528"/>
      <c r="O11" s="528"/>
      <c r="P11" s="528"/>
      <c r="Q11" s="528"/>
      <c r="R11" s="528"/>
      <c r="S11" s="528"/>
    </row>
    <row r="12" spans="1:19" ht="326.25">
      <c r="A12" s="77">
        <v>1</v>
      </c>
      <c r="B12" s="372" t="s">
        <v>1273</v>
      </c>
      <c r="C12" s="339" t="s">
        <v>2031</v>
      </c>
      <c r="D12" s="57" t="s">
        <v>1274</v>
      </c>
      <c r="E12" s="90">
        <v>1</v>
      </c>
      <c r="F12" s="58">
        <f t="shared" ref="F12:F24" si="0">IF(E12=G12,H12)</f>
        <v>1</v>
      </c>
      <c r="G12" s="58">
        <f t="shared" ref="G12:G24" si="1">IF(E12="NA","NA",H12)</f>
        <v>1</v>
      </c>
      <c r="H12" s="58">
        <v>1</v>
      </c>
      <c r="I12" s="57" t="s">
        <v>1275</v>
      </c>
      <c r="J12" s="90">
        <v>1</v>
      </c>
      <c r="K12" s="58">
        <f t="shared" ref="K12:K24" si="2">IF(J12=L12,M12)</f>
        <v>1</v>
      </c>
      <c r="L12" s="58">
        <f t="shared" ref="L12:L24" si="3">IF(J12="NA","NA",M12)</f>
        <v>1</v>
      </c>
      <c r="M12" s="58">
        <v>1</v>
      </c>
      <c r="N12" s="57" t="s">
        <v>1276</v>
      </c>
      <c r="O12" s="90">
        <v>1</v>
      </c>
      <c r="P12" s="58">
        <f t="shared" ref="P12:P24" si="4">IF(O12=Q12,R12)</f>
        <v>1</v>
      </c>
      <c r="Q12" s="58">
        <f t="shared" ref="Q12:Q24" si="5">IF(O12="NA","NA",R12)</f>
        <v>1</v>
      </c>
      <c r="R12" s="58">
        <v>1</v>
      </c>
      <c r="S12" s="81" t="s">
        <v>290</v>
      </c>
    </row>
    <row r="13" spans="1:19" ht="409.5">
      <c r="A13" s="77">
        <v>2</v>
      </c>
      <c r="B13" s="372"/>
      <c r="C13" s="339"/>
      <c r="D13" s="57" t="s">
        <v>1277</v>
      </c>
      <c r="E13" s="90">
        <v>1</v>
      </c>
      <c r="F13" s="58">
        <f t="shared" si="0"/>
        <v>1</v>
      </c>
      <c r="G13" s="58">
        <f t="shared" si="1"/>
        <v>1</v>
      </c>
      <c r="H13" s="58">
        <v>1</v>
      </c>
      <c r="I13" s="57" t="s">
        <v>2063</v>
      </c>
      <c r="J13" s="90">
        <v>1</v>
      </c>
      <c r="K13" s="58">
        <f t="shared" si="2"/>
        <v>1</v>
      </c>
      <c r="L13" s="58">
        <f t="shared" si="3"/>
        <v>1</v>
      </c>
      <c r="M13" s="58">
        <v>1</v>
      </c>
      <c r="N13" s="57" t="s">
        <v>1278</v>
      </c>
      <c r="O13" s="90">
        <v>1</v>
      </c>
      <c r="P13" s="58">
        <f t="shared" si="4"/>
        <v>1</v>
      </c>
      <c r="Q13" s="58">
        <f t="shared" si="5"/>
        <v>1</v>
      </c>
      <c r="R13" s="58">
        <v>1</v>
      </c>
      <c r="S13" s="81" t="s">
        <v>290</v>
      </c>
    </row>
    <row r="14" spans="1:19" s="16" customFormat="1" ht="239.25">
      <c r="A14" s="77">
        <v>3</v>
      </c>
      <c r="B14" s="372"/>
      <c r="C14" s="30" t="s">
        <v>1279</v>
      </c>
      <c r="D14" s="57" t="s">
        <v>1280</v>
      </c>
      <c r="E14" s="90">
        <v>1</v>
      </c>
      <c r="F14" s="58">
        <f t="shared" si="0"/>
        <v>1</v>
      </c>
      <c r="G14" s="58">
        <f t="shared" si="1"/>
        <v>1</v>
      </c>
      <c r="H14" s="58">
        <v>1</v>
      </c>
      <c r="I14" s="57" t="s">
        <v>1281</v>
      </c>
      <c r="J14" s="90">
        <v>1</v>
      </c>
      <c r="K14" s="58">
        <f t="shared" si="2"/>
        <v>1</v>
      </c>
      <c r="L14" s="58">
        <f t="shared" si="3"/>
        <v>1</v>
      </c>
      <c r="M14" s="58">
        <v>1</v>
      </c>
      <c r="N14" s="57" t="s">
        <v>1282</v>
      </c>
      <c r="O14" s="90">
        <v>1</v>
      </c>
      <c r="P14" s="58">
        <f t="shared" si="4"/>
        <v>1</v>
      </c>
      <c r="Q14" s="58">
        <f t="shared" si="5"/>
        <v>1</v>
      </c>
      <c r="R14" s="58">
        <v>1</v>
      </c>
      <c r="S14" s="57" t="s">
        <v>1283</v>
      </c>
    </row>
    <row r="15" spans="1:19" s="16" customFormat="1" ht="348">
      <c r="A15" s="77">
        <v>4</v>
      </c>
      <c r="B15" s="372"/>
      <c r="C15" s="30" t="s">
        <v>1284</v>
      </c>
      <c r="D15" s="57" t="s">
        <v>1285</v>
      </c>
      <c r="E15" s="90">
        <v>1</v>
      </c>
      <c r="F15" s="58">
        <f t="shared" si="0"/>
        <v>1</v>
      </c>
      <c r="G15" s="58">
        <f t="shared" si="1"/>
        <v>1</v>
      </c>
      <c r="H15" s="58">
        <v>1</v>
      </c>
      <c r="I15" s="57" t="s">
        <v>1286</v>
      </c>
      <c r="J15" s="90">
        <v>1</v>
      </c>
      <c r="K15" s="58">
        <f t="shared" si="2"/>
        <v>1</v>
      </c>
      <c r="L15" s="58">
        <f t="shared" si="3"/>
        <v>1</v>
      </c>
      <c r="M15" s="58">
        <v>1</v>
      </c>
      <c r="N15" s="57" t="s">
        <v>1287</v>
      </c>
      <c r="O15" s="90">
        <v>1</v>
      </c>
      <c r="P15" s="58">
        <f t="shared" si="4"/>
        <v>1</v>
      </c>
      <c r="Q15" s="58">
        <f t="shared" si="5"/>
        <v>1</v>
      </c>
      <c r="R15" s="58">
        <v>1</v>
      </c>
      <c r="S15" s="57" t="s">
        <v>1288</v>
      </c>
    </row>
    <row r="16" spans="1:19" s="16" customFormat="1" ht="409.5" customHeight="1">
      <c r="A16" s="361">
        <v>5</v>
      </c>
      <c r="B16" s="459" t="s">
        <v>1289</v>
      </c>
      <c r="C16" s="357" t="s">
        <v>1290</v>
      </c>
      <c r="D16" s="357" t="s">
        <v>1291</v>
      </c>
      <c r="E16" s="463">
        <v>1</v>
      </c>
      <c r="F16" s="58">
        <f t="shared" si="0"/>
        <v>1</v>
      </c>
      <c r="G16" s="58">
        <f t="shared" si="1"/>
        <v>1</v>
      </c>
      <c r="H16" s="58">
        <v>1</v>
      </c>
      <c r="I16" s="459" t="s">
        <v>1292</v>
      </c>
      <c r="J16" s="463">
        <v>1</v>
      </c>
      <c r="K16" s="58">
        <f t="shared" si="2"/>
        <v>1</v>
      </c>
      <c r="L16" s="58">
        <f t="shared" si="3"/>
        <v>1</v>
      </c>
      <c r="M16" s="58">
        <v>1</v>
      </c>
      <c r="N16" s="459" t="s">
        <v>1293</v>
      </c>
      <c r="O16" s="463">
        <v>1</v>
      </c>
      <c r="P16" s="58">
        <f t="shared" si="4"/>
        <v>1</v>
      </c>
      <c r="Q16" s="58">
        <f t="shared" si="5"/>
        <v>1</v>
      </c>
      <c r="R16" s="58">
        <v>1</v>
      </c>
      <c r="S16" s="525" t="s">
        <v>1294</v>
      </c>
    </row>
    <row r="17" spans="1:19" s="16" customFormat="1" ht="76.5" customHeight="1">
      <c r="A17" s="362"/>
      <c r="B17" s="460"/>
      <c r="C17" s="358"/>
      <c r="D17" s="358"/>
      <c r="E17" s="464"/>
      <c r="F17" s="242"/>
      <c r="G17" s="242"/>
      <c r="H17" s="242"/>
      <c r="I17" s="460"/>
      <c r="J17" s="464"/>
      <c r="K17" s="242"/>
      <c r="L17" s="242"/>
      <c r="M17" s="242"/>
      <c r="N17" s="460"/>
      <c r="O17" s="464"/>
      <c r="P17" s="242"/>
      <c r="Q17" s="242"/>
      <c r="R17" s="242"/>
      <c r="S17" s="526"/>
    </row>
    <row r="18" spans="1:19" s="16" customFormat="1" ht="311.25" customHeight="1">
      <c r="A18" s="361">
        <v>6</v>
      </c>
      <c r="B18" s="459" t="s">
        <v>1289</v>
      </c>
      <c r="C18" s="357" t="s">
        <v>1295</v>
      </c>
      <c r="D18" s="459" t="s">
        <v>1296</v>
      </c>
      <c r="E18" s="463">
        <v>1</v>
      </c>
      <c r="F18" s="58">
        <f t="shared" si="0"/>
        <v>1</v>
      </c>
      <c r="G18" s="58">
        <f t="shared" si="1"/>
        <v>1</v>
      </c>
      <c r="H18" s="58">
        <v>1</v>
      </c>
      <c r="I18" s="459" t="s">
        <v>1297</v>
      </c>
      <c r="J18" s="463">
        <v>1</v>
      </c>
      <c r="K18" s="58">
        <f t="shared" si="2"/>
        <v>1</v>
      </c>
      <c r="L18" s="58">
        <f t="shared" si="3"/>
        <v>1</v>
      </c>
      <c r="M18" s="58">
        <v>1</v>
      </c>
      <c r="N18" s="357" t="s">
        <v>1298</v>
      </c>
      <c r="O18" s="463">
        <v>1</v>
      </c>
      <c r="P18" s="58">
        <f t="shared" si="4"/>
        <v>1</v>
      </c>
      <c r="Q18" s="58">
        <f t="shared" si="5"/>
        <v>1</v>
      </c>
      <c r="R18" s="58">
        <v>1</v>
      </c>
      <c r="S18" s="379" t="s">
        <v>1294</v>
      </c>
    </row>
    <row r="19" spans="1:19" s="16" customFormat="1" ht="306.75" customHeight="1">
      <c r="A19" s="362"/>
      <c r="B19" s="460"/>
      <c r="C19" s="358"/>
      <c r="D19" s="460"/>
      <c r="E19" s="464"/>
      <c r="F19" s="242"/>
      <c r="G19" s="242"/>
      <c r="H19" s="242"/>
      <c r="I19" s="460"/>
      <c r="J19" s="464"/>
      <c r="K19" s="242"/>
      <c r="L19" s="242"/>
      <c r="M19" s="242"/>
      <c r="N19" s="358"/>
      <c r="O19" s="464"/>
      <c r="P19" s="242"/>
      <c r="Q19" s="242"/>
      <c r="R19" s="242"/>
      <c r="S19" s="380"/>
    </row>
    <row r="20" spans="1:19" s="16" customFormat="1" ht="409.5">
      <c r="A20" s="77">
        <v>7</v>
      </c>
      <c r="B20" s="57" t="s">
        <v>1299</v>
      </c>
      <c r="C20" s="58" t="s">
        <v>1300</v>
      </c>
      <c r="D20" s="57" t="s">
        <v>1301</v>
      </c>
      <c r="E20" s="90">
        <v>1</v>
      </c>
      <c r="F20" s="58">
        <f t="shared" si="0"/>
        <v>1</v>
      </c>
      <c r="G20" s="58">
        <f t="shared" si="1"/>
        <v>1</v>
      </c>
      <c r="H20" s="58">
        <v>1</v>
      </c>
      <c r="I20" s="57" t="s">
        <v>1302</v>
      </c>
      <c r="J20" s="90">
        <v>1</v>
      </c>
      <c r="K20" s="58">
        <f t="shared" si="2"/>
        <v>1</v>
      </c>
      <c r="L20" s="58">
        <f t="shared" si="3"/>
        <v>1</v>
      </c>
      <c r="M20" s="58">
        <v>1</v>
      </c>
      <c r="N20" s="57" t="s">
        <v>1303</v>
      </c>
      <c r="O20" s="90">
        <v>1</v>
      </c>
      <c r="P20" s="58">
        <f t="shared" si="4"/>
        <v>1</v>
      </c>
      <c r="Q20" s="58">
        <f t="shared" si="5"/>
        <v>1</v>
      </c>
      <c r="R20" s="58">
        <v>1</v>
      </c>
      <c r="S20" s="93" t="s">
        <v>1304</v>
      </c>
    </row>
    <row r="21" spans="1:19" s="16" customFormat="1" ht="391.5">
      <c r="A21" s="77">
        <v>8</v>
      </c>
      <c r="B21" s="57" t="s">
        <v>1299</v>
      </c>
      <c r="C21" s="30" t="s">
        <v>1305</v>
      </c>
      <c r="D21" s="57" t="s">
        <v>1306</v>
      </c>
      <c r="E21" s="90">
        <v>1</v>
      </c>
      <c r="F21" s="58">
        <f t="shared" si="0"/>
        <v>1</v>
      </c>
      <c r="G21" s="58">
        <f t="shared" si="1"/>
        <v>1</v>
      </c>
      <c r="H21" s="58">
        <v>1</v>
      </c>
      <c r="I21" s="57" t="s">
        <v>1307</v>
      </c>
      <c r="J21" s="90">
        <v>1</v>
      </c>
      <c r="K21" s="58">
        <f t="shared" si="2"/>
        <v>1</v>
      </c>
      <c r="L21" s="58">
        <f t="shared" si="3"/>
        <v>1</v>
      </c>
      <c r="M21" s="58">
        <v>1</v>
      </c>
      <c r="N21" s="57" t="s">
        <v>1308</v>
      </c>
      <c r="O21" s="90">
        <v>1</v>
      </c>
      <c r="P21" s="58">
        <f t="shared" si="4"/>
        <v>1</v>
      </c>
      <c r="Q21" s="58">
        <f t="shared" si="5"/>
        <v>1</v>
      </c>
      <c r="R21" s="58">
        <v>1</v>
      </c>
      <c r="S21" s="130" t="s">
        <v>1309</v>
      </c>
    </row>
    <row r="22" spans="1:19" s="16" customFormat="1" ht="369.75">
      <c r="A22" s="77">
        <v>9</v>
      </c>
      <c r="B22" s="524" t="s">
        <v>1310</v>
      </c>
      <c r="C22" s="339" t="s">
        <v>2012</v>
      </c>
      <c r="D22" s="257" t="s">
        <v>364</v>
      </c>
      <c r="E22" s="90">
        <v>1</v>
      </c>
      <c r="F22" s="58">
        <f t="shared" si="0"/>
        <v>1</v>
      </c>
      <c r="G22" s="58">
        <f t="shared" si="1"/>
        <v>1</v>
      </c>
      <c r="H22" s="58">
        <v>1</v>
      </c>
      <c r="I22" s="260" t="s">
        <v>365</v>
      </c>
      <c r="J22" s="90">
        <v>1</v>
      </c>
      <c r="K22" s="58">
        <f t="shared" si="2"/>
        <v>1</v>
      </c>
      <c r="L22" s="58">
        <f t="shared" si="3"/>
        <v>1</v>
      </c>
      <c r="M22" s="58">
        <v>1</v>
      </c>
      <c r="N22" s="260" t="s">
        <v>366</v>
      </c>
      <c r="O22" s="90">
        <v>1</v>
      </c>
      <c r="P22" s="58">
        <f t="shared" si="4"/>
        <v>1</v>
      </c>
      <c r="Q22" s="58">
        <f t="shared" si="5"/>
        <v>1</v>
      </c>
      <c r="R22" s="58">
        <v>1</v>
      </c>
      <c r="S22" s="86" t="s">
        <v>1311</v>
      </c>
    </row>
    <row r="23" spans="1:19" s="16" customFormat="1" ht="369.75">
      <c r="A23" s="77">
        <v>10</v>
      </c>
      <c r="B23" s="524"/>
      <c r="C23" s="367"/>
      <c r="D23" s="257" t="s">
        <v>368</v>
      </c>
      <c r="E23" s="90">
        <v>1</v>
      </c>
      <c r="F23" s="58">
        <f t="shared" si="0"/>
        <v>1</v>
      </c>
      <c r="G23" s="58">
        <f t="shared" si="1"/>
        <v>1</v>
      </c>
      <c r="H23" s="58">
        <v>1</v>
      </c>
      <c r="I23" s="257" t="s">
        <v>369</v>
      </c>
      <c r="J23" s="90">
        <v>1</v>
      </c>
      <c r="K23" s="58">
        <f t="shared" si="2"/>
        <v>1</v>
      </c>
      <c r="L23" s="58">
        <f t="shared" si="3"/>
        <v>1</v>
      </c>
      <c r="M23" s="58">
        <v>1</v>
      </c>
      <c r="N23" s="257" t="s">
        <v>370</v>
      </c>
      <c r="O23" s="90">
        <v>1</v>
      </c>
      <c r="P23" s="58">
        <f t="shared" si="4"/>
        <v>1</v>
      </c>
      <c r="Q23" s="58">
        <f t="shared" si="5"/>
        <v>1</v>
      </c>
      <c r="R23" s="58">
        <v>1</v>
      </c>
      <c r="S23" s="86" t="s">
        <v>1311</v>
      </c>
    </row>
    <row r="24" spans="1:19" s="16" customFormat="1" ht="369.75">
      <c r="A24" s="77">
        <v>11</v>
      </c>
      <c r="B24" s="524"/>
      <c r="C24" s="367"/>
      <c r="D24" s="257" t="s">
        <v>201</v>
      </c>
      <c r="E24" s="90">
        <v>1</v>
      </c>
      <c r="F24" s="58">
        <f t="shared" si="0"/>
        <v>1</v>
      </c>
      <c r="G24" s="58">
        <f t="shared" si="1"/>
        <v>1</v>
      </c>
      <c r="H24" s="58">
        <v>1</v>
      </c>
      <c r="I24" s="257" t="s">
        <v>371</v>
      </c>
      <c r="J24" s="90">
        <v>1</v>
      </c>
      <c r="K24" s="58">
        <f t="shared" si="2"/>
        <v>1</v>
      </c>
      <c r="L24" s="58">
        <f t="shared" si="3"/>
        <v>1</v>
      </c>
      <c r="M24" s="58">
        <v>1</v>
      </c>
      <c r="N24" s="257" t="s">
        <v>372</v>
      </c>
      <c r="O24" s="90">
        <v>1</v>
      </c>
      <c r="P24" s="58">
        <f t="shared" si="4"/>
        <v>1</v>
      </c>
      <c r="Q24" s="58">
        <f t="shared" si="5"/>
        <v>1</v>
      </c>
      <c r="R24" s="58">
        <v>1</v>
      </c>
      <c r="S24" s="86" t="s">
        <v>1311</v>
      </c>
    </row>
    <row r="25" spans="1:19" s="12" customFormat="1" ht="21.75">
      <c r="A25" s="6"/>
      <c r="B25" s="26"/>
      <c r="C25" s="27"/>
      <c r="D25" s="26"/>
      <c r="E25" s="45">
        <f>SUM(E12:E24)</f>
        <v>11</v>
      </c>
      <c r="F25" s="28">
        <f>SUM(F12:F24)</f>
        <v>11</v>
      </c>
      <c r="G25" s="28">
        <f>SUM(G12:G24)</f>
        <v>11</v>
      </c>
      <c r="H25" s="28">
        <f>SUM(H12:H24)</f>
        <v>11</v>
      </c>
      <c r="I25" s="26"/>
      <c r="J25" s="45">
        <f>SUM(J12:J24)</f>
        <v>11</v>
      </c>
      <c r="K25" s="28">
        <f>SUM(K12:K24)</f>
        <v>11</v>
      </c>
      <c r="L25" s="28">
        <f>SUM(L12:L24)</f>
        <v>11</v>
      </c>
      <c r="M25" s="28">
        <f>SUM(M12:M24)</f>
        <v>11</v>
      </c>
      <c r="N25" s="26"/>
      <c r="O25" s="45">
        <f>SUM(O12:O24)</f>
        <v>11</v>
      </c>
      <c r="P25" s="28">
        <f>SUM(P12:P24)</f>
        <v>11</v>
      </c>
      <c r="Q25" s="28">
        <f>SUM(Q12:Q24)</f>
        <v>11</v>
      </c>
      <c r="R25" s="28">
        <f>SUM(R12:R24)</f>
        <v>11</v>
      </c>
    </row>
    <row r="26" spans="1:19" s="12" customFormat="1" ht="21.75">
      <c r="A26" s="6"/>
      <c r="B26" s="47" t="str">
        <f>A7</f>
        <v>CUIDADOS PALIATIVOS</v>
      </c>
      <c r="C26" s="46">
        <f>'RESULTADOS CACU-CAENDOMETRIO'!M28</f>
        <v>1</v>
      </c>
      <c r="D26" s="26"/>
      <c r="E26" s="28"/>
      <c r="F26" s="28"/>
      <c r="G26" s="28"/>
      <c r="H26" s="28"/>
      <c r="I26" s="26"/>
      <c r="J26" s="28"/>
      <c r="K26" s="28"/>
      <c r="L26" s="28"/>
      <c r="M26" s="28"/>
      <c r="N26" s="26"/>
      <c r="O26" s="28"/>
      <c r="P26" s="28"/>
      <c r="Q26" s="28"/>
      <c r="R26" s="28"/>
    </row>
  </sheetData>
  <mergeCells count="50">
    <mergeCell ref="S18:S19"/>
    <mergeCell ref="O18:O19"/>
    <mergeCell ref="N18:N19"/>
    <mergeCell ref="J18:J19"/>
    <mergeCell ref="I18:I19"/>
    <mergeCell ref="A18:A19"/>
    <mergeCell ref="J16:J17"/>
    <mergeCell ref="I16:I17"/>
    <mergeCell ref="E16:E17"/>
    <mergeCell ref="D16:D17"/>
    <mergeCell ref="B12:B15"/>
    <mergeCell ref="S16:S17"/>
    <mergeCell ref="J6:S6"/>
    <mergeCell ref="A6:I6"/>
    <mergeCell ref="O16:O17"/>
    <mergeCell ref="N16:N17"/>
    <mergeCell ref="P8:P10"/>
    <mergeCell ref="O8:O10"/>
    <mergeCell ref="A11:S11"/>
    <mergeCell ref="A16:A17"/>
    <mergeCell ref="A7:S7"/>
    <mergeCell ref="A8:A10"/>
    <mergeCell ref="C8:C10"/>
    <mergeCell ref="E8:E10"/>
    <mergeCell ref="S8:S10"/>
    <mergeCell ref="Q8:Q10"/>
    <mergeCell ref="B22:B24"/>
    <mergeCell ref="C22:C24"/>
    <mergeCell ref="L8:L10"/>
    <mergeCell ref="M8:M10"/>
    <mergeCell ref="B16:B17"/>
    <mergeCell ref="F8:F10"/>
    <mergeCell ref="H8:H10"/>
    <mergeCell ref="G8:G10"/>
    <mergeCell ref="J8:J10"/>
    <mergeCell ref="C16:C17"/>
    <mergeCell ref="E18:E19"/>
    <mergeCell ref="D18:D19"/>
    <mergeCell ref="C18:C19"/>
    <mergeCell ref="B18:B19"/>
    <mergeCell ref="C12:C13"/>
    <mergeCell ref="B8:B10"/>
    <mergeCell ref="R8:R10"/>
    <mergeCell ref="A5:N5"/>
    <mergeCell ref="O5:S5"/>
    <mergeCell ref="A1:S1"/>
    <mergeCell ref="A2:S2"/>
    <mergeCell ref="A3:S3"/>
    <mergeCell ref="A4:S4"/>
    <mergeCell ref="K8:K10"/>
  </mergeCells>
  <pageMargins left="0.23622047244094491" right="0.23622047244094491" top="0.74803149606299213" bottom="0.74803149606299213" header="0.31496062992125984" footer="0.31496062992125984"/>
  <pageSetup scale="3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S23"/>
  <sheetViews>
    <sheetView view="pageBreakPreview" topLeftCell="A8" zoomScale="60" zoomScaleNormal="70" workbookViewId="0">
      <selection activeCell="I13" sqref="I13"/>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0.57031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1312</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239.25">
      <c r="A12" s="88">
        <v>1</v>
      </c>
      <c r="B12" s="55" t="s">
        <v>1313</v>
      </c>
      <c r="C12" s="264" t="s">
        <v>2021</v>
      </c>
      <c r="D12" s="66" t="s">
        <v>795</v>
      </c>
      <c r="E12" s="146">
        <v>1</v>
      </c>
      <c r="F12" s="63">
        <f t="shared" ref="F12:F21" si="0">IF(E12=G12,H12)</f>
        <v>1</v>
      </c>
      <c r="G12" s="63">
        <f t="shared" ref="G12:G21" si="1">IF(E12="NA","NA",H12)</f>
        <v>1</v>
      </c>
      <c r="H12" s="63">
        <v>1</v>
      </c>
      <c r="I12" s="66" t="s">
        <v>2064</v>
      </c>
      <c r="J12" s="146">
        <v>1</v>
      </c>
      <c r="K12" s="63">
        <f t="shared" ref="K12:K21" si="2">IF(J12=L12,M12)</f>
        <v>1</v>
      </c>
      <c r="L12" s="63">
        <f t="shared" ref="L12:L21" si="3">IF(J12="NA","NA",M12)</f>
        <v>1</v>
      </c>
      <c r="M12" s="63">
        <v>1</v>
      </c>
      <c r="N12" s="66" t="s">
        <v>1314</v>
      </c>
      <c r="O12" s="146">
        <v>1</v>
      </c>
      <c r="P12" s="63">
        <f t="shared" ref="P12:P21" si="4">IF(O12=Q12,R12)</f>
        <v>1</v>
      </c>
      <c r="Q12" s="63">
        <f t="shared" ref="Q12:Q21" si="5">IF(O12="NA","NA",R12)</f>
        <v>1</v>
      </c>
      <c r="R12" s="63">
        <v>1</v>
      </c>
      <c r="S12" s="55" t="s">
        <v>1038</v>
      </c>
    </row>
    <row r="13" spans="1:19" ht="282.75">
      <c r="A13" s="77">
        <v>2</v>
      </c>
      <c r="B13" s="57" t="s">
        <v>1315</v>
      </c>
      <c r="C13" s="58" t="s">
        <v>1316</v>
      </c>
      <c r="D13" s="30" t="s">
        <v>805</v>
      </c>
      <c r="E13" s="90">
        <v>1</v>
      </c>
      <c r="F13" s="58">
        <f t="shared" si="0"/>
        <v>1</v>
      </c>
      <c r="G13" s="58">
        <f t="shared" si="1"/>
        <v>1</v>
      </c>
      <c r="H13" s="58">
        <v>1</v>
      </c>
      <c r="I13" s="30" t="s">
        <v>1317</v>
      </c>
      <c r="J13" s="90">
        <v>1</v>
      </c>
      <c r="K13" s="58">
        <f t="shared" si="2"/>
        <v>1</v>
      </c>
      <c r="L13" s="58">
        <f t="shared" si="3"/>
        <v>1</v>
      </c>
      <c r="M13" s="58">
        <v>1</v>
      </c>
      <c r="N13" s="30" t="s">
        <v>855</v>
      </c>
      <c r="O13" s="90">
        <v>1</v>
      </c>
      <c r="P13" s="58">
        <f t="shared" si="4"/>
        <v>1</v>
      </c>
      <c r="Q13" s="58">
        <f t="shared" si="5"/>
        <v>1</v>
      </c>
      <c r="R13" s="58">
        <v>1</v>
      </c>
      <c r="S13" s="57" t="s">
        <v>678</v>
      </c>
    </row>
    <row r="14" spans="1:19" s="16" customFormat="1" ht="282.75">
      <c r="A14" s="77">
        <v>3</v>
      </c>
      <c r="B14" s="57" t="s">
        <v>1318</v>
      </c>
      <c r="C14" s="58" t="s">
        <v>1319</v>
      </c>
      <c r="D14" s="30" t="s">
        <v>1320</v>
      </c>
      <c r="E14" s="90">
        <v>1</v>
      </c>
      <c r="F14" s="58">
        <f t="shared" si="0"/>
        <v>1</v>
      </c>
      <c r="G14" s="58">
        <f t="shared" si="1"/>
        <v>1</v>
      </c>
      <c r="H14" s="58">
        <v>1</v>
      </c>
      <c r="I14" s="30" t="s">
        <v>2113</v>
      </c>
      <c r="J14" s="90">
        <v>1</v>
      </c>
      <c r="K14" s="58">
        <f t="shared" si="2"/>
        <v>1</v>
      </c>
      <c r="L14" s="58">
        <f t="shared" si="3"/>
        <v>1</v>
      </c>
      <c r="M14" s="58">
        <v>1</v>
      </c>
      <c r="N14" s="30" t="s">
        <v>1321</v>
      </c>
      <c r="O14" s="90">
        <v>1</v>
      </c>
      <c r="P14" s="58">
        <f t="shared" si="4"/>
        <v>1</v>
      </c>
      <c r="Q14" s="58">
        <f t="shared" si="5"/>
        <v>1</v>
      </c>
      <c r="R14" s="58">
        <v>1</v>
      </c>
      <c r="S14" s="57" t="s">
        <v>678</v>
      </c>
    </row>
    <row r="15" spans="1:19" s="16" customFormat="1" ht="282.75">
      <c r="A15" s="77">
        <v>4</v>
      </c>
      <c r="B15" s="372" t="s">
        <v>1318</v>
      </c>
      <c r="C15" s="357" t="s">
        <v>1319</v>
      </c>
      <c r="D15" s="30" t="s">
        <v>1322</v>
      </c>
      <c r="E15" s="90">
        <v>1</v>
      </c>
      <c r="F15" s="58">
        <f t="shared" si="0"/>
        <v>1</v>
      </c>
      <c r="G15" s="58">
        <f t="shared" si="1"/>
        <v>1</v>
      </c>
      <c r="H15" s="58">
        <v>1</v>
      </c>
      <c r="I15" s="30" t="s">
        <v>1323</v>
      </c>
      <c r="J15" s="90">
        <v>1</v>
      </c>
      <c r="K15" s="58">
        <f t="shared" si="2"/>
        <v>1</v>
      </c>
      <c r="L15" s="58">
        <f t="shared" si="3"/>
        <v>1</v>
      </c>
      <c r="M15" s="58">
        <v>1</v>
      </c>
      <c r="N15" s="30" t="s">
        <v>1324</v>
      </c>
      <c r="O15" s="90">
        <v>1</v>
      </c>
      <c r="P15" s="58">
        <f t="shared" si="4"/>
        <v>1</v>
      </c>
      <c r="Q15" s="58">
        <f t="shared" si="5"/>
        <v>1</v>
      </c>
      <c r="R15" s="58">
        <v>1</v>
      </c>
      <c r="S15" s="57" t="s">
        <v>678</v>
      </c>
    </row>
    <row r="16" spans="1:19" s="16" customFormat="1" ht="391.5">
      <c r="A16" s="77">
        <v>5</v>
      </c>
      <c r="B16" s="372"/>
      <c r="C16" s="358"/>
      <c r="D16" s="30" t="s">
        <v>1325</v>
      </c>
      <c r="E16" s="90">
        <v>1</v>
      </c>
      <c r="F16" s="58">
        <f t="shared" si="0"/>
        <v>1</v>
      </c>
      <c r="G16" s="58">
        <f t="shared" si="1"/>
        <v>1</v>
      </c>
      <c r="H16" s="58">
        <v>1</v>
      </c>
      <c r="I16" s="30" t="s">
        <v>1326</v>
      </c>
      <c r="J16" s="90">
        <v>1</v>
      </c>
      <c r="K16" s="58">
        <f t="shared" si="2"/>
        <v>1</v>
      </c>
      <c r="L16" s="58">
        <f t="shared" si="3"/>
        <v>1</v>
      </c>
      <c r="M16" s="58">
        <v>1</v>
      </c>
      <c r="N16" s="30" t="s">
        <v>1327</v>
      </c>
      <c r="O16" s="90">
        <v>1</v>
      </c>
      <c r="P16" s="58">
        <f t="shared" si="4"/>
        <v>1</v>
      </c>
      <c r="Q16" s="58">
        <f t="shared" si="5"/>
        <v>1</v>
      </c>
      <c r="R16" s="58">
        <v>1</v>
      </c>
      <c r="S16" s="57" t="s">
        <v>678</v>
      </c>
    </row>
    <row r="17" spans="1:19" s="16" customFormat="1" ht="304.5">
      <c r="A17" s="77">
        <v>6</v>
      </c>
      <c r="B17" s="30" t="s">
        <v>1318</v>
      </c>
      <c r="C17" s="58" t="s">
        <v>1328</v>
      </c>
      <c r="D17" s="30" t="s">
        <v>1329</v>
      </c>
      <c r="E17" s="90">
        <v>1</v>
      </c>
      <c r="F17" s="58">
        <f t="shared" si="0"/>
        <v>1</v>
      </c>
      <c r="G17" s="58">
        <f t="shared" si="1"/>
        <v>1</v>
      </c>
      <c r="H17" s="58">
        <v>1</v>
      </c>
      <c r="I17" s="30" t="s">
        <v>1330</v>
      </c>
      <c r="J17" s="90">
        <v>1</v>
      </c>
      <c r="K17" s="58">
        <f t="shared" si="2"/>
        <v>1</v>
      </c>
      <c r="L17" s="58">
        <f t="shared" si="3"/>
        <v>1</v>
      </c>
      <c r="M17" s="58">
        <v>1</v>
      </c>
      <c r="N17" s="30" t="s">
        <v>1331</v>
      </c>
      <c r="O17" s="90">
        <v>1</v>
      </c>
      <c r="P17" s="58">
        <f t="shared" si="4"/>
        <v>1</v>
      </c>
      <c r="Q17" s="58">
        <f t="shared" si="5"/>
        <v>1</v>
      </c>
      <c r="R17" s="58">
        <v>1</v>
      </c>
      <c r="S17" s="57" t="s">
        <v>678</v>
      </c>
    </row>
    <row r="18" spans="1:19" s="16" customFormat="1" ht="348">
      <c r="A18" s="77">
        <v>7</v>
      </c>
      <c r="B18" s="379" t="s">
        <v>1310</v>
      </c>
      <c r="C18" s="365" t="s">
        <v>2012</v>
      </c>
      <c r="D18" s="257" t="s">
        <v>364</v>
      </c>
      <c r="E18" s="90">
        <v>1</v>
      </c>
      <c r="F18" s="58">
        <f t="shared" si="0"/>
        <v>1</v>
      </c>
      <c r="G18" s="58">
        <f t="shared" si="1"/>
        <v>1</v>
      </c>
      <c r="H18" s="58">
        <v>1</v>
      </c>
      <c r="I18" s="260" t="s">
        <v>500</v>
      </c>
      <c r="J18" s="90">
        <v>1</v>
      </c>
      <c r="K18" s="58">
        <f t="shared" si="2"/>
        <v>1</v>
      </c>
      <c r="L18" s="58">
        <f t="shared" si="3"/>
        <v>1</v>
      </c>
      <c r="M18" s="58">
        <v>1</v>
      </c>
      <c r="N18" s="260" t="s">
        <v>786</v>
      </c>
      <c r="O18" s="90">
        <v>1</v>
      </c>
      <c r="P18" s="58">
        <f t="shared" si="4"/>
        <v>1</v>
      </c>
      <c r="Q18" s="58">
        <f t="shared" si="5"/>
        <v>1</v>
      </c>
      <c r="R18" s="58">
        <v>1</v>
      </c>
      <c r="S18" s="57" t="s">
        <v>1311</v>
      </c>
    </row>
    <row r="19" spans="1:19" s="16" customFormat="1" ht="348">
      <c r="A19" s="77">
        <v>8</v>
      </c>
      <c r="B19" s="475"/>
      <c r="C19" s="516"/>
      <c r="D19" s="257" t="s">
        <v>368</v>
      </c>
      <c r="E19" s="90">
        <v>1</v>
      </c>
      <c r="F19" s="58">
        <f t="shared" si="0"/>
        <v>1</v>
      </c>
      <c r="G19" s="58">
        <f t="shared" si="1"/>
        <v>1</v>
      </c>
      <c r="H19" s="58">
        <v>1</v>
      </c>
      <c r="I19" s="257" t="s">
        <v>781</v>
      </c>
      <c r="J19" s="90">
        <v>1</v>
      </c>
      <c r="K19" s="58">
        <f t="shared" si="2"/>
        <v>1</v>
      </c>
      <c r="L19" s="58">
        <f t="shared" si="3"/>
        <v>1</v>
      </c>
      <c r="M19" s="58">
        <v>1</v>
      </c>
      <c r="N19" s="257" t="s">
        <v>864</v>
      </c>
      <c r="O19" s="90">
        <v>1</v>
      </c>
      <c r="P19" s="58">
        <f t="shared" si="4"/>
        <v>1</v>
      </c>
      <c r="Q19" s="58">
        <f t="shared" si="5"/>
        <v>1</v>
      </c>
      <c r="R19" s="58">
        <v>1</v>
      </c>
      <c r="S19" s="57" t="s">
        <v>1311</v>
      </c>
    </row>
    <row r="20" spans="1:19" s="16" customFormat="1" ht="348">
      <c r="A20" s="77">
        <v>9</v>
      </c>
      <c r="B20" s="475"/>
      <c r="C20" s="516"/>
      <c r="D20" s="257" t="s">
        <v>201</v>
      </c>
      <c r="E20" s="90">
        <v>1</v>
      </c>
      <c r="F20" s="58">
        <f t="shared" si="0"/>
        <v>1</v>
      </c>
      <c r="G20" s="58">
        <f t="shared" si="1"/>
        <v>1</v>
      </c>
      <c r="H20" s="58">
        <v>1</v>
      </c>
      <c r="I20" s="257" t="s">
        <v>840</v>
      </c>
      <c r="J20" s="90">
        <v>1</v>
      </c>
      <c r="K20" s="58">
        <f t="shared" si="2"/>
        <v>1</v>
      </c>
      <c r="L20" s="58">
        <f t="shared" si="3"/>
        <v>1</v>
      </c>
      <c r="M20" s="58">
        <v>1</v>
      </c>
      <c r="N20" s="257" t="s">
        <v>1332</v>
      </c>
      <c r="O20" s="90">
        <v>1</v>
      </c>
      <c r="P20" s="58">
        <f t="shared" si="4"/>
        <v>1</v>
      </c>
      <c r="Q20" s="58">
        <f t="shared" si="5"/>
        <v>1</v>
      </c>
      <c r="R20" s="58">
        <v>1</v>
      </c>
      <c r="S20" s="57" t="s">
        <v>1311</v>
      </c>
    </row>
    <row r="21" spans="1:19" s="16" customFormat="1" ht="348">
      <c r="A21" s="77">
        <v>10</v>
      </c>
      <c r="B21" s="380"/>
      <c r="C21" s="366"/>
      <c r="D21" s="257" t="s">
        <v>827</v>
      </c>
      <c r="E21" s="90">
        <v>1</v>
      </c>
      <c r="F21" s="58">
        <f t="shared" si="0"/>
        <v>1</v>
      </c>
      <c r="G21" s="58">
        <f t="shared" si="1"/>
        <v>1</v>
      </c>
      <c r="H21" s="58">
        <v>1</v>
      </c>
      <c r="I21" s="257" t="s">
        <v>1333</v>
      </c>
      <c r="J21" s="90">
        <v>1</v>
      </c>
      <c r="K21" s="58">
        <f t="shared" si="2"/>
        <v>1</v>
      </c>
      <c r="L21" s="58">
        <f t="shared" si="3"/>
        <v>1</v>
      </c>
      <c r="M21" s="58">
        <v>1</v>
      </c>
      <c r="N21" s="263" t="s">
        <v>867</v>
      </c>
      <c r="O21" s="90">
        <v>1</v>
      </c>
      <c r="P21" s="58">
        <f t="shared" si="4"/>
        <v>1</v>
      </c>
      <c r="Q21" s="58">
        <f t="shared" si="5"/>
        <v>1</v>
      </c>
      <c r="R21" s="58">
        <v>1</v>
      </c>
      <c r="S21" s="57" t="s">
        <v>1311</v>
      </c>
    </row>
    <row r="22" spans="1:19" s="12" customFormat="1" ht="21.75">
      <c r="A22" s="6"/>
      <c r="B22" s="26"/>
      <c r="C22" s="27"/>
      <c r="D22" s="26"/>
      <c r="E22" s="45">
        <f>SUM(E12:E21)</f>
        <v>10</v>
      </c>
      <c r="F22" s="28">
        <f>SUM(F12:F21)</f>
        <v>10</v>
      </c>
      <c r="G22" s="28">
        <f>SUM(G12:G21)</f>
        <v>10</v>
      </c>
      <c r="H22" s="28">
        <f>SUM(H12:H21)</f>
        <v>10</v>
      </c>
      <c r="I22" s="26"/>
      <c r="J22" s="45">
        <f>SUM(J12:J21)</f>
        <v>10</v>
      </c>
      <c r="K22" s="28">
        <f>SUM(K12:K21)</f>
        <v>10</v>
      </c>
      <c r="L22" s="28">
        <f>SUM(L12:L21)</f>
        <v>10</v>
      </c>
      <c r="M22" s="28">
        <f>SUM(M12:M21)</f>
        <v>10</v>
      </c>
      <c r="N22" s="26"/>
      <c r="O22" s="45">
        <f>SUM(O12:O21)</f>
        <v>10</v>
      </c>
      <c r="P22" s="28">
        <f>SUM(P12:P21)</f>
        <v>10</v>
      </c>
      <c r="Q22" s="28">
        <f>SUM(Q12:Q21)</f>
        <v>10</v>
      </c>
      <c r="R22" s="28">
        <f>SUM(R12:R21)</f>
        <v>10</v>
      </c>
    </row>
    <row r="23" spans="1:19" s="12" customFormat="1" ht="21.75">
      <c r="A23" s="6"/>
      <c r="B23" s="47" t="str">
        <f>A7</f>
        <v>INHALOTERAPIA</v>
      </c>
      <c r="C23" s="46">
        <f>'RESULTADOS CACU-CAENDOMETRIO'!M29</f>
        <v>1</v>
      </c>
      <c r="D23" s="26"/>
      <c r="E23" s="28"/>
      <c r="F23" s="28"/>
      <c r="G23" s="28"/>
      <c r="H23" s="28"/>
      <c r="I23" s="26"/>
      <c r="J23" s="28"/>
      <c r="K23" s="28"/>
      <c r="L23" s="28"/>
      <c r="M23" s="28"/>
      <c r="N23" s="26"/>
      <c r="O23" s="28"/>
      <c r="P23" s="28"/>
      <c r="Q23" s="28"/>
      <c r="R23" s="28"/>
    </row>
  </sheetData>
  <mergeCells count="30">
    <mergeCell ref="B18:B21"/>
    <mergeCell ref="C18:C21"/>
    <mergeCell ref="L8:L10"/>
    <mergeCell ref="M8:M10"/>
    <mergeCell ref="O8:O10"/>
    <mergeCell ref="A11:S11"/>
    <mergeCell ref="B15:B16"/>
    <mergeCell ref="C15:C16"/>
    <mergeCell ref="A8:A10"/>
    <mergeCell ref="B8:B10"/>
    <mergeCell ref="C8:C10"/>
    <mergeCell ref="E8:E10"/>
    <mergeCell ref="F8:F10"/>
    <mergeCell ref="P8:P10"/>
    <mergeCell ref="K8:K10"/>
    <mergeCell ref="H8:H10"/>
    <mergeCell ref="G8:G10"/>
    <mergeCell ref="S8:S10"/>
    <mergeCell ref="J8:J10"/>
    <mergeCell ref="Q8:Q10"/>
    <mergeCell ref="R8:R10"/>
    <mergeCell ref="A7:S7"/>
    <mergeCell ref="A5:N5"/>
    <mergeCell ref="O5:S5"/>
    <mergeCell ref="A1:S1"/>
    <mergeCell ref="A2:S2"/>
    <mergeCell ref="A3:S3"/>
    <mergeCell ref="A4:S4"/>
    <mergeCell ref="J6:S6"/>
    <mergeCell ref="A6:I6"/>
  </mergeCells>
  <pageMargins left="0.23622047244094491" right="0.23622047244094491" top="0.74803149606299213" bottom="0.74803149606299213" header="0.31496062992125984" footer="0.31496062992125984"/>
  <pageSetup scale="3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S20"/>
  <sheetViews>
    <sheetView view="pageBreakPreview" topLeftCell="A10" zoomScale="60" zoomScaleNormal="70" workbookViewId="0">
      <selection activeCell="I18" sqref="I18"/>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1.57031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1334</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152.25">
      <c r="A12" s="77">
        <v>1</v>
      </c>
      <c r="B12" s="492" t="s">
        <v>1335</v>
      </c>
      <c r="C12" s="339" t="s">
        <v>2011</v>
      </c>
      <c r="D12" s="267" t="s">
        <v>2032</v>
      </c>
      <c r="E12" s="90">
        <v>1</v>
      </c>
      <c r="F12" s="58">
        <f>IF(E12=G12,H12)</f>
        <v>1</v>
      </c>
      <c r="G12" s="58">
        <f>IF(E12="NA","NA",H12)</f>
        <v>1</v>
      </c>
      <c r="H12" s="58">
        <v>1</v>
      </c>
      <c r="I12" s="73" t="s">
        <v>2033</v>
      </c>
      <c r="J12" s="90">
        <v>1</v>
      </c>
      <c r="K12" s="58">
        <f t="shared" ref="K12:K18" si="0">IF(J12=L12,M12)</f>
        <v>1</v>
      </c>
      <c r="L12" s="58">
        <f t="shared" ref="L12:L18" si="1">IF(J12="NA","NA",M12)</f>
        <v>1</v>
      </c>
      <c r="M12" s="58">
        <v>1</v>
      </c>
      <c r="N12" s="73" t="s">
        <v>1336</v>
      </c>
      <c r="O12" s="90">
        <v>1</v>
      </c>
      <c r="P12" s="58">
        <f t="shared" ref="P12:P18" si="2">IF(O12=Q12,R12)</f>
        <v>1</v>
      </c>
      <c r="Q12" s="58">
        <f t="shared" ref="Q12:Q18" si="3">IF(O12="NA","NA",R12)</f>
        <v>1</v>
      </c>
      <c r="R12" s="58">
        <v>1</v>
      </c>
      <c r="S12" s="131" t="s">
        <v>1038</v>
      </c>
    </row>
    <row r="13" spans="1:19" ht="130.5">
      <c r="A13" s="77">
        <v>2</v>
      </c>
      <c r="B13" s="493"/>
      <c r="C13" s="339"/>
      <c r="D13" s="267" t="s">
        <v>1337</v>
      </c>
      <c r="E13" s="90">
        <v>1</v>
      </c>
      <c r="F13" s="58">
        <f t="shared" ref="F13:F18" si="4">IF(E13=G13,H13)</f>
        <v>1</v>
      </c>
      <c r="G13" s="58">
        <f t="shared" ref="G13:G18" si="5">IF(E13="NA","NA",H13)</f>
        <v>1</v>
      </c>
      <c r="H13" s="58">
        <v>1</v>
      </c>
      <c r="I13" s="73" t="s">
        <v>2034</v>
      </c>
      <c r="J13" s="90">
        <v>1</v>
      </c>
      <c r="K13" s="58">
        <f t="shared" si="0"/>
        <v>1</v>
      </c>
      <c r="L13" s="58">
        <f t="shared" si="1"/>
        <v>1</v>
      </c>
      <c r="M13" s="58">
        <v>1</v>
      </c>
      <c r="N13" s="73" t="s">
        <v>1336</v>
      </c>
      <c r="O13" s="90">
        <v>1</v>
      </c>
      <c r="P13" s="58">
        <f t="shared" si="2"/>
        <v>1</v>
      </c>
      <c r="Q13" s="58">
        <f t="shared" si="3"/>
        <v>1</v>
      </c>
      <c r="R13" s="58">
        <v>1</v>
      </c>
      <c r="S13" s="131" t="s">
        <v>1038</v>
      </c>
    </row>
    <row r="14" spans="1:19" s="16" customFormat="1" ht="174">
      <c r="A14" s="77">
        <v>3</v>
      </c>
      <c r="B14" s="73" t="s">
        <v>1338</v>
      </c>
      <c r="C14" s="339" t="s">
        <v>1339</v>
      </c>
      <c r="D14" s="129" t="s">
        <v>1340</v>
      </c>
      <c r="E14" s="90">
        <v>1</v>
      </c>
      <c r="F14" s="58">
        <f t="shared" si="4"/>
        <v>1</v>
      </c>
      <c r="G14" s="58">
        <f t="shared" si="5"/>
        <v>1</v>
      </c>
      <c r="H14" s="58">
        <v>1</v>
      </c>
      <c r="I14" s="73" t="s">
        <v>2114</v>
      </c>
      <c r="J14" s="90">
        <v>1</v>
      </c>
      <c r="K14" s="58">
        <f t="shared" si="0"/>
        <v>1</v>
      </c>
      <c r="L14" s="58">
        <f t="shared" si="1"/>
        <v>1</v>
      </c>
      <c r="M14" s="58">
        <v>1</v>
      </c>
      <c r="N14" s="73" t="s">
        <v>1341</v>
      </c>
      <c r="O14" s="90">
        <v>1</v>
      </c>
      <c r="P14" s="58">
        <f t="shared" si="2"/>
        <v>1</v>
      </c>
      <c r="Q14" s="58">
        <f t="shared" si="3"/>
        <v>1</v>
      </c>
      <c r="R14" s="58">
        <v>1</v>
      </c>
      <c r="S14" s="131" t="s">
        <v>1038</v>
      </c>
    </row>
    <row r="15" spans="1:19" s="16" customFormat="1" ht="282.75">
      <c r="A15" s="77">
        <v>4</v>
      </c>
      <c r="B15" s="73" t="s">
        <v>1342</v>
      </c>
      <c r="C15" s="58" t="s">
        <v>1343</v>
      </c>
      <c r="D15" s="132" t="s">
        <v>1344</v>
      </c>
      <c r="E15" s="90">
        <v>1</v>
      </c>
      <c r="F15" s="58">
        <f t="shared" si="4"/>
        <v>1</v>
      </c>
      <c r="G15" s="58">
        <f t="shared" si="5"/>
        <v>1</v>
      </c>
      <c r="H15" s="58">
        <v>1</v>
      </c>
      <c r="I15" s="73" t="s">
        <v>1345</v>
      </c>
      <c r="J15" s="90">
        <v>1</v>
      </c>
      <c r="K15" s="58">
        <f t="shared" si="0"/>
        <v>1</v>
      </c>
      <c r="L15" s="58">
        <f t="shared" si="1"/>
        <v>1</v>
      </c>
      <c r="M15" s="58">
        <v>1</v>
      </c>
      <c r="N15" s="73" t="s">
        <v>1346</v>
      </c>
      <c r="O15" s="90">
        <v>1</v>
      </c>
      <c r="P15" s="58">
        <f t="shared" si="2"/>
        <v>1</v>
      </c>
      <c r="Q15" s="58">
        <f t="shared" si="3"/>
        <v>1</v>
      </c>
      <c r="R15" s="58">
        <v>1</v>
      </c>
      <c r="S15" s="131" t="s">
        <v>1347</v>
      </c>
    </row>
    <row r="16" spans="1:19" s="16" customFormat="1" ht="282.75">
      <c r="A16" s="77">
        <v>5</v>
      </c>
      <c r="B16" s="73" t="s">
        <v>1348</v>
      </c>
      <c r="C16" s="357" t="s">
        <v>1349</v>
      </c>
      <c r="D16" s="129" t="s">
        <v>1350</v>
      </c>
      <c r="E16" s="90">
        <v>1</v>
      </c>
      <c r="F16" s="58">
        <f t="shared" si="4"/>
        <v>1</v>
      </c>
      <c r="G16" s="58">
        <f t="shared" si="5"/>
        <v>1</v>
      </c>
      <c r="H16" s="58">
        <v>1</v>
      </c>
      <c r="I16" s="73" t="s">
        <v>1351</v>
      </c>
      <c r="J16" s="90">
        <v>1</v>
      </c>
      <c r="K16" s="58">
        <f t="shared" si="0"/>
        <v>1</v>
      </c>
      <c r="L16" s="58">
        <f t="shared" si="1"/>
        <v>1</v>
      </c>
      <c r="M16" s="58">
        <v>1</v>
      </c>
      <c r="N16" s="73" t="s">
        <v>1352</v>
      </c>
      <c r="O16" s="90">
        <v>1</v>
      </c>
      <c r="P16" s="58">
        <f t="shared" si="2"/>
        <v>1</v>
      </c>
      <c r="Q16" s="58">
        <f t="shared" si="3"/>
        <v>1</v>
      </c>
      <c r="R16" s="58">
        <v>1</v>
      </c>
      <c r="S16" s="131" t="s">
        <v>1347</v>
      </c>
    </row>
    <row r="17" spans="1:19" s="16" customFormat="1" ht="282.75">
      <c r="A17" s="77">
        <v>6</v>
      </c>
      <c r="B17" s="57" t="s">
        <v>1353</v>
      </c>
      <c r="C17" s="368"/>
      <c r="D17" s="133" t="s">
        <v>1354</v>
      </c>
      <c r="E17" s="90">
        <v>1</v>
      </c>
      <c r="F17" s="58">
        <f t="shared" si="4"/>
        <v>1</v>
      </c>
      <c r="G17" s="58">
        <f t="shared" si="5"/>
        <v>1</v>
      </c>
      <c r="H17" s="58">
        <v>1</v>
      </c>
      <c r="I17" s="73" t="s">
        <v>1355</v>
      </c>
      <c r="J17" s="90">
        <v>1</v>
      </c>
      <c r="K17" s="58">
        <f t="shared" si="0"/>
        <v>1</v>
      </c>
      <c r="L17" s="58">
        <f t="shared" si="1"/>
        <v>1</v>
      </c>
      <c r="M17" s="58">
        <v>1</v>
      </c>
      <c r="N17" s="73" t="s">
        <v>1356</v>
      </c>
      <c r="O17" s="90">
        <v>1</v>
      </c>
      <c r="P17" s="58">
        <f t="shared" si="2"/>
        <v>1</v>
      </c>
      <c r="Q17" s="58">
        <f t="shared" si="3"/>
        <v>1</v>
      </c>
      <c r="R17" s="58">
        <v>1</v>
      </c>
      <c r="S17" s="131" t="s">
        <v>1347</v>
      </c>
    </row>
    <row r="18" spans="1:19" s="16" customFormat="1" ht="405">
      <c r="A18" s="77">
        <v>7</v>
      </c>
      <c r="B18" s="57" t="s">
        <v>1357</v>
      </c>
      <c r="C18" s="358"/>
      <c r="D18" s="133" t="s">
        <v>1358</v>
      </c>
      <c r="E18" s="90">
        <v>1</v>
      </c>
      <c r="F18" s="58">
        <f t="shared" si="4"/>
        <v>1</v>
      </c>
      <c r="G18" s="58">
        <f t="shared" si="5"/>
        <v>1</v>
      </c>
      <c r="H18" s="58">
        <v>1</v>
      </c>
      <c r="I18" s="73" t="s">
        <v>2115</v>
      </c>
      <c r="J18" s="90">
        <v>1</v>
      </c>
      <c r="K18" s="58">
        <f t="shared" si="0"/>
        <v>1</v>
      </c>
      <c r="L18" s="58">
        <f t="shared" si="1"/>
        <v>1</v>
      </c>
      <c r="M18" s="58">
        <v>1</v>
      </c>
      <c r="N18" s="73" t="s">
        <v>1359</v>
      </c>
      <c r="O18" s="90">
        <v>1</v>
      </c>
      <c r="P18" s="58">
        <f t="shared" si="2"/>
        <v>1</v>
      </c>
      <c r="Q18" s="58">
        <f t="shared" si="3"/>
        <v>1</v>
      </c>
      <c r="R18" s="58">
        <v>1</v>
      </c>
      <c r="S18" s="131" t="s">
        <v>1347</v>
      </c>
    </row>
    <row r="19" spans="1:19" s="12" customFormat="1" ht="21.75">
      <c r="A19" s="6"/>
      <c r="B19" s="26"/>
      <c r="C19" s="27"/>
      <c r="D19" s="26"/>
      <c r="E19" s="45">
        <f>SUM(E12:E18)</f>
        <v>7</v>
      </c>
      <c r="F19" s="28">
        <f>SUM(F12:F18)</f>
        <v>7</v>
      </c>
      <c r="G19" s="28">
        <f>SUM(G12:G18)</f>
        <v>7</v>
      </c>
      <c r="H19" s="28">
        <f>SUM(H12:H18)</f>
        <v>7</v>
      </c>
      <c r="I19" s="26"/>
      <c r="J19" s="45">
        <f>SUM(J12:J18)</f>
        <v>7</v>
      </c>
      <c r="K19" s="28">
        <f>SUM(K12:K18)</f>
        <v>7</v>
      </c>
      <c r="L19" s="28">
        <f>SUM(L12:L18)</f>
        <v>7</v>
      </c>
      <c r="M19" s="28">
        <f>SUM(M12:M18)</f>
        <v>7</v>
      </c>
      <c r="N19" s="26"/>
      <c r="O19" s="45">
        <f>SUM(O12:O18)</f>
        <v>7</v>
      </c>
      <c r="P19" s="28">
        <f>SUM(P12:P18)</f>
        <v>7</v>
      </c>
      <c r="Q19" s="28">
        <f>SUM(Q12:Q18)</f>
        <v>7</v>
      </c>
      <c r="R19" s="28">
        <f>SUM(R12:R18)</f>
        <v>7</v>
      </c>
    </row>
    <row r="20" spans="1:19" s="12" customFormat="1" ht="21.75">
      <c r="A20" s="6"/>
      <c r="B20" s="47" t="str">
        <f>A7</f>
        <v>FARMACIA ESTRUCTURA</v>
      </c>
      <c r="C20" s="46">
        <f>'RESULTADOS CACU-CAENDOMETRIO'!M30</f>
        <v>1</v>
      </c>
      <c r="D20" s="26"/>
      <c r="E20" s="28"/>
      <c r="F20" s="28"/>
      <c r="G20" s="28"/>
      <c r="H20" s="28"/>
      <c r="I20" s="26"/>
      <c r="J20" s="28"/>
      <c r="K20" s="28"/>
      <c r="L20" s="28"/>
      <c r="M20" s="28"/>
      <c r="N20" s="26"/>
      <c r="O20" s="28"/>
      <c r="P20" s="28"/>
      <c r="Q20" s="28"/>
      <c r="R20" s="28"/>
    </row>
  </sheetData>
  <mergeCells count="29">
    <mergeCell ref="C16:C18"/>
    <mergeCell ref="L8:L10"/>
    <mergeCell ref="M8:M10"/>
    <mergeCell ref="O8:O10"/>
    <mergeCell ref="P8:P10"/>
    <mergeCell ref="C8:C10"/>
    <mergeCell ref="E8:E10"/>
    <mergeCell ref="F8:F10"/>
    <mergeCell ref="G8:G10"/>
    <mergeCell ref="J8:J10"/>
    <mergeCell ref="A11:S11"/>
    <mergeCell ref="B12:B13"/>
    <mergeCell ref="C12:C14"/>
    <mergeCell ref="H8:H10"/>
    <mergeCell ref="K8:K10"/>
    <mergeCell ref="R8:R10"/>
    <mergeCell ref="A7:S7"/>
    <mergeCell ref="A8:A10"/>
    <mergeCell ref="A5:N5"/>
    <mergeCell ref="O5:S5"/>
    <mergeCell ref="A1:S1"/>
    <mergeCell ref="A2:S2"/>
    <mergeCell ref="A3:S3"/>
    <mergeCell ref="A4:S4"/>
    <mergeCell ref="Q8:Q10"/>
    <mergeCell ref="S8:S10"/>
    <mergeCell ref="B8:B10"/>
    <mergeCell ref="A6:I6"/>
    <mergeCell ref="J6:S6"/>
  </mergeCells>
  <pageMargins left="0.23622047244094491" right="0.23622047244094491" top="0.74803149606299213" bottom="0.74803149606299213" header="0.31496062992125984" footer="0.31496062992125984"/>
  <pageSetup scale="3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285C4D"/>
    <pageSetUpPr fitToPage="1"/>
  </sheetPr>
  <dimension ref="A1:U122"/>
  <sheetViews>
    <sheetView tabSelected="1" view="pageBreakPreview" topLeftCell="A59" zoomScale="60" zoomScaleNormal="70" workbookViewId="0">
      <selection activeCell="F62" sqref="F62"/>
    </sheetView>
  </sheetViews>
  <sheetFormatPr baseColWidth="10" defaultColWidth="10.85546875" defaultRowHeight="18.75"/>
  <cols>
    <col min="1" max="1" width="6.85546875" style="7" customWidth="1"/>
    <col min="2" max="3" width="28" style="7" customWidth="1"/>
    <col min="4" max="4" width="26.28515625" style="7" customWidth="1"/>
    <col min="5" max="5" width="47.28515625" style="8" customWidth="1"/>
    <col min="6" max="6" width="69.7109375" style="7" customWidth="1"/>
    <col min="7" max="7" width="6.85546875" style="9" customWidth="1"/>
    <col min="8" max="10" width="6.85546875" style="9" hidden="1" customWidth="1"/>
    <col min="11" max="11" width="66.7109375" style="7" customWidth="1"/>
    <col min="12" max="12" width="6.85546875" style="9" customWidth="1"/>
    <col min="13" max="15" width="6.85546875" style="9" hidden="1" customWidth="1"/>
    <col min="16" max="16" width="65.42578125" style="7" customWidth="1"/>
    <col min="17" max="17" width="6.85546875" style="9" customWidth="1"/>
    <col min="18" max="20" width="6.85546875" style="9" hidden="1" customWidth="1"/>
    <col min="21" max="21" width="23" style="13" customWidth="1"/>
    <col min="22" max="16384" width="10.85546875" style="13"/>
  </cols>
  <sheetData>
    <row r="1" spans="1:21" s="12" customFormat="1" ht="21.75">
      <c r="A1" s="332" t="s">
        <v>1985</v>
      </c>
      <c r="B1" s="333"/>
      <c r="C1" s="333"/>
      <c r="D1" s="333"/>
      <c r="E1" s="333"/>
      <c r="F1" s="333"/>
      <c r="G1" s="333"/>
      <c r="H1" s="333"/>
      <c r="I1" s="333"/>
      <c r="J1" s="333"/>
      <c r="K1" s="333"/>
      <c r="L1" s="333"/>
      <c r="M1" s="333"/>
      <c r="N1" s="333"/>
      <c r="O1" s="333"/>
      <c r="P1" s="333"/>
      <c r="Q1" s="333"/>
      <c r="R1" s="333"/>
      <c r="S1" s="333"/>
      <c r="T1" s="333"/>
      <c r="U1" s="334"/>
    </row>
    <row r="2" spans="1:21" s="12" customFormat="1" ht="21.75">
      <c r="A2" s="335" t="s">
        <v>10</v>
      </c>
      <c r="B2" s="336"/>
      <c r="C2" s="336"/>
      <c r="D2" s="336"/>
      <c r="E2" s="336"/>
      <c r="F2" s="336"/>
      <c r="G2" s="336"/>
      <c r="H2" s="336"/>
      <c r="I2" s="336"/>
      <c r="J2" s="336"/>
      <c r="K2" s="336"/>
      <c r="L2" s="336"/>
      <c r="M2" s="336"/>
      <c r="N2" s="336"/>
      <c r="O2" s="336"/>
      <c r="P2" s="336"/>
      <c r="Q2" s="336"/>
      <c r="R2" s="336"/>
      <c r="S2" s="336"/>
      <c r="T2" s="336"/>
      <c r="U2" s="337"/>
    </row>
    <row r="3" spans="1:21" s="12" customFormat="1" ht="35.25" customHeight="1">
      <c r="A3" s="335"/>
      <c r="B3" s="336"/>
      <c r="C3" s="336"/>
      <c r="D3" s="336"/>
      <c r="E3" s="336"/>
      <c r="F3" s="336"/>
      <c r="G3" s="336"/>
      <c r="H3" s="336"/>
      <c r="I3" s="336"/>
      <c r="J3" s="336"/>
      <c r="K3" s="336"/>
      <c r="L3" s="336"/>
      <c r="M3" s="336"/>
      <c r="N3" s="336"/>
      <c r="O3" s="336"/>
      <c r="P3" s="336"/>
      <c r="Q3" s="336"/>
      <c r="R3" s="336"/>
      <c r="S3" s="336"/>
      <c r="T3" s="336"/>
      <c r="U3" s="337"/>
    </row>
    <row r="4" spans="1:21" s="12" customFormat="1" ht="21.75">
      <c r="A4" s="335"/>
      <c r="B4" s="336"/>
      <c r="C4" s="336"/>
      <c r="D4" s="336"/>
      <c r="E4" s="336"/>
      <c r="F4" s="336"/>
      <c r="G4" s="336"/>
      <c r="H4" s="336"/>
      <c r="I4" s="336"/>
      <c r="J4" s="336"/>
      <c r="K4" s="336"/>
      <c r="L4" s="336"/>
      <c r="M4" s="336"/>
      <c r="N4" s="336"/>
      <c r="O4" s="336"/>
      <c r="P4" s="336"/>
      <c r="Q4" s="336"/>
      <c r="R4" s="336"/>
      <c r="S4" s="336"/>
      <c r="T4" s="336"/>
      <c r="U4" s="337"/>
    </row>
    <row r="5" spans="1:21"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c r="P5" s="435"/>
      <c r="Q5" s="435" t="str">
        <f>CARÁTULA!F6</f>
        <v>CAMUJER-2023</v>
      </c>
      <c r="R5" s="435"/>
      <c r="S5" s="435"/>
      <c r="T5" s="435"/>
      <c r="U5" s="436"/>
    </row>
    <row r="6" spans="1:21" s="12" customFormat="1" ht="21.75">
      <c r="A6" s="350">
        <f>CARÁTULA!D10</f>
        <v>0</v>
      </c>
      <c r="B6" s="351"/>
      <c r="C6" s="351"/>
      <c r="D6" s="351"/>
      <c r="E6" s="351"/>
      <c r="F6" s="351"/>
      <c r="G6" s="351"/>
      <c r="H6" s="351"/>
      <c r="I6" s="351"/>
      <c r="J6" s="351">
        <f>CARÁTULA!D13</f>
        <v>0</v>
      </c>
      <c r="K6" s="351"/>
      <c r="L6" s="351"/>
      <c r="M6" s="351"/>
      <c r="N6" s="351"/>
      <c r="O6" s="351"/>
      <c r="P6" s="351"/>
      <c r="Q6" s="351"/>
      <c r="R6" s="351"/>
      <c r="S6" s="351"/>
      <c r="T6" s="351"/>
      <c r="U6" s="352"/>
    </row>
    <row r="7" spans="1:21" ht="21.75" customHeight="1">
      <c r="A7" s="431" t="s">
        <v>1584</v>
      </c>
      <c r="B7" s="432"/>
      <c r="C7" s="432"/>
      <c r="D7" s="432"/>
      <c r="E7" s="432"/>
      <c r="F7" s="432"/>
      <c r="G7" s="432"/>
      <c r="H7" s="432"/>
      <c r="I7" s="432"/>
      <c r="J7" s="432"/>
      <c r="K7" s="432"/>
      <c r="L7" s="432"/>
      <c r="M7" s="432"/>
      <c r="N7" s="432"/>
      <c r="O7" s="432"/>
      <c r="P7" s="432"/>
      <c r="Q7" s="432"/>
      <c r="R7" s="432"/>
      <c r="S7" s="432"/>
      <c r="T7" s="432"/>
      <c r="U7" s="433"/>
    </row>
    <row r="8" spans="1:21" s="14" customFormat="1" ht="32.25" customHeight="1">
      <c r="A8" s="437"/>
      <c r="B8" s="181"/>
      <c r="C8" s="181"/>
      <c r="D8" s="556" t="s">
        <v>7</v>
      </c>
      <c r="E8" s="557"/>
      <c r="F8" s="558"/>
      <c r="G8" s="429" t="s">
        <v>4</v>
      </c>
      <c r="H8" s="429" t="s">
        <v>14</v>
      </c>
      <c r="I8" s="429" t="s">
        <v>13</v>
      </c>
      <c r="J8" s="429" t="s">
        <v>12</v>
      </c>
      <c r="K8" s="61" t="s">
        <v>6</v>
      </c>
      <c r="L8" s="429" t="s">
        <v>4</v>
      </c>
      <c r="M8" s="429" t="s">
        <v>14</v>
      </c>
      <c r="N8" s="429" t="s">
        <v>13</v>
      </c>
      <c r="O8" s="429" t="s">
        <v>12</v>
      </c>
      <c r="P8" s="61" t="s">
        <v>5</v>
      </c>
      <c r="Q8" s="429" t="s">
        <v>4</v>
      </c>
      <c r="R8" s="429" t="s">
        <v>14</v>
      </c>
      <c r="S8" s="429" t="s">
        <v>13</v>
      </c>
      <c r="T8" s="429" t="s">
        <v>12</v>
      </c>
      <c r="U8" s="440" t="s">
        <v>93</v>
      </c>
    </row>
    <row r="9" spans="1:21" s="14" customFormat="1" ht="32.25" customHeight="1">
      <c r="A9" s="438"/>
      <c r="B9" s="181"/>
      <c r="C9" s="181"/>
      <c r="D9" s="552" t="s">
        <v>3</v>
      </c>
      <c r="E9" s="553"/>
      <c r="F9" s="554"/>
      <c r="G9" s="429"/>
      <c r="H9" s="429"/>
      <c r="I9" s="429"/>
      <c r="J9" s="429"/>
      <c r="K9" s="19" t="s">
        <v>3</v>
      </c>
      <c r="L9" s="429"/>
      <c r="M9" s="429"/>
      <c r="N9" s="429"/>
      <c r="O9" s="429"/>
      <c r="P9" s="62" t="s">
        <v>2</v>
      </c>
      <c r="Q9" s="429"/>
      <c r="R9" s="429"/>
      <c r="S9" s="429"/>
      <c r="T9" s="429"/>
      <c r="U9" s="441"/>
    </row>
    <row r="10" spans="1:21" s="14" customFormat="1" ht="42" customHeight="1">
      <c r="A10" s="439"/>
      <c r="B10" s="182"/>
      <c r="C10" s="182"/>
      <c r="D10" s="548" t="s">
        <v>1</v>
      </c>
      <c r="E10" s="549"/>
      <c r="F10" s="550"/>
      <c r="G10" s="430"/>
      <c r="H10" s="430"/>
      <c r="I10" s="430"/>
      <c r="J10" s="430"/>
      <c r="K10" s="19" t="s">
        <v>1</v>
      </c>
      <c r="L10" s="430"/>
      <c r="M10" s="430"/>
      <c r="N10" s="430"/>
      <c r="O10" s="430"/>
      <c r="P10" s="62" t="s">
        <v>0</v>
      </c>
      <c r="Q10" s="430"/>
      <c r="R10" s="430"/>
      <c r="S10" s="430"/>
      <c r="T10" s="430"/>
      <c r="U10" s="441"/>
    </row>
    <row r="11" spans="1:21" s="15" customFormat="1" ht="17.25" customHeight="1">
      <c r="A11" s="527"/>
      <c r="B11" s="528"/>
      <c r="C11" s="528"/>
      <c r="D11" s="528"/>
      <c r="E11" s="528"/>
      <c r="F11" s="528"/>
      <c r="G11" s="528"/>
      <c r="H11" s="528"/>
      <c r="I11" s="528"/>
      <c r="J11" s="528"/>
      <c r="K11" s="528"/>
      <c r="L11" s="528"/>
      <c r="M11" s="528"/>
      <c r="N11" s="528"/>
      <c r="O11" s="528"/>
      <c r="P11" s="528"/>
      <c r="Q11" s="528"/>
      <c r="R11" s="528"/>
      <c r="S11" s="528"/>
      <c r="T11" s="528"/>
      <c r="U11" s="555"/>
    </row>
    <row r="12" spans="1:21" ht="43.5">
      <c r="A12" s="197"/>
      <c r="B12" s="197" t="s">
        <v>9</v>
      </c>
      <c r="C12" s="197" t="s">
        <v>8</v>
      </c>
      <c r="D12" s="197" t="s">
        <v>1721</v>
      </c>
      <c r="E12" s="197" t="s">
        <v>1722</v>
      </c>
      <c r="F12" s="197" t="s">
        <v>1723</v>
      </c>
      <c r="G12" s="196"/>
      <c r="H12" s="196"/>
      <c r="I12" s="196"/>
      <c r="J12" s="196"/>
      <c r="K12" s="196"/>
      <c r="L12" s="196"/>
      <c r="M12" s="196"/>
      <c r="N12" s="196"/>
      <c r="O12" s="196"/>
      <c r="P12" s="196"/>
      <c r="Q12" s="196"/>
      <c r="R12" s="196"/>
      <c r="S12" s="196"/>
      <c r="T12" s="196"/>
      <c r="U12" s="196"/>
    </row>
    <row r="13" spans="1:21" ht="21.75">
      <c r="A13" s="538" t="s">
        <v>1399</v>
      </c>
      <c r="B13" s="539"/>
      <c r="C13" s="539"/>
      <c r="D13" s="539"/>
      <c r="E13" s="535"/>
      <c r="F13" s="539"/>
      <c r="G13" s="539"/>
      <c r="H13" s="539"/>
      <c r="I13" s="539"/>
      <c r="J13" s="539"/>
      <c r="K13" s="539"/>
      <c r="L13" s="539"/>
      <c r="M13" s="539"/>
      <c r="N13" s="539"/>
      <c r="O13" s="539"/>
      <c r="P13" s="539"/>
      <c r="Q13" s="539"/>
      <c r="R13" s="539"/>
      <c r="S13" s="539"/>
      <c r="T13" s="539"/>
      <c r="U13" s="551"/>
    </row>
    <row r="14" spans="1:21" ht="90.6" customHeight="1">
      <c r="A14" s="135">
        <v>1</v>
      </c>
      <c r="B14" s="543" t="s">
        <v>2056</v>
      </c>
      <c r="C14" s="181"/>
      <c r="D14" s="152" t="s">
        <v>1398</v>
      </c>
      <c r="E14" s="140" t="s">
        <v>1749</v>
      </c>
      <c r="F14" s="134" t="s">
        <v>1652</v>
      </c>
      <c r="G14" s="90">
        <v>1</v>
      </c>
      <c r="H14" s="65">
        <f>IF(G14=I14,J14)</f>
        <v>1</v>
      </c>
      <c r="I14" s="65">
        <f>IF(G14="NA","NA",J14)</f>
        <v>1</v>
      </c>
      <c r="J14" s="65">
        <v>1</v>
      </c>
      <c r="K14" s="186" t="s">
        <v>1675</v>
      </c>
      <c r="L14" s="90">
        <v>1</v>
      </c>
      <c r="M14" s="65">
        <f>IF(L14=N14,O14)</f>
        <v>1</v>
      </c>
      <c r="N14" s="65">
        <f>IF(L14="NA","NA",O14)</f>
        <v>1</v>
      </c>
      <c r="O14" s="65">
        <v>1</v>
      </c>
      <c r="P14" s="187" t="s">
        <v>1654</v>
      </c>
      <c r="Q14" s="90">
        <v>1</v>
      </c>
      <c r="R14" s="65">
        <f>IF(Q14=S14,T14)</f>
        <v>1</v>
      </c>
      <c r="S14" s="65">
        <f>IF(Q14="NA","NA",T14)</f>
        <v>1</v>
      </c>
      <c r="T14" s="65">
        <v>1</v>
      </c>
      <c r="U14" s="75" t="s">
        <v>1400</v>
      </c>
    </row>
    <row r="15" spans="1:21" s="16" customFormat="1" ht="90.6" customHeight="1">
      <c r="A15" s="135">
        <v>2</v>
      </c>
      <c r="B15" s="545"/>
      <c r="C15" s="181"/>
      <c r="D15" s="152" t="s">
        <v>1401</v>
      </c>
      <c r="E15" s="140" t="s">
        <v>1750</v>
      </c>
      <c r="F15" s="134" t="s">
        <v>1653</v>
      </c>
      <c r="G15" s="90">
        <v>1</v>
      </c>
      <c r="H15" s="65">
        <f>IF(G15=I15,J15)</f>
        <v>1</v>
      </c>
      <c r="I15" s="65">
        <f>IF(G15="NA","NA",J15)</f>
        <v>1</v>
      </c>
      <c r="J15" s="65">
        <v>1</v>
      </c>
      <c r="K15" s="186" t="s">
        <v>1675</v>
      </c>
      <c r="L15" s="90">
        <v>1</v>
      </c>
      <c r="M15" s="65">
        <f>IF(L15=N15,O15)</f>
        <v>1</v>
      </c>
      <c r="N15" s="65">
        <f>IF(L15="NA","NA",O15)</f>
        <v>1</v>
      </c>
      <c r="O15" s="65">
        <v>1</v>
      </c>
      <c r="P15" s="187" t="s">
        <v>1654</v>
      </c>
      <c r="Q15" s="90">
        <v>1</v>
      </c>
      <c r="R15" s="65">
        <f>IF(Q15=S15,T15)</f>
        <v>1</v>
      </c>
      <c r="S15" s="65">
        <f>IF(Q15="NA","NA",T15)</f>
        <v>1</v>
      </c>
      <c r="T15" s="65">
        <v>1</v>
      </c>
      <c r="U15" s="75" t="s">
        <v>1400</v>
      </c>
    </row>
    <row r="16" spans="1:21" s="16" customFormat="1" ht="90.6" customHeight="1">
      <c r="A16" s="135">
        <v>3</v>
      </c>
      <c r="B16" s="545"/>
      <c r="C16" s="181"/>
      <c r="D16" s="152" t="s">
        <v>1402</v>
      </c>
      <c r="E16" s="140" t="s">
        <v>1751</v>
      </c>
      <c r="F16" s="134" t="s">
        <v>1655</v>
      </c>
      <c r="G16" s="90">
        <v>1</v>
      </c>
      <c r="H16" s="65">
        <f>IF(G16=I16,J16)</f>
        <v>1</v>
      </c>
      <c r="I16" s="65">
        <f>IF(G16="NA","NA",J16)</f>
        <v>1</v>
      </c>
      <c r="J16" s="65">
        <v>1</v>
      </c>
      <c r="K16" s="186" t="s">
        <v>1675</v>
      </c>
      <c r="L16" s="90">
        <v>1</v>
      </c>
      <c r="M16" s="65">
        <f>IF(L16=N16,O16)</f>
        <v>1</v>
      </c>
      <c r="N16" s="65">
        <f>IF(L16="NA","NA",O16)</f>
        <v>1</v>
      </c>
      <c r="O16" s="65">
        <v>1</v>
      </c>
      <c r="P16" s="187" t="s">
        <v>1654</v>
      </c>
      <c r="Q16" s="90">
        <v>1</v>
      </c>
      <c r="R16" s="65">
        <f>IF(Q16=S16,T16)</f>
        <v>1</v>
      </c>
      <c r="S16" s="65">
        <f>IF(Q16="NA","NA",T16)</f>
        <v>1</v>
      </c>
      <c r="T16" s="65">
        <v>1</v>
      </c>
      <c r="U16" s="75" t="s">
        <v>1400</v>
      </c>
    </row>
    <row r="17" spans="1:21" s="16" customFormat="1" ht="90.6" customHeight="1">
      <c r="A17" s="137">
        <v>4</v>
      </c>
      <c r="B17" s="545"/>
      <c r="C17" s="181"/>
      <c r="D17" s="204" t="s">
        <v>1403</v>
      </c>
      <c r="E17" s="140" t="s">
        <v>1752</v>
      </c>
      <c r="F17" s="186" t="s">
        <v>1656</v>
      </c>
      <c r="G17" s="90">
        <v>1</v>
      </c>
      <c r="H17" s="65">
        <f>IF(G17=I17,J17)</f>
        <v>1</v>
      </c>
      <c r="I17" s="65">
        <f>IF(G17="NA","NA",J17)</f>
        <v>1</v>
      </c>
      <c r="J17" s="65">
        <v>1</v>
      </c>
      <c r="K17" s="186" t="s">
        <v>1675</v>
      </c>
      <c r="L17" s="90">
        <v>1</v>
      </c>
      <c r="M17" s="65">
        <f>IF(L17=N17,O17)</f>
        <v>1</v>
      </c>
      <c r="N17" s="65">
        <f>IF(L17="NA","NA",O17)</f>
        <v>1</v>
      </c>
      <c r="O17" s="65">
        <v>1</v>
      </c>
      <c r="P17" s="187" t="s">
        <v>1654</v>
      </c>
      <c r="Q17" s="90">
        <v>1</v>
      </c>
      <c r="R17" s="65">
        <f>IF(Q17=S17,T17)</f>
        <v>1</v>
      </c>
      <c r="S17" s="65">
        <f>IF(Q17="NA","NA",T17)</f>
        <v>1</v>
      </c>
      <c r="T17" s="65">
        <v>1</v>
      </c>
      <c r="U17" s="75" t="s">
        <v>1400</v>
      </c>
    </row>
    <row r="18" spans="1:21" s="16" customFormat="1" ht="19.149999999999999" customHeight="1">
      <c r="A18" s="534" t="s">
        <v>1404</v>
      </c>
      <c r="B18" s="535"/>
      <c r="C18" s="535"/>
      <c r="D18" s="535"/>
      <c r="E18" s="535"/>
      <c r="F18" s="535"/>
      <c r="G18" s="535"/>
      <c r="H18" s="535"/>
      <c r="I18" s="535"/>
      <c r="J18" s="535"/>
      <c r="K18" s="535"/>
      <c r="L18" s="535"/>
      <c r="M18" s="535"/>
      <c r="N18" s="535"/>
      <c r="O18" s="535"/>
      <c r="P18" s="535"/>
      <c r="Q18" s="535"/>
      <c r="R18" s="535"/>
      <c r="S18" s="535"/>
      <c r="T18" s="535"/>
      <c r="U18" s="535"/>
    </row>
    <row r="19" spans="1:21" s="16" customFormat="1" ht="57" customHeight="1">
      <c r="A19" s="135">
        <v>5</v>
      </c>
      <c r="B19" s="545"/>
      <c r="C19" s="438"/>
      <c r="D19" s="152" t="s">
        <v>1406</v>
      </c>
      <c r="E19" s="207" t="s">
        <v>1753</v>
      </c>
      <c r="F19" s="205" t="s">
        <v>1658</v>
      </c>
      <c r="G19" s="90">
        <v>1</v>
      </c>
      <c r="H19" s="65">
        <f t="shared" ref="H19:H29" si="0">IF(G19=I19,J19)</f>
        <v>1</v>
      </c>
      <c r="I19" s="65">
        <f t="shared" ref="I19:I29" si="1">IF(G19="NA","NA",J19)</f>
        <v>1</v>
      </c>
      <c r="J19" s="65">
        <v>1</v>
      </c>
      <c r="K19" s="186" t="s">
        <v>1675</v>
      </c>
      <c r="L19" s="90">
        <v>1</v>
      </c>
      <c r="M19" s="65">
        <f>IF(L19=N19,O19)</f>
        <v>1</v>
      </c>
      <c r="N19" s="65">
        <f>IF(L19="NA","NA",O19)</f>
        <v>1</v>
      </c>
      <c r="O19" s="65">
        <v>1</v>
      </c>
      <c r="P19" s="187" t="s">
        <v>1654</v>
      </c>
      <c r="Q19" s="90">
        <v>1</v>
      </c>
      <c r="R19" s="65">
        <f>IF(Q19=S19,T19)</f>
        <v>1</v>
      </c>
      <c r="S19" s="65">
        <f>IF(Q19="NA","NA",T19)</f>
        <v>1</v>
      </c>
      <c r="T19" s="65">
        <v>1</v>
      </c>
      <c r="U19" s="75" t="s">
        <v>1400</v>
      </c>
    </row>
    <row r="20" spans="1:21" s="16" customFormat="1" ht="57" customHeight="1">
      <c r="A20" s="135">
        <v>6</v>
      </c>
      <c r="B20" s="545"/>
      <c r="C20" s="438"/>
      <c r="D20" s="152" t="s">
        <v>1407</v>
      </c>
      <c r="E20" s="207" t="s">
        <v>1754</v>
      </c>
      <c r="F20" s="205" t="s">
        <v>1868</v>
      </c>
      <c r="G20" s="90">
        <v>1</v>
      </c>
      <c r="H20" s="65">
        <f t="shared" si="0"/>
        <v>1</v>
      </c>
      <c r="I20" s="65">
        <f t="shared" si="1"/>
        <v>1</v>
      </c>
      <c r="J20" s="65">
        <v>1</v>
      </c>
      <c r="K20" s="186" t="s">
        <v>1675</v>
      </c>
      <c r="L20" s="90">
        <v>1</v>
      </c>
      <c r="M20" s="65">
        <f>IF(L20=N20,O20)</f>
        <v>1</v>
      </c>
      <c r="N20" s="65">
        <f>IF(L20="NA","NA",O20)</f>
        <v>1</v>
      </c>
      <c r="O20" s="65">
        <v>1</v>
      </c>
      <c r="P20" s="187" t="s">
        <v>1654</v>
      </c>
      <c r="Q20" s="90">
        <v>1</v>
      </c>
      <c r="R20" s="65">
        <f>IF(Q20=S20,T20)</f>
        <v>1</v>
      </c>
      <c r="S20" s="65">
        <f>IF(Q20="NA","NA",T20)</f>
        <v>1</v>
      </c>
      <c r="T20" s="65">
        <v>1</v>
      </c>
      <c r="U20" s="75" t="s">
        <v>1400</v>
      </c>
    </row>
    <row r="21" spans="1:21" s="16" customFormat="1" ht="57" customHeight="1">
      <c r="A21" s="135">
        <v>7</v>
      </c>
      <c r="B21" s="545"/>
      <c r="C21" s="438"/>
      <c r="D21" s="140" t="s">
        <v>1408</v>
      </c>
      <c r="E21" s="280" t="s">
        <v>2119</v>
      </c>
      <c r="F21" s="134" t="s">
        <v>1659</v>
      </c>
      <c r="G21" s="285">
        <v>1</v>
      </c>
      <c r="H21" s="282">
        <f t="shared" ref="H21" si="2">IF(G21=I21,J21)</f>
        <v>1</v>
      </c>
      <c r="I21" s="282">
        <f t="shared" ref="I21" si="3">IF(G21="NA","NA",J21)</f>
        <v>1</v>
      </c>
      <c r="J21" s="282">
        <v>1</v>
      </c>
      <c r="K21" s="275" t="s">
        <v>1675</v>
      </c>
      <c r="L21" s="285">
        <v>1</v>
      </c>
      <c r="M21" s="282">
        <f t="shared" ref="M21" si="4">IF(L21=N21,O21)</f>
        <v>1</v>
      </c>
      <c r="N21" s="282">
        <f t="shared" ref="N21" si="5">IF(L21="NA","NA",O21)</f>
        <v>1</v>
      </c>
      <c r="O21" s="282">
        <v>1</v>
      </c>
      <c r="P21" s="276" t="s">
        <v>1654</v>
      </c>
      <c r="Q21" s="285">
        <v>1</v>
      </c>
      <c r="R21" s="282">
        <f t="shared" ref="R21" si="6">IF(Q21=S21,T21)</f>
        <v>1</v>
      </c>
      <c r="S21" s="282">
        <f t="shared" ref="S21" si="7">IF(Q21="NA","NA",T21)</f>
        <v>1</v>
      </c>
      <c r="T21" s="282">
        <v>1</v>
      </c>
      <c r="U21" s="75" t="s">
        <v>1400</v>
      </c>
    </row>
    <row r="22" spans="1:21" s="16" customFormat="1" ht="57" customHeight="1">
      <c r="A22" s="135">
        <v>8</v>
      </c>
      <c r="B22" s="545"/>
      <c r="C22" s="438"/>
      <c r="D22" s="152" t="s">
        <v>1409</v>
      </c>
      <c r="E22" s="207" t="s">
        <v>1756</v>
      </c>
      <c r="F22" s="205" t="s">
        <v>1660</v>
      </c>
      <c r="G22" s="90">
        <v>1</v>
      </c>
      <c r="H22" s="65">
        <f t="shared" si="0"/>
        <v>1</v>
      </c>
      <c r="I22" s="65">
        <f t="shared" si="1"/>
        <v>1</v>
      </c>
      <c r="J22" s="65">
        <v>1</v>
      </c>
      <c r="K22" s="186" t="s">
        <v>1675</v>
      </c>
      <c r="L22" s="90">
        <v>1</v>
      </c>
      <c r="M22" s="65">
        <f t="shared" ref="M22:M29" si="8">IF(L22=N22,O22)</f>
        <v>1</v>
      </c>
      <c r="N22" s="65">
        <f t="shared" ref="N22:N29" si="9">IF(L22="NA","NA",O22)</f>
        <v>1</v>
      </c>
      <c r="O22" s="65">
        <v>1</v>
      </c>
      <c r="P22" s="187" t="s">
        <v>1654</v>
      </c>
      <c r="Q22" s="90">
        <v>1</v>
      </c>
      <c r="R22" s="65">
        <f t="shared" ref="R22:R29" si="10">IF(Q22=S22,T22)</f>
        <v>1</v>
      </c>
      <c r="S22" s="65">
        <f t="shared" ref="S22:S29" si="11">IF(Q22="NA","NA",T22)</f>
        <v>1</v>
      </c>
      <c r="T22" s="65">
        <v>1</v>
      </c>
      <c r="U22" s="75" t="s">
        <v>1400</v>
      </c>
    </row>
    <row r="23" spans="1:21" s="16" customFormat="1" ht="57" customHeight="1">
      <c r="A23" s="135">
        <v>9</v>
      </c>
      <c r="B23" s="545"/>
      <c r="C23" s="438"/>
      <c r="D23" s="152" t="s">
        <v>1410</v>
      </c>
      <c r="E23" s="207" t="s">
        <v>1757</v>
      </c>
      <c r="F23" s="205" t="s">
        <v>1661</v>
      </c>
      <c r="G23" s="90">
        <v>1</v>
      </c>
      <c r="H23" s="65">
        <f t="shared" si="0"/>
        <v>1</v>
      </c>
      <c r="I23" s="65">
        <f t="shared" si="1"/>
        <v>1</v>
      </c>
      <c r="J23" s="65">
        <v>1</v>
      </c>
      <c r="K23" s="186" t="s">
        <v>1675</v>
      </c>
      <c r="L23" s="90">
        <v>1</v>
      </c>
      <c r="M23" s="65">
        <f t="shared" si="8"/>
        <v>1</v>
      </c>
      <c r="N23" s="65">
        <f t="shared" si="9"/>
        <v>1</v>
      </c>
      <c r="O23" s="65">
        <v>1</v>
      </c>
      <c r="P23" s="187" t="s">
        <v>1654</v>
      </c>
      <c r="Q23" s="90">
        <v>1</v>
      </c>
      <c r="R23" s="65">
        <f t="shared" si="10"/>
        <v>1</v>
      </c>
      <c r="S23" s="65">
        <f t="shared" si="11"/>
        <v>1</v>
      </c>
      <c r="T23" s="65">
        <v>1</v>
      </c>
      <c r="U23" s="75" t="s">
        <v>1400</v>
      </c>
    </row>
    <row r="24" spans="1:21" s="16" customFormat="1" ht="57" customHeight="1">
      <c r="A24" s="135">
        <v>10</v>
      </c>
      <c r="B24" s="545"/>
      <c r="C24" s="438"/>
      <c r="D24" s="152" t="s">
        <v>1411</v>
      </c>
      <c r="E24" s="207" t="s">
        <v>1758</v>
      </c>
      <c r="F24" s="205" t="s">
        <v>1662</v>
      </c>
      <c r="G24" s="90">
        <v>1</v>
      </c>
      <c r="H24" s="65">
        <f t="shared" si="0"/>
        <v>1</v>
      </c>
      <c r="I24" s="65">
        <f t="shared" si="1"/>
        <v>1</v>
      </c>
      <c r="J24" s="65">
        <v>1</v>
      </c>
      <c r="K24" s="186" t="s">
        <v>1675</v>
      </c>
      <c r="L24" s="90">
        <v>1</v>
      </c>
      <c r="M24" s="65">
        <f t="shared" si="8"/>
        <v>1</v>
      </c>
      <c r="N24" s="65">
        <f t="shared" si="9"/>
        <v>1</v>
      </c>
      <c r="O24" s="65">
        <v>1</v>
      </c>
      <c r="P24" s="187" t="s">
        <v>1654</v>
      </c>
      <c r="Q24" s="90">
        <v>1</v>
      </c>
      <c r="R24" s="65">
        <f t="shared" si="10"/>
        <v>1</v>
      </c>
      <c r="S24" s="65">
        <f t="shared" si="11"/>
        <v>1</v>
      </c>
      <c r="T24" s="65">
        <v>1</v>
      </c>
      <c r="U24" s="75" t="s">
        <v>1400</v>
      </c>
    </row>
    <row r="25" spans="1:21" s="16" customFormat="1" ht="57" customHeight="1">
      <c r="A25" s="135">
        <v>11</v>
      </c>
      <c r="B25" s="545"/>
      <c r="C25" s="438"/>
      <c r="D25" s="152" t="s">
        <v>1412</v>
      </c>
      <c r="E25" s="207" t="s">
        <v>1759</v>
      </c>
      <c r="F25" s="205" t="s">
        <v>1663</v>
      </c>
      <c r="G25" s="90">
        <v>1</v>
      </c>
      <c r="H25" s="65">
        <f t="shared" si="0"/>
        <v>1</v>
      </c>
      <c r="I25" s="65">
        <f t="shared" si="1"/>
        <v>1</v>
      </c>
      <c r="J25" s="65">
        <v>1</v>
      </c>
      <c r="K25" s="186" t="s">
        <v>1675</v>
      </c>
      <c r="L25" s="90">
        <v>1</v>
      </c>
      <c r="M25" s="65">
        <f t="shared" si="8"/>
        <v>1</v>
      </c>
      <c r="N25" s="65">
        <f t="shared" si="9"/>
        <v>1</v>
      </c>
      <c r="O25" s="65">
        <v>1</v>
      </c>
      <c r="P25" s="187" t="s">
        <v>1654</v>
      </c>
      <c r="Q25" s="90">
        <v>1</v>
      </c>
      <c r="R25" s="65">
        <f t="shared" si="10"/>
        <v>1</v>
      </c>
      <c r="S25" s="65">
        <f t="shared" si="11"/>
        <v>1</v>
      </c>
      <c r="T25" s="65">
        <v>1</v>
      </c>
      <c r="U25" s="75" t="s">
        <v>1400</v>
      </c>
    </row>
    <row r="26" spans="1:21" s="16" customFormat="1" ht="57" customHeight="1">
      <c r="A26" s="135">
        <v>12</v>
      </c>
      <c r="B26" s="545"/>
      <c r="C26" s="438"/>
      <c r="D26" s="155" t="s">
        <v>1413</v>
      </c>
      <c r="E26" s="279" t="s">
        <v>1760</v>
      </c>
      <c r="F26" s="134" t="s">
        <v>1664</v>
      </c>
      <c r="G26" s="272">
        <v>1</v>
      </c>
      <c r="H26" s="357">
        <f t="shared" si="0"/>
        <v>1</v>
      </c>
      <c r="I26" s="357">
        <f t="shared" si="1"/>
        <v>1</v>
      </c>
      <c r="J26" s="357">
        <v>1</v>
      </c>
      <c r="K26" s="279" t="s">
        <v>1675</v>
      </c>
      <c r="L26" s="272">
        <v>1</v>
      </c>
      <c r="M26" s="357">
        <f t="shared" si="8"/>
        <v>1</v>
      </c>
      <c r="N26" s="357">
        <f t="shared" si="9"/>
        <v>1</v>
      </c>
      <c r="O26" s="357">
        <v>1</v>
      </c>
      <c r="P26" s="201" t="s">
        <v>1654</v>
      </c>
      <c r="Q26" s="272">
        <v>1</v>
      </c>
      <c r="R26" s="357">
        <f t="shared" si="10"/>
        <v>1</v>
      </c>
      <c r="S26" s="357">
        <f t="shared" si="11"/>
        <v>1</v>
      </c>
      <c r="T26" s="357">
        <v>1</v>
      </c>
      <c r="U26" s="75" t="s">
        <v>1400</v>
      </c>
    </row>
    <row r="27" spans="1:21" s="16" customFormat="1" ht="57" customHeight="1">
      <c r="A27" s="135">
        <v>13</v>
      </c>
      <c r="B27" s="545"/>
      <c r="C27" s="438"/>
      <c r="D27" s="155" t="s">
        <v>1414</v>
      </c>
      <c r="E27" s="279" t="s">
        <v>1760</v>
      </c>
      <c r="F27" s="134" t="s">
        <v>1665</v>
      </c>
      <c r="G27" s="272">
        <v>1</v>
      </c>
      <c r="H27" s="357">
        <f t="shared" si="0"/>
        <v>1</v>
      </c>
      <c r="I27" s="357">
        <f t="shared" si="1"/>
        <v>1</v>
      </c>
      <c r="J27" s="357">
        <v>1</v>
      </c>
      <c r="K27" s="279" t="s">
        <v>1675</v>
      </c>
      <c r="L27" s="272">
        <v>1</v>
      </c>
      <c r="M27" s="357">
        <f t="shared" si="8"/>
        <v>1</v>
      </c>
      <c r="N27" s="357">
        <f t="shared" si="9"/>
        <v>1</v>
      </c>
      <c r="O27" s="357">
        <v>1</v>
      </c>
      <c r="P27" s="201" t="s">
        <v>1654</v>
      </c>
      <c r="Q27" s="272">
        <v>1</v>
      </c>
      <c r="R27" s="357">
        <f t="shared" si="10"/>
        <v>1</v>
      </c>
      <c r="S27" s="357">
        <f t="shared" si="11"/>
        <v>1</v>
      </c>
      <c r="T27" s="357">
        <v>1</v>
      </c>
      <c r="U27" s="75" t="s">
        <v>1400</v>
      </c>
    </row>
    <row r="28" spans="1:21" s="16" customFormat="1" ht="57" customHeight="1">
      <c r="A28" s="135">
        <v>14</v>
      </c>
      <c r="B28" s="545"/>
      <c r="C28" s="438"/>
      <c r="D28" s="152" t="s">
        <v>1415</v>
      </c>
      <c r="E28" s="207" t="s">
        <v>1761</v>
      </c>
      <c r="F28" s="205" t="s">
        <v>1666</v>
      </c>
      <c r="G28" s="90">
        <v>1</v>
      </c>
      <c r="H28" s="65">
        <f t="shared" si="0"/>
        <v>1</v>
      </c>
      <c r="I28" s="65">
        <f t="shared" si="1"/>
        <v>1</v>
      </c>
      <c r="J28" s="65">
        <v>1</v>
      </c>
      <c r="K28" s="186" t="s">
        <v>1675</v>
      </c>
      <c r="L28" s="90">
        <v>1</v>
      </c>
      <c r="M28" s="65">
        <f t="shared" si="8"/>
        <v>1</v>
      </c>
      <c r="N28" s="65">
        <f t="shared" si="9"/>
        <v>1</v>
      </c>
      <c r="O28" s="65">
        <v>1</v>
      </c>
      <c r="P28" s="187" t="s">
        <v>1654</v>
      </c>
      <c r="Q28" s="90">
        <v>1</v>
      </c>
      <c r="R28" s="65">
        <f t="shared" si="10"/>
        <v>1</v>
      </c>
      <c r="S28" s="65">
        <f t="shared" si="11"/>
        <v>1</v>
      </c>
      <c r="T28" s="65">
        <v>1</v>
      </c>
      <c r="U28" s="75" t="s">
        <v>1400</v>
      </c>
    </row>
    <row r="29" spans="1:21" s="16" customFormat="1" ht="57" customHeight="1">
      <c r="A29" s="135">
        <v>15</v>
      </c>
      <c r="B29" s="544"/>
      <c r="C29" s="439"/>
      <c r="D29" s="152" t="s">
        <v>1416</v>
      </c>
      <c r="E29" s="207" t="s">
        <v>1762</v>
      </c>
      <c r="F29" s="205" t="s">
        <v>1667</v>
      </c>
      <c r="G29" s="90">
        <v>1</v>
      </c>
      <c r="H29" s="65">
        <f t="shared" si="0"/>
        <v>1</v>
      </c>
      <c r="I29" s="65">
        <f t="shared" si="1"/>
        <v>1</v>
      </c>
      <c r="J29" s="65">
        <v>1</v>
      </c>
      <c r="K29" s="186" t="s">
        <v>1675</v>
      </c>
      <c r="L29" s="90">
        <v>1</v>
      </c>
      <c r="M29" s="65">
        <f t="shared" si="8"/>
        <v>1</v>
      </c>
      <c r="N29" s="65">
        <f t="shared" si="9"/>
        <v>1</v>
      </c>
      <c r="O29" s="65">
        <v>1</v>
      </c>
      <c r="P29" s="187" t="s">
        <v>1654</v>
      </c>
      <c r="Q29" s="90">
        <v>1</v>
      </c>
      <c r="R29" s="65">
        <f t="shared" si="10"/>
        <v>1</v>
      </c>
      <c r="S29" s="65">
        <f t="shared" si="11"/>
        <v>1</v>
      </c>
      <c r="T29" s="65">
        <v>1</v>
      </c>
      <c r="U29" s="75" t="s">
        <v>1400</v>
      </c>
    </row>
    <row r="30" spans="1:21" s="16" customFormat="1" ht="19.149999999999999" customHeight="1">
      <c r="A30" s="536" t="s">
        <v>1417</v>
      </c>
      <c r="B30" s="537"/>
      <c r="C30" s="537"/>
      <c r="D30" s="537"/>
      <c r="E30" s="537"/>
      <c r="F30" s="537"/>
      <c r="G30" s="537"/>
      <c r="H30" s="537"/>
      <c r="I30" s="537"/>
      <c r="J30" s="537"/>
      <c r="K30" s="537"/>
      <c r="L30" s="537"/>
      <c r="M30" s="537"/>
      <c r="N30" s="537"/>
      <c r="O30" s="537"/>
      <c r="P30" s="537"/>
      <c r="Q30" s="537"/>
      <c r="R30" s="537"/>
      <c r="S30" s="537"/>
      <c r="T30" s="537"/>
      <c r="U30" s="537"/>
    </row>
    <row r="31" spans="1:21" s="16" customFormat="1" ht="57.6" customHeight="1">
      <c r="A31" s="135">
        <v>16</v>
      </c>
      <c r="B31" s="135" t="s">
        <v>2056</v>
      </c>
      <c r="C31" s="182"/>
      <c r="D31" s="67" t="s">
        <v>1418</v>
      </c>
      <c r="E31" s="199" t="s">
        <v>1763</v>
      </c>
      <c r="F31" s="134" t="s">
        <v>1668</v>
      </c>
      <c r="G31" s="90">
        <v>1</v>
      </c>
      <c r="H31" s="65">
        <f>IF(G31=I31,J31)</f>
        <v>1</v>
      </c>
      <c r="I31" s="65">
        <f>IF(G31="NA","NA",J31)</f>
        <v>1</v>
      </c>
      <c r="J31" s="65">
        <v>1</v>
      </c>
      <c r="K31" s="186" t="s">
        <v>1675</v>
      </c>
      <c r="L31" s="90">
        <v>1</v>
      </c>
      <c r="M31" s="65">
        <f>IF(L31=N31,O31)</f>
        <v>1</v>
      </c>
      <c r="N31" s="65">
        <f>IF(L31="NA","NA",O31)</f>
        <v>1</v>
      </c>
      <c r="O31" s="65">
        <v>1</v>
      </c>
      <c r="P31" s="187" t="s">
        <v>1654</v>
      </c>
      <c r="Q31" s="90">
        <v>1</v>
      </c>
      <c r="R31" s="65">
        <f>IF(Q31=S31,T31)</f>
        <v>1</v>
      </c>
      <c r="S31" s="65">
        <f>IF(Q31="NA","NA",T31)</f>
        <v>1</v>
      </c>
      <c r="T31" s="65">
        <v>1</v>
      </c>
      <c r="U31" s="75" t="s">
        <v>1400</v>
      </c>
    </row>
    <row r="32" spans="1:21" s="16" customFormat="1" ht="19.149999999999999" customHeight="1">
      <c r="A32" s="538" t="s">
        <v>1419</v>
      </c>
      <c r="B32" s="539"/>
      <c r="C32" s="539"/>
      <c r="D32" s="539"/>
      <c r="E32" s="539"/>
      <c r="F32" s="539"/>
      <c r="G32" s="539"/>
      <c r="H32" s="539"/>
      <c r="I32" s="539"/>
      <c r="J32" s="539"/>
      <c r="K32" s="539"/>
      <c r="L32" s="539"/>
      <c r="M32" s="539"/>
      <c r="N32" s="539"/>
      <c r="O32" s="539"/>
      <c r="P32" s="539"/>
      <c r="Q32" s="539"/>
      <c r="R32" s="539"/>
      <c r="S32" s="539"/>
      <c r="T32" s="539"/>
      <c r="U32" s="539"/>
    </row>
    <row r="33" spans="1:21" s="16" customFormat="1" ht="85.9" customHeight="1">
      <c r="A33" s="135">
        <v>17</v>
      </c>
      <c r="B33" s="543" t="s">
        <v>2056</v>
      </c>
      <c r="C33" s="437"/>
      <c r="D33" s="150" t="s">
        <v>1420</v>
      </c>
      <c r="E33" s="206" t="s">
        <v>1764</v>
      </c>
      <c r="F33" s="205" t="s">
        <v>1669</v>
      </c>
      <c r="G33" s="90">
        <v>1</v>
      </c>
      <c r="H33" s="65">
        <f t="shared" ref="H33:H35" si="12">IF(G33=I33,J33)</f>
        <v>1</v>
      </c>
      <c r="I33" s="65">
        <f t="shared" ref="I33:I35" si="13">IF(G33="NA","NA",J33)</f>
        <v>1</v>
      </c>
      <c r="J33" s="65">
        <v>1</v>
      </c>
      <c r="K33" s="186" t="s">
        <v>1675</v>
      </c>
      <c r="L33" s="90">
        <v>1</v>
      </c>
      <c r="M33" s="65">
        <f>IF(L33=N33,O33)</f>
        <v>1</v>
      </c>
      <c r="N33" s="65">
        <f>IF(L33="NA","NA",O33)</f>
        <v>1</v>
      </c>
      <c r="O33" s="65">
        <v>1</v>
      </c>
      <c r="P33" s="187" t="s">
        <v>1654</v>
      </c>
      <c r="Q33" s="90">
        <v>1</v>
      </c>
      <c r="R33" s="65">
        <f>IF(Q33=S33,T33)</f>
        <v>1</v>
      </c>
      <c r="S33" s="65">
        <f>IF(Q33="NA","NA",T33)</f>
        <v>1</v>
      </c>
      <c r="T33" s="65">
        <v>1</v>
      </c>
      <c r="U33" s="75" t="s">
        <v>1400</v>
      </c>
    </row>
    <row r="34" spans="1:21" ht="85.9" customHeight="1">
      <c r="A34" s="135">
        <v>18</v>
      </c>
      <c r="B34" s="545"/>
      <c r="C34" s="438"/>
      <c r="D34" s="67" t="s">
        <v>1421</v>
      </c>
      <c r="E34" s="67" t="s">
        <v>1765</v>
      </c>
      <c r="F34" s="140" t="s">
        <v>1670</v>
      </c>
      <c r="G34" s="90">
        <v>1</v>
      </c>
      <c r="H34" s="65">
        <f t="shared" si="12"/>
        <v>1</v>
      </c>
      <c r="I34" s="65">
        <f t="shared" si="13"/>
        <v>1</v>
      </c>
      <c r="J34" s="65">
        <v>1</v>
      </c>
      <c r="K34" s="186" t="s">
        <v>1675</v>
      </c>
      <c r="L34" s="90">
        <v>1</v>
      </c>
      <c r="M34" s="65">
        <f>IF(L34=N34,O34)</f>
        <v>1</v>
      </c>
      <c r="N34" s="65">
        <f>IF(L34="NA","NA",O34)</f>
        <v>1</v>
      </c>
      <c r="O34" s="65">
        <v>1</v>
      </c>
      <c r="P34" s="276" t="s">
        <v>1654</v>
      </c>
      <c r="Q34" s="90">
        <v>1</v>
      </c>
      <c r="R34" s="65">
        <f>IF(Q34=S34,T34)</f>
        <v>1</v>
      </c>
      <c r="S34" s="65">
        <f>IF(Q34="NA","NA",T34)</f>
        <v>1</v>
      </c>
      <c r="T34" s="65">
        <v>1</v>
      </c>
      <c r="U34" s="75" t="s">
        <v>1400</v>
      </c>
    </row>
    <row r="35" spans="1:21" s="16" customFormat="1" ht="85.9" customHeight="1">
      <c r="A35" s="135">
        <v>19</v>
      </c>
      <c r="B35" s="544"/>
      <c r="C35" s="438"/>
      <c r="D35" s="134" t="s">
        <v>1422</v>
      </c>
      <c r="E35" s="134" t="s">
        <v>1766</v>
      </c>
      <c r="F35" s="134" t="s">
        <v>1869</v>
      </c>
      <c r="G35" s="90">
        <v>1</v>
      </c>
      <c r="H35" s="65">
        <f t="shared" si="12"/>
        <v>1</v>
      </c>
      <c r="I35" s="65">
        <f t="shared" si="13"/>
        <v>1</v>
      </c>
      <c r="J35" s="65">
        <v>1</v>
      </c>
      <c r="K35" s="186" t="s">
        <v>1675</v>
      </c>
      <c r="L35" s="90">
        <v>1</v>
      </c>
      <c r="M35" s="65">
        <f>IF(L35=N35,O35)</f>
        <v>1</v>
      </c>
      <c r="N35" s="65">
        <f>IF(L35="NA","NA",O35)</f>
        <v>1</v>
      </c>
      <c r="O35" s="65">
        <v>1</v>
      </c>
      <c r="P35" s="187" t="s">
        <v>1654</v>
      </c>
      <c r="Q35" s="90">
        <v>1</v>
      </c>
      <c r="R35" s="65">
        <f>IF(Q35=S35,T35)</f>
        <v>1</v>
      </c>
      <c r="S35" s="65">
        <f>IF(Q35="NA","NA",T35)</f>
        <v>1</v>
      </c>
      <c r="T35" s="65">
        <v>1</v>
      </c>
      <c r="U35" s="75" t="s">
        <v>1400</v>
      </c>
    </row>
    <row r="36" spans="1:21" s="16" customFormat="1" ht="19.149999999999999" customHeight="1">
      <c r="A36" s="534" t="s">
        <v>1423</v>
      </c>
      <c r="B36" s="535"/>
      <c r="C36" s="535"/>
      <c r="D36" s="535"/>
      <c r="E36" s="535"/>
      <c r="F36" s="535"/>
      <c r="G36" s="535"/>
      <c r="H36" s="535"/>
      <c r="I36" s="535"/>
      <c r="J36" s="535"/>
      <c r="K36" s="535"/>
      <c r="L36" s="535"/>
      <c r="M36" s="535"/>
      <c r="N36" s="535"/>
      <c r="O36" s="535"/>
      <c r="P36" s="535"/>
      <c r="Q36" s="535"/>
      <c r="R36" s="535"/>
      <c r="S36" s="535"/>
      <c r="T36" s="535"/>
      <c r="U36" s="535"/>
    </row>
    <row r="37" spans="1:21" s="16" customFormat="1" ht="64.150000000000006" customHeight="1">
      <c r="A37" s="135">
        <v>20</v>
      </c>
      <c r="B37" s="545"/>
      <c r="C37" s="438"/>
      <c r="D37" s="140" t="s">
        <v>1425</v>
      </c>
      <c r="E37" s="201" t="s">
        <v>1767</v>
      </c>
      <c r="F37" s="138" t="s">
        <v>1671</v>
      </c>
      <c r="G37" s="285">
        <v>1</v>
      </c>
      <c r="H37" s="282">
        <f t="shared" ref="H37" si="14">IF(G37=I37,J37)</f>
        <v>1</v>
      </c>
      <c r="I37" s="282">
        <f t="shared" ref="I37" si="15">IF(G37="NA","NA",J37)</f>
        <v>1</v>
      </c>
      <c r="J37" s="282">
        <v>1</v>
      </c>
      <c r="K37" s="275" t="s">
        <v>1675</v>
      </c>
      <c r="L37" s="285">
        <v>1</v>
      </c>
      <c r="M37" s="282">
        <f t="shared" ref="M37" si="16">IF(L37=N37,O37)</f>
        <v>1</v>
      </c>
      <c r="N37" s="282">
        <f t="shared" ref="N37" si="17">IF(L37="NA","NA",O37)</f>
        <v>1</v>
      </c>
      <c r="O37" s="282">
        <v>1</v>
      </c>
      <c r="P37" s="276" t="s">
        <v>1654</v>
      </c>
      <c r="Q37" s="285">
        <v>1</v>
      </c>
      <c r="R37" s="282">
        <f t="shared" ref="R37" si="18">IF(Q37=S37,T37)</f>
        <v>1</v>
      </c>
      <c r="S37" s="282">
        <f t="shared" ref="S37" si="19">IF(Q37="NA","NA",T37)</f>
        <v>1</v>
      </c>
      <c r="T37" s="282">
        <v>1</v>
      </c>
      <c r="U37" s="75" t="s">
        <v>1400</v>
      </c>
    </row>
    <row r="38" spans="1:21" s="16" customFormat="1" ht="64.150000000000006" customHeight="1">
      <c r="A38" s="135">
        <v>21</v>
      </c>
      <c r="B38" s="545"/>
      <c r="C38" s="438"/>
      <c r="D38" s="67" t="s">
        <v>1426</v>
      </c>
      <c r="E38" s="140" t="s">
        <v>1768</v>
      </c>
      <c r="F38" s="140" t="s">
        <v>1870</v>
      </c>
      <c r="G38" s="90">
        <v>1</v>
      </c>
      <c r="H38" s="65">
        <f>IF(G38=I38,J38)</f>
        <v>1</v>
      </c>
      <c r="I38" s="65">
        <f>IF(G38="NA","NA",J38)</f>
        <v>1</v>
      </c>
      <c r="J38" s="65">
        <v>1</v>
      </c>
      <c r="K38" s="186" t="s">
        <v>1675</v>
      </c>
      <c r="L38" s="90">
        <v>1</v>
      </c>
      <c r="M38" s="65">
        <f>IF(L38=N38,O38)</f>
        <v>1</v>
      </c>
      <c r="N38" s="65">
        <f>IF(L38="NA","NA",O38)</f>
        <v>1</v>
      </c>
      <c r="O38" s="65">
        <v>1</v>
      </c>
      <c r="P38" s="187" t="s">
        <v>1654</v>
      </c>
      <c r="Q38" s="90">
        <v>1</v>
      </c>
      <c r="R38" s="65">
        <f>IF(Q38=S38,T38)</f>
        <v>1</v>
      </c>
      <c r="S38" s="65">
        <f>IF(Q38="NA","NA",T38)</f>
        <v>1</v>
      </c>
      <c r="T38" s="65">
        <v>1</v>
      </c>
      <c r="U38" s="75" t="s">
        <v>1400</v>
      </c>
    </row>
    <row r="39" spans="1:21" s="16" customFormat="1" ht="64.150000000000006" customHeight="1">
      <c r="A39" s="135">
        <f t="shared" ref="A39" si="20">A38+1</f>
        <v>22</v>
      </c>
      <c r="B39" s="545"/>
      <c r="C39" s="438"/>
      <c r="D39" s="67" t="s">
        <v>1427</v>
      </c>
      <c r="E39" s="67" t="s">
        <v>1769</v>
      </c>
      <c r="F39" s="67" t="s">
        <v>1672</v>
      </c>
      <c r="G39" s="90">
        <v>1</v>
      </c>
      <c r="H39" s="65">
        <f>IF(G39=I39,J39)</f>
        <v>1</v>
      </c>
      <c r="I39" s="65">
        <f>IF(G39="NA","NA",J39)</f>
        <v>1</v>
      </c>
      <c r="J39" s="65">
        <v>1</v>
      </c>
      <c r="K39" s="186" t="s">
        <v>1675</v>
      </c>
      <c r="L39" s="90">
        <v>1</v>
      </c>
      <c r="M39" s="65">
        <f>IF(L39=N39,O39)</f>
        <v>1</v>
      </c>
      <c r="N39" s="65">
        <f>IF(L39="NA","NA",O39)</f>
        <v>1</v>
      </c>
      <c r="O39" s="65">
        <v>1</v>
      </c>
      <c r="P39" s="187" t="s">
        <v>1654</v>
      </c>
      <c r="Q39" s="90">
        <v>1</v>
      </c>
      <c r="R39" s="65">
        <f>IF(Q39=S39,T39)</f>
        <v>1</v>
      </c>
      <c r="S39" s="65">
        <f>IF(Q39="NA","NA",T39)</f>
        <v>1</v>
      </c>
      <c r="T39" s="65">
        <v>1</v>
      </c>
      <c r="U39" s="75" t="s">
        <v>1400</v>
      </c>
    </row>
    <row r="40" spans="1:21" s="16" customFormat="1" ht="19.149999999999999" customHeight="1">
      <c r="A40" s="534" t="s">
        <v>1428</v>
      </c>
      <c r="B40" s="535"/>
      <c r="C40" s="535"/>
      <c r="D40" s="535"/>
      <c r="E40" s="535"/>
      <c r="F40" s="535"/>
      <c r="G40" s="535"/>
      <c r="H40" s="535"/>
      <c r="I40" s="535"/>
      <c r="J40" s="535"/>
      <c r="K40" s="535"/>
      <c r="L40" s="535"/>
      <c r="M40" s="535"/>
      <c r="N40" s="535"/>
      <c r="O40" s="535"/>
      <c r="P40" s="535"/>
      <c r="Q40" s="535"/>
      <c r="R40" s="535"/>
      <c r="S40" s="535"/>
      <c r="T40" s="535"/>
      <c r="U40" s="535"/>
    </row>
    <row r="41" spans="1:21" s="16" customFormat="1" ht="58.15" customHeight="1">
      <c r="A41" s="135">
        <f>A39+1</f>
        <v>23</v>
      </c>
      <c r="B41" s="543" t="s">
        <v>2056</v>
      </c>
      <c r="C41" s="438"/>
      <c r="D41" s="67" t="s">
        <v>1429</v>
      </c>
      <c r="E41" s="67" t="s">
        <v>1770</v>
      </c>
      <c r="F41" s="143" t="s">
        <v>1673</v>
      </c>
      <c r="G41" s="90">
        <v>1</v>
      </c>
      <c r="H41" s="65">
        <f>IF(G41=I41,J41)</f>
        <v>1</v>
      </c>
      <c r="I41" s="65">
        <f>IF(G41="NA","NA",J41)</f>
        <v>1</v>
      </c>
      <c r="J41" s="65">
        <v>1</v>
      </c>
      <c r="K41" s="186" t="s">
        <v>1675</v>
      </c>
      <c r="L41" s="90">
        <v>1</v>
      </c>
      <c r="M41" s="65">
        <f>IF(L41=N41,O41)</f>
        <v>1</v>
      </c>
      <c r="N41" s="65">
        <f>IF(L41="NA","NA",O41)</f>
        <v>1</v>
      </c>
      <c r="O41" s="65">
        <v>1</v>
      </c>
      <c r="P41" s="187" t="s">
        <v>1654</v>
      </c>
      <c r="Q41" s="90">
        <v>1</v>
      </c>
      <c r="R41" s="65">
        <f>IF(Q41=S41,T41)</f>
        <v>1</v>
      </c>
      <c r="S41" s="65">
        <f>IF(Q41="NA","NA",T41)</f>
        <v>1</v>
      </c>
      <c r="T41" s="65">
        <v>1</v>
      </c>
      <c r="U41" s="75" t="s">
        <v>1400</v>
      </c>
    </row>
    <row r="42" spans="1:21" s="16" customFormat="1" ht="58.15" customHeight="1">
      <c r="A42" s="135">
        <f>A41+1</f>
        <v>24</v>
      </c>
      <c r="B42" s="544"/>
      <c r="C42" s="439"/>
      <c r="D42" s="67" t="s">
        <v>1430</v>
      </c>
      <c r="E42" s="67" t="s">
        <v>1770</v>
      </c>
      <c r="F42" s="143" t="s">
        <v>1674</v>
      </c>
      <c r="G42" s="90">
        <v>1</v>
      </c>
      <c r="H42" s="65">
        <f>IF(G42=I42,J42)</f>
        <v>1</v>
      </c>
      <c r="I42" s="65">
        <f>IF(G42="NA","NA",J42)</f>
        <v>1</v>
      </c>
      <c r="J42" s="65">
        <v>1</v>
      </c>
      <c r="K42" s="186" t="s">
        <v>1675</v>
      </c>
      <c r="L42" s="90">
        <v>1</v>
      </c>
      <c r="M42" s="65">
        <f>IF(L42=N42,O42)</f>
        <v>1</v>
      </c>
      <c r="N42" s="65">
        <f>IF(L42="NA","NA",O42)</f>
        <v>1</v>
      </c>
      <c r="O42" s="65">
        <v>1</v>
      </c>
      <c r="P42" s="187" t="s">
        <v>1654</v>
      </c>
      <c r="Q42" s="90">
        <v>1</v>
      </c>
      <c r="R42" s="65">
        <f>IF(Q42=S42,T42)</f>
        <v>1</v>
      </c>
      <c r="S42" s="65">
        <f>IF(Q42="NA","NA",T42)</f>
        <v>1</v>
      </c>
      <c r="T42" s="65">
        <v>1</v>
      </c>
      <c r="U42" s="75" t="s">
        <v>1400</v>
      </c>
    </row>
    <row r="43" spans="1:21" s="16" customFormat="1" ht="19.149999999999999" customHeight="1">
      <c r="A43" s="472" t="s">
        <v>1431</v>
      </c>
      <c r="B43" s="473"/>
      <c r="C43" s="473"/>
      <c r="D43" s="473"/>
      <c r="E43" s="473"/>
      <c r="F43" s="473"/>
      <c r="G43" s="473"/>
      <c r="H43" s="473"/>
      <c r="I43" s="473"/>
      <c r="J43" s="473"/>
      <c r="K43" s="473"/>
      <c r="L43" s="473"/>
      <c r="M43" s="473"/>
      <c r="N43" s="473"/>
      <c r="O43" s="473"/>
      <c r="P43" s="473"/>
      <c r="Q43" s="473"/>
      <c r="R43" s="473"/>
      <c r="S43" s="473"/>
      <c r="T43" s="473"/>
      <c r="U43" s="473"/>
    </row>
    <row r="44" spans="1:21" s="16" customFormat="1" ht="71.45" customHeight="1">
      <c r="A44" s="135">
        <f>A42+1</f>
        <v>25</v>
      </c>
      <c r="B44" s="543" t="s">
        <v>2056</v>
      </c>
      <c r="C44" s="437"/>
      <c r="D44" s="142" t="s">
        <v>1432</v>
      </c>
      <c r="E44" s="212" t="s">
        <v>1815</v>
      </c>
      <c r="F44" s="194" t="s">
        <v>1871</v>
      </c>
      <c r="G44" s="90">
        <v>1</v>
      </c>
      <c r="H44" s="65">
        <f t="shared" ref="H44:H50" si="21">IF(G44=I44,J44)</f>
        <v>1</v>
      </c>
      <c r="I44" s="65">
        <f t="shared" ref="I44:I50" si="22">IF(G44="NA","NA",J44)</f>
        <v>1</v>
      </c>
      <c r="J44" s="65">
        <v>1</v>
      </c>
      <c r="K44" s="186" t="s">
        <v>1675</v>
      </c>
      <c r="L44" s="90">
        <v>1</v>
      </c>
      <c r="M44" s="65">
        <f>IF(L44=N44,O44)</f>
        <v>1</v>
      </c>
      <c r="N44" s="65">
        <f>IF(L44="NA","NA",O44)</f>
        <v>1</v>
      </c>
      <c r="O44" s="65">
        <v>1</v>
      </c>
      <c r="P44" s="187" t="s">
        <v>1654</v>
      </c>
      <c r="Q44" s="90">
        <v>1</v>
      </c>
      <c r="R44" s="65">
        <f>IF(Q44=S44,T44)</f>
        <v>1</v>
      </c>
      <c r="S44" s="65">
        <f>IF(Q44="NA","NA",T44)</f>
        <v>1</v>
      </c>
      <c r="T44" s="65">
        <v>1</v>
      </c>
      <c r="U44" s="75" t="s">
        <v>1400</v>
      </c>
    </row>
    <row r="45" spans="1:21" s="16" customFormat="1" ht="71.45" customHeight="1">
      <c r="A45" s="135">
        <f>A44+1</f>
        <v>26</v>
      </c>
      <c r="B45" s="545"/>
      <c r="C45" s="438"/>
      <c r="D45" s="142" t="s">
        <v>1433</v>
      </c>
      <c r="E45" s="212" t="s">
        <v>1816</v>
      </c>
      <c r="F45" s="140" t="s">
        <v>1738</v>
      </c>
      <c r="G45" s="90">
        <v>1</v>
      </c>
      <c r="H45" s="65">
        <f t="shared" si="21"/>
        <v>1</v>
      </c>
      <c r="I45" s="65">
        <f t="shared" si="22"/>
        <v>1</v>
      </c>
      <c r="J45" s="65">
        <v>1</v>
      </c>
      <c r="K45" s="186" t="s">
        <v>1675</v>
      </c>
      <c r="L45" s="90">
        <v>1</v>
      </c>
      <c r="M45" s="65">
        <f>IF(L45=N45,O45)</f>
        <v>1</v>
      </c>
      <c r="N45" s="65">
        <f>IF(L45="NA","NA",O45)</f>
        <v>1</v>
      </c>
      <c r="O45" s="65">
        <v>1</v>
      </c>
      <c r="P45" s="187" t="s">
        <v>1654</v>
      </c>
      <c r="Q45" s="90">
        <v>1</v>
      </c>
      <c r="R45" s="65">
        <f>IF(Q45=S45,T45)</f>
        <v>1</v>
      </c>
      <c r="S45" s="65">
        <f>IF(Q45="NA","NA",T45)</f>
        <v>1</v>
      </c>
      <c r="T45" s="65">
        <v>1</v>
      </c>
      <c r="U45" s="75" t="s">
        <v>1400</v>
      </c>
    </row>
    <row r="46" spans="1:21" s="16" customFormat="1" ht="71.45" customHeight="1">
      <c r="A46" s="135">
        <f t="shared" ref="A46:A84" si="23">A45+1</f>
        <v>27</v>
      </c>
      <c r="B46" s="545"/>
      <c r="C46" s="438"/>
      <c r="D46" s="142" t="s">
        <v>1434</v>
      </c>
      <c r="E46" s="546" t="s">
        <v>1771</v>
      </c>
      <c r="F46" s="140" t="s">
        <v>1676</v>
      </c>
      <c r="G46" s="463">
        <v>1</v>
      </c>
      <c r="H46" s="357">
        <f t="shared" si="21"/>
        <v>1</v>
      </c>
      <c r="I46" s="357">
        <f t="shared" si="22"/>
        <v>1</v>
      </c>
      <c r="J46" s="357">
        <v>1</v>
      </c>
      <c r="K46" s="540" t="s">
        <v>1675</v>
      </c>
      <c r="L46" s="463">
        <v>1</v>
      </c>
      <c r="M46" s="357">
        <f>IF(L46=N46,O46)</f>
        <v>1</v>
      </c>
      <c r="N46" s="357">
        <f>IF(L46="NA","NA",O46)</f>
        <v>1</v>
      </c>
      <c r="O46" s="357">
        <v>1</v>
      </c>
      <c r="P46" s="547" t="s">
        <v>1677</v>
      </c>
      <c r="Q46" s="463">
        <v>1</v>
      </c>
      <c r="R46" s="357">
        <f>IF(Q46=S46,T46)</f>
        <v>1</v>
      </c>
      <c r="S46" s="357">
        <f>IF(Q46="NA","NA",T46)</f>
        <v>1</v>
      </c>
      <c r="T46" s="357">
        <v>1</v>
      </c>
      <c r="U46" s="75" t="s">
        <v>1400</v>
      </c>
    </row>
    <row r="47" spans="1:21" s="16" customFormat="1" ht="71.45" customHeight="1">
      <c r="A47" s="135">
        <f t="shared" si="23"/>
        <v>28</v>
      </c>
      <c r="B47" s="545"/>
      <c r="C47" s="438"/>
      <c r="D47" s="142" t="s">
        <v>1435</v>
      </c>
      <c r="E47" s="546"/>
      <c r="F47" s="140" t="s">
        <v>1678</v>
      </c>
      <c r="G47" s="464"/>
      <c r="H47" s="358"/>
      <c r="I47" s="358"/>
      <c r="J47" s="358"/>
      <c r="K47" s="540"/>
      <c r="L47" s="464"/>
      <c r="M47" s="358"/>
      <c r="N47" s="358"/>
      <c r="O47" s="358"/>
      <c r="P47" s="547"/>
      <c r="Q47" s="464"/>
      <c r="R47" s="358"/>
      <c r="S47" s="358"/>
      <c r="T47" s="358"/>
      <c r="U47" s="75" t="s">
        <v>1400</v>
      </c>
    </row>
    <row r="48" spans="1:21" s="16" customFormat="1" ht="71.45" customHeight="1">
      <c r="A48" s="135">
        <f t="shared" si="23"/>
        <v>29</v>
      </c>
      <c r="B48" s="545"/>
      <c r="C48" s="438"/>
      <c r="D48" s="142" t="s">
        <v>1436</v>
      </c>
      <c r="E48" s="142" t="s">
        <v>1772</v>
      </c>
      <c r="F48" s="140" t="s">
        <v>1679</v>
      </c>
      <c r="G48" s="90">
        <v>1</v>
      </c>
      <c r="H48" s="65">
        <f t="shared" si="21"/>
        <v>1</v>
      </c>
      <c r="I48" s="65">
        <f t="shared" si="22"/>
        <v>1</v>
      </c>
      <c r="J48" s="65">
        <v>1</v>
      </c>
      <c r="K48" s="186" t="s">
        <v>1675</v>
      </c>
      <c r="L48" s="90">
        <v>1</v>
      </c>
      <c r="M48" s="65">
        <f>IF(L48=N48,O48)</f>
        <v>1</v>
      </c>
      <c r="N48" s="65">
        <f>IF(L48="NA","NA",O48)</f>
        <v>1</v>
      </c>
      <c r="O48" s="65">
        <v>1</v>
      </c>
      <c r="P48" s="144" t="s">
        <v>1677</v>
      </c>
      <c r="Q48" s="90">
        <v>1</v>
      </c>
      <c r="R48" s="65">
        <f>IF(Q48=S48,T48)</f>
        <v>1</v>
      </c>
      <c r="S48" s="65">
        <f>IF(Q48="NA","NA",T48)</f>
        <v>1</v>
      </c>
      <c r="T48" s="65">
        <v>1</v>
      </c>
      <c r="U48" s="75" t="s">
        <v>1400</v>
      </c>
    </row>
    <row r="49" spans="1:21" s="16" customFormat="1" ht="71.45" customHeight="1">
      <c r="A49" s="135">
        <f t="shared" si="23"/>
        <v>30</v>
      </c>
      <c r="B49" s="545"/>
      <c r="C49" s="438"/>
      <c r="D49" s="142" t="s">
        <v>1437</v>
      </c>
      <c r="E49" s="142" t="s">
        <v>1773</v>
      </c>
      <c r="F49" s="67" t="s">
        <v>1872</v>
      </c>
      <c r="G49" s="90">
        <v>1</v>
      </c>
      <c r="H49" s="65">
        <f t="shared" si="21"/>
        <v>1</v>
      </c>
      <c r="I49" s="65">
        <f t="shared" si="22"/>
        <v>1</v>
      </c>
      <c r="J49" s="65">
        <v>1</v>
      </c>
      <c r="K49" s="186" t="s">
        <v>1675</v>
      </c>
      <c r="L49" s="90">
        <v>1</v>
      </c>
      <c r="M49" s="65">
        <f>IF(L49=N49,O49)</f>
        <v>1</v>
      </c>
      <c r="N49" s="65">
        <f>IF(L49="NA","NA",O49)</f>
        <v>1</v>
      </c>
      <c r="O49" s="65">
        <v>1</v>
      </c>
      <c r="P49" s="187" t="s">
        <v>1654</v>
      </c>
      <c r="Q49" s="90">
        <v>1</v>
      </c>
      <c r="R49" s="65">
        <f>IF(Q49=S49,T49)</f>
        <v>1</v>
      </c>
      <c r="S49" s="65">
        <f>IF(Q49="NA","NA",T49)</f>
        <v>1</v>
      </c>
      <c r="T49" s="65">
        <v>1</v>
      </c>
      <c r="U49" s="75" t="s">
        <v>1400</v>
      </c>
    </row>
    <row r="50" spans="1:21" s="16" customFormat="1" ht="71.45" customHeight="1">
      <c r="A50" s="135">
        <v>31</v>
      </c>
      <c r="B50" s="545"/>
      <c r="C50" s="438"/>
      <c r="D50" s="277" t="s">
        <v>1438</v>
      </c>
      <c r="E50" s="140" t="s">
        <v>1774</v>
      </c>
      <c r="F50" s="140" t="s">
        <v>1873</v>
      </c>
      <c r="G50" s="90">
        <v>1</v>
      </c>
      <c r="H50" s="65">
        <f t="shared" si="21"/>
        <v>1</v>
      </c>
      <c r="I50" s="65">
        <f t="shared" si="22"/>
        <v>1</v>
      </c>
      <c r="J50" s="65">
        <v>1</v>
      </c>
      <c r="K50" s="186" t="s">
        <v>1675</v>
      </c>
      <c r="L50" s="273"/>
      <c r="M50" s="358"/>
      <c r="N50" s="358"/>
      <c r="O50" s="358"/>
      <c r="P50" s="187" t="s">
        <v>1654</v>
      </c>
      <c r="Q50" s="90">
        <v>1</v>
      </c>
      <c r="R50" s="65">
        <f>IF(Q50=S50,T50)</f>
        <v>1</v>
      </c>
      <c r="S50" s="65">
        <f>IF(Q50="NA","NA",T50)</f>
        <v>1</v>
      </c>
      <c r="T50" s="65">
        <v>1</v>
      </c>
      <c r="U50" s="75" t="s">
        <v>1400</v>
      </c>
    </row>
    <row r="51" spans="1:21" s="16" customFormat="1" ht="71.45" customHeight="1">
      <c r="A51" s="135">
        <f t="shared" si="23"/>
        <v>32</v>
      </c>
      <c r="B51" s="545"/>
      <c r="C51" s="438"/>
      <c r="D51" s="142" t="s">
        <v>1439</v>
      </c>
      <c r="E51" s="212" t="s">
        <v>1775</v>
      </c>
      <c r="F51" s="134" t="s">
        <v>1874</v>
      </c>
      <c r="G51" s="90">
        <v>1</v>
      </c>
      <c r="H51" s="65">
        <f t="shared" ref="H51:H56" si="24">IF(G51=I51,J51)</f>
        <v>1</v>
      </c>
      <c r="I51" s="65">
        <f t="shared" ref="I51:I56" si="25">IF(G51="NA","NA",J51)</f>
        <v>1</v>
      </c>
      <c r="J51" s="65">
        <v>1</v>
      </c>
      <c r="K51" s="186" t="s">
        <v>1675</v>
      </c>
      <c r="L51" s="90">
        <v>1</v>
      </c>
      <c r="M51" s="65">
        <f t="shared" ref="M51:M56" si="26">IF(L51=N51,O51)</f>
        <v>1</v>
      </c>
      <c r="N51" s="65">
        <f t="shared" ref="N51:N56" si="27">IF(L51="NA","NA",O51)</f>
        <v>1</v>
      </c>
      <c r="O51" s="65">
        <v>1</v>
      </c>
      <c r="P51" s="187" t="s">
        <v>1654</v>
      </c>
      <c r="Q51" s="90">
        <v>1</v>
      </c>
      <c r="R51" s="65">
        <f t="shared" ref="R51:R56" si="28">IF(Q51=S51,T51)</f>
        <v>1</v>
      </c>
      <c r="S51" s="65">
        <f t="shared" ref="S51:S56" si="29">IF(Q51="NA","NA",T51)</f>
        <v>1</v>
      </c>
      <c r="T51" s="65">
        <v>1</v>
      </c>
      <c r="U51" s="75" t="s">
        <v>1400</v>
      </c>
    </row>
    <row r="52" spans="1:21" s="16" customFormat="1" ht="71.45" customHeight="1">
      <c r="A52" s="135">
        <f t="shared" si="23"/>
        <v>33</v>
      </c>
      <c r="B52" s="545"/>
      <c r="C52" s="438"/>
      <c r="D52" s="208" t="s">
        <v>1440</v>
      </c>
      <c r="E52" s="211" t="s">
        <v>1776</v>
      </c>
      <c r="F52" s="209" t="s">
        <v>1875</v>
      </c>
      <c r="G52" s="90">
        <v>1</v>
      </c>
      <c r="H52" s="65">
        <f t="shared" si="24"/>
        <v>1</v>
      </c>
      <c r="I52" s="65">
        <f t="shared" si="25"/>
        <v>1</v>
      </c>
      <c r="J52" s="65">
        <v>1</v>
      </c>
      <c r="K52" s="186" t="s">
        <v>1675</v>
      </c>
      <c r="L52" s="90">
        <v>1</v>
      </c>
      <c r="M52" s="65">
        <f t="shared" si="26"/>
        <v>1</v>
      </c>
      <c r="N52" s="65">
        <f t="shared" si="27"/>
        <v>1</v>
      </c>
      <c r="O52" s="65">
        <v>1</v>
      </c>
      <c r="P52" s="144" t="s">
        <v>1677</v>
      </c>
      <c r="Q52" s="90">
        <v>1</v>
      </c>
      <c r="R52" s="65">
        <f t="shared" si="28"/>
        <v>1</v>
      </c>
      <c r="S52" s="65">
        <f t="shared" si="29"/>
        <v>1</v>
      </c>
      <c r="T52" s="65">
        <v>1</v>
      </c>
      <c r="U52" s="75" t="s">
        <v>1400</v>
      </c>
    </row>
    <row r="53" spans="1:21" s="16" customFormat="1" ht="71.45" customHeight="1">
      <c r="A53" s="135">
        <f t="shared" si="23"/>
        <v>34</v>
      </c>
      <c r="B53" s="545"/>
      <c r="C53" s="438"/>
      <c r="D53" s="153" t="s">
        <v>1441</v>
      </c>
      <c r="E53" s="211" t="s">
        <v>1777</v>
      </c>
      <c r="F53" s="210" t="s">
        <v>1876</v>
      </c>
      <c r="G53" s="90">
        <v>1</v>
      </c>
      <c r="H53" s="65">
        <f t="shared" si="24"/>
        <v>1</v>
      </c>
      <c r="I53" s="65">
        <f t="shared" si="25"/>
        <v>1</v>
      </c>
      <c r="J53" s="65">
        <v>1</v>
      </c>
      <c r="K53" s="186" t="s">
        <v>1675</v>
      </c>
      <c r="L53" s="90">
        <v>1</v>
      </c>
      <c r="M53" s="65">
        <f t="shared" si="26"/>
        <v>1</v>
      </c>
      <c r="N53" s="65">
        <f t="shared" si="27"/>
        <v>1</v>
      </c>
      <c r="O53" s="65">
        <v>1</v>
      </c>
      <c r="P53" s="144" t="s">
        <v>1677</v>
      </c>
      <c r="Q53" s="90">
        <v>1</v>
      </c>
      <c r="R53" s="65">
        <f t="shared" si="28"/>
        <v>1</v>
      </c>
      <c r="S53" s="65">
        <f t="shared" si="29"/>
        <v>1</v>
      </c>
      <c r="T53" s="65">
        <v>1</v>
      </c>
      <c r="U53" s="75" t="s">
        <v>1400</v>
      </c>
    </row>
    <row r="54" spans="1:21" s="16" customFormat="1" ht="71.45" customHeight="1">
      <c r="A54" s="135">
        <f t="shared" si="23"/>
        <v>35</v>
      </c>
      <c r="B54" s="545"/>
      <c r="C54" s="438"/>
      <c r="D54" s="153" t="s">
        <v>1442</v>
      </c>
      <c r="E54" s="211" t="s">
        <v>1777</v>
      </c>
      <c r="F54" s="210" t="s">
        <v>1877</v>
      </c>
      <c r="G54" s="90">
        <v>1</v>
      </c>
      <c r="H54" s="65">
        <f t="shared" si="24"/>
        <v>1</v>
      </c>
      <c r="I54" s="65">
        <f t="shared" si="25"/>
        <v>1</v>
      </c>
      <c r="J54" s="65">
        <v>1</v>
      </c>
      <c r="K54" s="186" t="s">
        <v>1675</v>
      </c>
      <c r="L54" s="90">
        <v>1</v>
      </c>
      <c r="M54" s="65">
        <f t="shared" si="26"/>
        <v>1</v>
      </c>
      <c r="N54" s="65">
        <f t="shared" si="27"/>
        <v>1</v>
      </c>
      <c r="O54" s="65">
        <v>1</v>
      </c>
      <c r="P54" s="144" t="s">
        <v>1677</v>
      </c>
      <c r="Q54" s="90">
        <v>1</v>
      </c>
      <c r="R54" s="65">
        <f t="shared" si="28"/>
        <v>1</v>
      </c>
      <c r="S54" s="65">
        <f t="shared" si="29"/>
        <v>1</v>
      </c>
      <c r="T54" s="65">
        <v>1</v>
      </c>
      <c r="U54" s="75" t="s">
        <v>1400</v>
      </c>
    </row>
    <row r="55" spans="1:21" s="16" customFormat="1" ht="71.45" customHeight="1">
      <c r="A55" s="135">
        <f t="shared" si="23"/>
        <v>36</v>
      </c>
      <c r="B55" s="545"/>
      <c r="C55" s="438"/>
      <c r="D55" s="142" t="s">
        <v>1443</v>
      </c>
      <c r="E55" s="140" t="s">
        <v>1778</v>
      </c>
      <c r="F55" s="138" t="s">
        <v>1878</v>
      </c>
      <c r="G55" s="90">
        <v>1</v>
      </c>
      <c r="H55" s="65">
        <f t="shared" si="24"/>
        <v>1</v>
      </c>
      <c r="I55" s="65">
        <f t="shared" si="25"/>
        <v>1</v>
      </c>
      <c r="J55" s="65">
        <v>1</v>
      </c>
      <c r="K55" s="186" t="s">
        <v>1675</v>
      </c>
      <c r="L55" s="90">
        <v>1</v>
      </c>
      <c r="M55" s="65">
        <f t="shared" si="26"/>
        <v>1</v>
      </c>
      <c r="N55" s="65">
        <f t="shared" si="27"/>
        <v>1</v>
      </c>
      <c r="O55" s="65">
        <v>1</v>
      </c>
      <c r="P55" s="187" t="s">
        <v>1654</v>
      </c>
      <c r="Q55" s="90">
        <v>1</v>
      </c>
      <c r="R55" s="65">
        <f t="shared" si="28"/>
        <v>1</v>
      </c>
      <c r="S55" s="65">
        <f t="shared" si="29"/>
        <v>1</v>
      </c>
      <c r="T55" s="65">
        <v>1</v>
      </c>
      <c r="U55" s="75" t="s">
        <v>1400</v>
      </c>
    </row>
    <row r="56" spans="1:21" s="16" customFormat="1" ht="71.45" customHeight="1">
      <c r="A56" s="135">
        <f t="shared" si="23"/>
        <v>37</v>
      </c>
      <c r="B56" s="545"/>
      <c r="C56" s="438"/>
      <c r="D56" s="142" t="s">
        <v>1444</v>
      </c>
      <c r="E56" s="201" t="s">
        <v>1779</v>
      </c>
      <c r="F56" s="138" t="s">
        <v>1879</v>
      </c>
      <c r="G56" s="272">
        <v>1</v>
      </c>
      <c r="H56" s="357">
        <f t="shared" si="24"/>
        <v>1</v>
      </c>
      <c r="I56" s="357">
        <f t="shared" si="25"/>
        <v>1</v>
      </c>
      <c r="J56" s="357">
        <v>1</v>
      </c>
      <c r="K56" s="279" t="s">
        <v>1675</v>
      </c>
      <c r="L56" s="272">
        <v>1</v>
      </c>
      <c r="M56" s="357">
        <f t="shared" si="26"/>
        <v>1</v>
      </c>
      <c r="N56" s="357">
        <f t="shared" si="27"/>
        <v>1</v>
      </c>
      <c r="O56" s="357">
        <v>1</v>
      </c>
      <c r="P56" s="290" t="s">
        <v>1654</v>
      </c>
      <c r="Q56" s="272">
        <v>1</v>
      </c>
      <c r="R56" s="357">
        <f t="shared" si="28"/>
        <v>1</v>
      </c>
      <c r="S56" s="357">
        <f t="shared" si="29"/>
        <v>1</v>
      </c>
      <c r="T56" s="357">
        <v>1</v>
      </c>
      <c r="U56" s="75" t="s">
        <v>1400</v>
      </c>
    </row>
    <row r="57" spans="1:21" s="16" customFormat="1" ht="71.45" customHeight="1">
      <c r="A57" s="135">
        <v>38</v>
      </c>
      <c r="B57" s="545"/>
      <c r="C57" s="438"/>
      <c r="D57" s="142" t="s">
        <v>1445</v>
      </c>
      <c r="E57" s="67" t="s">
        <v>1780</v>
      </c>
      <c r="F57" s="200" t="s">
        <v>1880</v>
      </c>
      <c r="G57" s="90">
        <v>1</v>
      </c>
      <c r="H57" s="65">
        <f t="shared" ref="H57:H61" si="30">IF(G57=I57,J57)</f>
        <v>1</v>
      </c>
      <c r="I57" s="65">
        <f t="shared" ref="I57:I61" si="31">IF(G57="NA","NA",J57)</f>
        <v>1</v>
      </c>
      <c r="J57" s="65">
        <v>1</v>
      </c>
      <c r="K57" s="186" t="s">
        <v>1675</v>
      </c>
      <c r="L57" s="90">
        <v>1</v>
      </c>
      <c r="M57" s="65">
        <f t="shared" ref="M57:M61" si="32">IF(L57=N57,O57)</f>
        <v>1</v>
      </c>
      <c r="N57" s="65">
        <f t="shared" ref="N57:N61" si="33">IF(L57="NA","NA",O57)</f>
        <v>1</v>
      </c>
      <c r="O57" s="65">
        <v>1</v>
      </c>
      <c r="P57" s="187" t="s">
        <v>1654</v>
      </c>
      <c r="Q57" s="90">
        <v>1</v>
      </c>
      <c r="R57" s="65">
        <f t="shared" ref="R57:R61" si="34">IF(Q57=S57,T57)</f>
        <v>1</v>
      </c>
      <c r="S57" s="65">
        <f t="shared" ref="S57:S61" si="35">IF(Q57="NA","NA",T57)</f>
        <v>1</v>
      </c>
      <c r="T57" s="65">
        <v>1</v>
      </c>
      <c r="U57" s="75" t="s">
        <v>1400</v>
      </c>
    </row>
    <row r="58" spans="1:21" s="16" customFormat="1" ht="71.45" customHeight="1">
      <c r="A58" s="135">
        <f t="shared" si="23"/>
        <v>39</v>
      </c>
      <c r="B58" s="545"/>
      <c r="C58" s="438"/>
      <c r="D58" s="142" t="s">
        <v>1446</v>
      </c>
      <c r="E58" s="212" t="s">
        <v>1817</v>
      </c>
      <c r="F58" s="138" t="s">
        <v>1881</v>
      </c>
      <c r="G58" s="90">
        <v>1</v>
      </c>
      <c r="H58" s="65">
        <f t="shared" si="30"/>
        <v>1</v>
      </c>
      <c r="I58" s="65">
        <f t="shared" si="31"/>
        <v>1</v>
      </c>
      <c r="J58" s="65">
        <v>1</v>
      </c>
      <c r="K58" s="186" t="s">
        <v>1675</v>
      </c>
      <c r="L58" s="90">
        <v>1</v>
      </c>
      <c r="M58" s="65">
        <f t="shared" si="32"/>
        <v>1</v>
      </c>
      <c r="N58" s="65">
        <f t="shared" si="33"/>
        <v>1</v>
      </c>
      <c r="O58" s="65">
        <v>1</v>
      </c>
      <c r="P58" s="187" t="s">
        <v>1654</v>
      </c>
      <c r="Q58" s="90">
        <v>1</v>
      </c>
      <c r="R58" s="65">
        <f t="shared" si="34"/>
        <v>1</v>
      </c>
      <c r="S58" s="65">
        <f t="shared" si="35"/>
        <v>1</v>
      </c>
      <c r="T58" s="65">
        <v>1</v>
      </c>
      <c r="U58" s="75" t="s">
        <v>1400</v>
      </c>
    </row>
    <row r="59" spans="1:21" s="16" customFormat="1" ht="71.45" customHeight="1">
      <c r="A59" s="135">
        <f t="shared" si="23"/>
        <v>40</v>
      </c>
      <c r="B59" s="545"/>
      <c r="C59" s="438"/>
      <c r="D59" s="142" t="s">
        <v>1447</v>
      </c>
      <c r="E59" s="212" t="s">
        <v>1818</v>
      </c>
      <c r="F59" s="138" t="s">
        <v>1882</v>
      </c>
      <c r="G59" s="90">
        <v>1</v>
      </c>
      <c r="H59" s="65">
        <f t="shared" si="30"/>
        <v>1</v>
      </c>
      <c r="I59" s="65">
        <f t="shared" si="31"/>
        <v>1</v>
      </c>
      <c r="J59" s="65">
        <v>1</v>
      </c>
      <c r="K59" s="186" t="s">
        <v>1675</v>
      </c>
      <c r="L59" s="90">
        <v>1</v>
      </c>
      <c r="M59" s="65">
        <f t="shared" si="32"/>
        <v>1</v>
      </c>
      <c r="N59" s="65">
        <f t="shared" si="33"/>
        <v>1</v>
      </c>
      <c r="O59" s="65">
        <v>1</v>
      </c>
      <c r="P59" s="187" t="s">
        <v>1654</v>
      </c>
      <c r="Q59" s="90">
        <v>1</v>
      </c>
      <c r="R59" s="65">
        <f t="shared" si="34"/>
        <v>1</v>
      </c>
      <c r="S59" s="65">
        <f t="shared" si="35"/>
        <v>1</v>
      </c>
      <c r="T59" s="65">
        <v>1</v>
      </c>
      <c r="U59" s="75" t="s">
        <v>1400</v>
      </c>
    </row>
    <row r="60" spans="1:21" s="16" customFormat="1" ht="71.45" customHeight="1">
      <c r="A60" s="135">
        <f t="shared" si="23"/>
        <v>41</v>
      </c>
      <c r="B60" s="545"/>
      <c r="C60" s="438"/>
      <c r="D60" s="142" t="s">
        <v>1448</v>
      </c>
      <c r="E60" s="212" t="s">
        <v>1781</v>
      </c>
      <c r="F60" s="200" t="s">
        <v>1883</v>
      </c>
      <c r="G60" s="90">
        <v>1</v>
      </c>
      <c r="H60" s="65">
        <f t="shared" si="30"/>
        <v>1</v>
      </c>
      <c r="I60" s="65">
        <f t="shared" si="31"/>
        <v>1</v>
      </c>
      <c r="J60" s="65">
        <v>1</v>
      </c>
      <c r="K60" s="186" t="s">
        <v>1675</v>
      </c>
      <c r="L60" s="90">
        <v>1</v>
      </c>
      <c r="M60" s="65">
        <f t="shared" si="32"/>
        <v>1</v>
      </c>
      <c r="N60" s="65">
        <f t="shared" si="33"/>
        <v>1</v>
      </c>
      <c r="O60" s="65">
        <v>1</v>
      </c>
      <c r="P60" s="187" t="s">
        <v>1654</v>
      </c>
      <c r="Q60" s="90">
        <v>1</v>
      </c>
      <c r="R60" s="65">
        <f t="shared" si="34"/>
        <v>1</v>
      </c>
      <c r="S60" s="65">
        <f t="shared" si="35"/>
        <v>1</v>
      </c>
      <c r="T60" s="65">
        <v>1</v>
      </c>
      <c r="U60" s="75" t="s">
        <v>1400</v>
      </c>
    </row>
    <row r="61" spans="1:21" s="16" customFormat="1" ht="71.45" customHeight="1">
      <c r="A61" s="135">
        <v>42</v>
      </c>
      <c r="B61" s="545"/>
      <c r="C61" s="438"/>
      <c r="D61" s="142" t="s">
        <v>1449</v>
      </c>
      <c r="E61" s="277" t="s">
        <v>1782</v>
      </c>
      <c r="F61" s="140" t="s">
        <v>1680</v>
      </c>
      <c r="G61" s="463">
        <v>1</v>
      </c>
      <c r="H61" s="357">
        <f t="shared" si="30"/>
        <v>1</v>
      </c>
      <c r="I61" s="357">
        <f t="shared" si="31"/>
        <v>1</v>
      </c>
      <c r="J61" s="357">
        <v>1</v>
      </c>
      <c r="K61" s="277" t="s">
        <v>1675</v>
      </c>
      <c r="L61" s="463">
        <v>1</v>
      </c>
      <c r="M61" s="357">
        <f t="shared" si="32"/>
        <v>1</v>
      </c>
      <c r="N61" s="357">
        <f t="shared" si="33"/>
        <v>1</v>
      </c>
      <c r="O61" s="357">
        <v>1</v>
      </c>
      <c r="P61" s="277" t="s">
        <v>1654</v>
      </c>
      <c r="Q61" s="463">
        <v>1</v>
      </c>
      <c r="R61" s="357">
        <f t="shared" si="34"/>
        <v>1</v>
      </c>
      <c r="S61" s="357">
        <f t="shared" si="35"/>
        <v>1</v>
      </c>
      <c r="T61" s="357">
        <v>1</v>
      </c>
      <c r="U61" s="75" t="s">
        <v>1400</v>
      </c>
    </row>
    <row r="62" spans="1:21" s="16" customFormat="1" ht="71.45" customHeight="1">
      <c r="A62" s="135">
        <f t="shared" si="23"/>
        <v>43</v>
      </c>
      <c r="B62" s="545"/>
      <c r="C62" s="438"/>
      <c r="D62" s="142" t="s">
        <v>1450</v>
      </c>
      <c r="E62" s="277" t="s">
        <v>1782</v>
      </c>
      <c r="F62" s="140" t="s">
        <v>1681</v>
      </c>
      <c r="G62" s="464"/>
      <c r="H62" s="358"/>
      <c r="I62" s="358"/>
      <c r="J62" s="358"/>
      <c r="K62" s="186" t="s">
        <v>1675</v>
      </c>
      <c r="L62" s="464"/>
      <c r="M62" s="358"/>
      <c r="N62" s="358"/>
      <c r="O62" s="358"/>
      <c r="P62" s="276" t="s">
        <v>1654</v>
      </c>
      <c r="Q62" s="464"/>
      <c r="R62" s="358"/>
      <c r="S62" s="358"/>
      <c r="T62" s="358"/>
      <c r="U62" s="75" t="s">
        <v>1400</v>
      </c>
    </row>
    <row r="63" spans="1:21" s="16" customFormat="1" ht="71.45" customHeight="1">
      <c r="A63" s="135">
        <f t="shared" si="23"/>
        <v>44</v>
      </c>
      <c r="B63" s="545"/>
      <c r="C63" s="438"/>
      <c r="D63" s="142" t="s">
        <v>1451</v>
      </c>
      <c r="E63" s="212" t="s">
        <v>1819</v>
      </c>
      <c r="F63" s="140" t="s">
        <v>1884</v>
      </c>
      <c r="G63" s="90">
        <v>1</v>
      </c>
      <c r="H63" s="65">
        <f t="shared" ref="H63:H68" si="36">IF(G63=I63,J63)</f>
        <v>1</v>
      </c>
      <c r="I63" s="65">
        <f t="shared" ref="I63:I68" si="37">IF(G63="NA","NA",J63)</f>
        <v>1</v>
      </c>
      <c r="J63" s="65">
        <v>1</v>
      </c>
      <c r="K63" s="275" t="s">
        <v>1675</v>
      </c>
      <c r="L63" s="90">
        <v>1</v>
      </c>
      <c r="M63" s="65">
        <f>IF(L63=N63,O63)</f>
        <v>1</v>
      </c>
      <c r="N63" s="65">
        <f>IF(L63="NA","NA",O63)</f>
        <v>1</v>
      </c>
      <c r="O63" s="65">
        <v>1</v>
      </c>
      <c r="P63" s="187" t="s">
        <v>1654</v>
      </c>
      <c r="Q63" s="90">
        <v>1</v>
      </c>
      <c r="R63" s="65">
        <f>IF(Q63=S63,T63)</f>
        <v>1</v>
      </c>
      <c r="S63" s="65">
        <f>IF(Q63="NA","NA",T63)</f>
        <v>1</v>
      </c>
      <c r="T63" s="65">
        <v>1</v>
      </c>
      <c r="U63" s="75" t="s">
        <v>1400</v>
      </c>
    </row>
    <row r="64" spans="1:21" s="16" customFormat="1" ht="71.45" customHeight="1">
      <c r="A64" s="135">
        <f t="shared" si="23"/>
        <v>45</v>
      </c>
      <c r="B64" s="545"/>
      <c r="C64" s="438"/>
      <c r="D64" s="142" t="s">
        <v>1452</v>
      </c>
      <c r="E64" s="212" t="s">
        <v>1783</v>
      </c>
      <c r="F64" s="140" t="s">
        <v>1682</v>
      </c>
      <c r="G64" s="90">
        <v>1</v>
      </c>
      <c r="H64" s="65">
        <f t="shared" si="36"/>
        <v>1</v>
      </c>
      <c r="I64" s="65">
        <f t="shared" si="37"/>
        <v>1</v>
      </c>
      <c r="J64" s="65">
        <v>1</v>
      </c>
      <c r="K64" s="186" t="s">
        <v>1675</v>
      </c>
      <c r="L64" s="90">
        <v>1</v>
      </c>
      <c r="M64" s="65">
        <f>IF(L64=N64,O64)</f>
        <v>1</v>
      </c>
      <c r="N64" s="65">
        <f>IF(L64="NA","NA",O64)</f>
        <v>1</v>
      </c>
      <c r="O64" s="65">
        <v>1</v>
      </c>
      <c r="P64" s="144" t="s">
        <v>1677</v>
      </c>
      <c r="Q64" s="90">
        <v>1</v>
      </c>
      <c r="R64" s="65">
        <f>IF(Q64=S64,T64)</f>
        <v>1</v>
      </c>
      <c r="S64" s="65">
        <f>IF(Q64="NA","NA",T64)</f>
        <v>1</v>
      </c>
      <c r="T64" s="65">
        <v>1</v>
      </c>
      <c r="U64" s="75" t="s">
        <v>1400</v>
      </c>
    </row>
    <row r="65" spans="1:21" s="16" customFormat="1" ht="71.45" customHeight="1">
      <c r="A65" s="135">
        <f t="shared" si="23"/>
        <v>46</v>
      </c>
      <c r="B65" s="545"/>
      <c r="C65" s="438"/>
      <c r="D65" s="142" t="s">
        <v>1453</v>
      </c>
      <c r="E65" s="540" t="s">
        <v>1784</v>
      </c>
      <c r="F65" s="140" t="s">
        <v>1683</v>
      </c>
      <c r="G65" s="463">
        <v>1</v>
      </c>
      <c r="H65" s="357">
        <f t="shared" si="36"/>
        <v>1</v>
      </c>
      <c r="I65" s="357">
        <f t="shared" si="37"/>
        <v>1</v>
      </c>
      <c r="J65" s="357">
        <v>1</v>
      </c>
      <c r="K65" s="540" t="s">
        <v>1675</v>
      </c>
      <c r="L65" s="463">
        <v>1</v>
      </c>
      <c r="M65" s="357">
        <f>IF(L65=N65,O65)</f>
        <v>1</v>
      </c>
      <c r="N65" s="357">
        <f>IF(L65="NA","NA",O65)</f>
        <v>1</v>
      </c>
      <c r="O65" s="357">
        <v>1</v>
      </c>
      <c r="P65" s="547" t="s">
        <v>1654</v>
      </c>
      <c r="Q65" s="463">
        <v>1</v>
      </c>
      <c r="R65" s="357">
        <f>IF(Q65=S65,T65)</f>
        <v>1</v>
      </c>
      <c r="S65" s="357">
        <f>IF(Q65="NA","NA",T65)</f>
        <v>1</v>
      </c>
      <c r="T65" s="357">
        <v>1</v>
      </c>
      <c r="U65" s="75" t="s">
        <v>1400</v>
      </c>
    </row>
    <row r="66" spans="1:21" s="16" customFormat="1" ht="71.45" customHeight="1">
      <c r="A66" s="135">
        <f t="shared" si="23"/>
        <v>47</v>
      </c>
      <c r="B66" s="545"/>
      <c r="C66" s="438"/>
      <c r="D66" s="142" t="s">
        <v>1454</v>
      </c>
      <c r="E66" s="540"/>
      <c r="F66" s="140" t="s">
        <v>1684</v>
      </c>
      <c r="G66" s="464"/>
      <c r="H66" s="358"/>
      <c r="I66" s="358"/>
      <c r="J66" s="358"/>
      <c r="K66" s="540"/>
      <c r="L66" s="464"/>
      <c r="M66" s="358"/>
      <c r="N66" s="358"/>
      <c r="O66" s="358"/>
      <c r="P66" s="547"/>
      <c r="Q66" s="464"/>
      <c r="R66" s="358"/>
      <c r="S66" s="358"/>
      <c r="T66" s="358"/>
      <c r="U66" s="75" t="s">
        <v>1400</v>
      </c>
    </row>
    <row r="67" spans="1:21" s="16" customFormat="1" ht="71.45" customHeight="1">
      <c r="A67" s="135">
        <f t="shared" si="23"/>
        <v>48</v>
      </c>
      <c r="B67" s="545"/>
      <c r="C67" s="438"/>
      <c r="D67" s="142" t="s">
        <v>1455</v>
      </c>
      <c r="E67" s="212" t="s">
        <v>1785</v>
      </c>
      <c r="F67" s="67" t="s">
        <v>1885</v>
      </c>
      <c r="G67" s="90">
        <v>1</v>
      </c>
      <c r="H67" s="65">
        <f t="shared" si="36"/>
        <v>1</v>
      </c>
      <c r="I67" s="65">
        <f t="shared" si="37"/>
        <v>1</v>
      </c>
      <c r="J67" s="65">
        <v>1</v>
      </c>
      <c r="K67" s="186" t="s">
        <v>1675</v>
      </c>
      <c r="L67" s="90">
        <v>1</v>
      </c>
      <c r="M67" s="65">
        <f>IF(L67=N67,O67)</f>
        <v>1</v>
      </c>
      <c r="N67" s="65">
        <f>IF(L67="NA","NA",O67)</f>
        <v>1</v>
      </c>
      <c r="O67" s="65">
        <v>1</v>
      </c>
      <c r="P67" s="187" t="s">
        <v>1654</v>
      </c>
      <c r="Q67" s="90">
        <v>1</v>
      </c>
      <c r="R67" s="65">
        <f>IF(Q67=S67,T67)</f>
        <v>1</v>
      </c>
      <c r="S67" s="65">
        <f>IF(Q67="NA","NA",T67)</f>
        <v>1</v>
      </c>
      <c r="T67" s="65">
        <v>1</v>
      </c>
      <c r="U67" s="75" t="s">
        <v>1400</v>
      </c>
    </row>
    <row r="68" spans="1:21" s="16" customFormat="1" ht="71.45" customHeight="1">
      <c r="A68" s="135">
        <f t="shared" si="23"/>
        <v>49</v>
      </c>
      <c r="B68" s="545"/>
      <c r="C68" s="438"/>
      <c r="D68" s="142" t="s">
        <v>1456</v>
      </c>
      <c r="E68" s="540" t="s">
        <v>1786</v>
      </c>
      <c r="F68" s="140" t="s">
        <v>1685</v>
      </c>
      <c r="G68" s="463">
        <v>1</v>
      </c>
      <c r="H68" s="357">
        <f t="shared" si="36"/>
        <v>1</v>
      </c>
      <c r="I68" s="357">
        <f t="shared" si="37"/>
        <v>1</v>
      </c>
      <c r="J68" s="357">
        <v>1</v>
      </c>
      <c r="K68" s="540" t="s">
        <v>1675</v>
      </c>
      <c r="L68" s="463">
        <v>1</v>
      </c>
      <c r="M68" s="357">
        <f>IF(L68=N68,O68)</f>
        <v>1</v>
      </c>
      <c r="N68" s="357">
        <f>IF(L68="NA","NA",O68)</f>
        <v>1</v>
      </c>
      <c r="O68" s="357">
        <v>1</v>
      </c>
      <c r="P68" s="547" t="s">
        <v>1654</v>
      </c>
      <c r="Q68" s="463">
        <v>1</v>
      </c>
      <c r="R68" s="357">
        <f>IF(Q68=S68,T68)</f>
        <v>1</v>
      </c>
      <c r="S68" s="357">
        <f>IF(Q68="NA","NA",T68)</f>
        <v>1</v>
      </c>
      <c r="T68" s="357">
        <v>1</v>
      </c>
      <c r="U68" s="75" t="s">
        <v>1400</v>
      </c>
    </row>
    <row r="69" spans="1:21" s="16" customFormat="1" ht="71.45" customHeight="1">
      <c r="A69" s="135">
        <f t="shared" si="23"/>
        <v>50</v>
      </c>
      <c r="B69" s="545"/>
      <c r="C69" s="438"/>
      <c r="D69" s="142" t="s">
        <v>1457</v>
      </c>
      <c r="E69" s="540"/>
      <c r="F69" s="140" t="s">
        <v>1686</v>
      </c>
      <c r="G69" s="464"/>
      <c r="H69" s="358"/>
      <c r="I69" s="358"/>
      <c r="J69" s="358"/>
      <c r="K69" s="540"/>
      <c r="L69" s="464"/>
      <c r="M69" s="358"/>
      <c r="N69" s="358"/>
      <c r="O69" s="358"/>
      <c r="P69" s="547"/>
      <c r="Q69" s="464"/>
      <c r="R69" s="358"/>
      <c r="S69" s="358"/>
      <c r="T69" s="358"/>
      <c r="U69" s="75" t="s">
        <v>1400</v>
      </c>
    </row>
    <row r="70" spans="1:21" s="16" customFormat="1" ht="71.45" customHeight="1">
      <c r="A70" s="135">
        <f t="shared" si="23"/>
        <v>51</v>
      </c>
      <c r="B70" s="545"/>
      <c r="C70" s="438"/>
      <c r="D70" s="142" t="s">
        <v>1458</v>
      </c>
      <c r="E70" s="212" t="s">
        <v>1820</v>
      </c>
      <c r="F70" s="140" t="s">
        <v>1886</v>
      </c>
      <c r="G70" s="90">
        <v>1</v>
      </c>
      <c r="H70" s="65">
        <f t="shared" ref="H70:H75" si="38">IF(G70=I70,J70)</f>
        <v>1</v>
      </c>
      <c r="I70" s="65">
        <f t="shared" ref="I70:I75" si="39">IF(G70="NA","NA",J70)</f>
        <v>1</v>
      </c>
      <c r="J70" s="65">
        <v>1</v>
      </c>
      <c r="K70" s="186" t="s">
        <v>1675</v>
      </c>
      <c r="L70" s="90">
        <v>1</v>
      </c>
      <c r="M70" s="65">
        <f t="shared" ref="M70:M75" si="40">IF(L70=N70,O70)</f>
        <v>1</v>
      </c>
      <c r="N70" s="65">
        <f t="shared" ref="N70:N75" si="41">IF(L70="NA","NA",O70)</f>
        <v>1</v>
      </c>
      <c r="O70" s="65">
        <v>1</v>
      </c>
      <c r="P70" s="144" t="s">
        <v>1677</v>
      </c>
      <c r="Q70" s="90">
        <v>1</v>
      </c>
      <c r="R70" s="65">
        <f t="shared" ref="R70:R75" si="42">IF(Q70=S70,T70)</f>
        <v>1</v>
      </c>
      <c r="S70" s="65">
        <f t="shared" ref="S70:S75" si="43">IF(Q70="NA","NA",T70)</f>
        <v>1</v>
      </c>
      <c r="T70" s="65">
        <v>1</v>
      </c>
      <c r="U70" s="75" t="s">
        <v>1400</v>
      </c>
    </row>
    <row r="71" spans="1:21" s="16" customFormat="1" ht="71.45" customHeight="1">
      <c r="A71" s="135">
        <f t="shared" si="23"/>
        <v>52</v>
      </c>
      <c r="B71" s="545"/>
      <c r="C71" s="438"/>
      <c r="D71" s="142" t="s">
        <v>1459</v>
      </c>
      <c r="E71" s="212" t="s">
        <v>1821</v>
      </c>
      <c r="F71" s="140" t="s">
        <v>1887</v>
      </c>
      <c r="G71" s="90">
        <v>1</v>
      </c>
      <c r="H71" s="65">
        <f t="shared" si="38"/>
        <v>1</v>
      </c>
      <c r="I71" s="65">
        <f t="shared" si="39"/>
        <v>1</v>
      </c>
      <c r="J71" s="65">
        <v>1</v>
      </c>
      <c r="K71" s="186" t="s">
        <v>1675</v>
      </c>
      <c r="L71" s="90">
        <v>1</v>
      </c>
      <c r="M71" s="65">
        <f t="shared" si="40"/>
        <v>1</v>
      </c>
      <c r="N71" s="65">
        <f t="shared" si="41"/>
        <v>1</v>
      </c>
      <c r="O71" s="65">
        <v>1</v>
      </c>
      <c r="P71" s="144" t="s">
        <v>1677</v>
      </c>
      <c r="Q71" s="90">
        <v>1</v>
      </c>
      <c r="R71" s="65">
        <f t="shared" si="42"/>
        <v>1</v>
      </c>
      <c r="S71" s="65">
        <f t="shared" si="43"/>
        <v>1</v>
      </c>
      <c r="T71" s="65">
        <v>1</v>
      </c>
      <c r="U71" s="75" t="s">
        <v>1400</v>
      </c>
    </row>
    <row r="72" spans="1:21" s="16" customFormat="1" ht="71.45" customHeight="1">
      <c r="A72" s="135">
        <f t="shared" si="23"/>
        <v>53</v>
      </c>
      <c r="B72" s="545"/>
      <c r="C72" s="438"/>
      <c r="D72" s="142" t="s">
        <v>1460</v>
      </c>
      <c r="E72" s="67" t="s">
        <v>1822</v>
      </c>
      <c r="F72" s="140" t="s">
        <v>1744</v>
      </c>
      <c r="G72" s="90">
        <v>1</v>
      </c>
      <c r="H72" s="65">
        <f t="shared" si="38"/>
        <v>1</v>
      </c>
      <c r="I72" s="65">
        <f t="shared" si="39"/>
        <v>1</v>
      </c>
      <c r="J72" s="65">
        <v>1</v>
      </c>
      <c r="K72" s="186" t="s">
        <v>1675</v>
      </c>
      <c r="L72" s="90">
        <v>1</v>
      </c>
      <c r="M72" s="65">
        <f t="shared" si="40"/>
        <v>1</v>
      </c>
      <c r="N72" s="65">
        <f t="shared" si="41"/>
        <v>1</v>
      </c>
      <c r="O72" s="65">
        <v>1</v>
      </c>
      <c r="P72" s="187" t="s">
        <v>1654</v>
      </c>
      <c r="Q72" s="90">
        <v>1</v>
      </c>
      <c r="R72" s="65">
        <f t="shared" si="42"/>
        <v>1</v>
      </c>
      <c r="S72" s="65">
        <f t="shared" si="43"/>
        <v>1</v>
      </c>
      <c r="T72" s="65">
        <v>1</v>
      </c>
      <c r="U72" s="75" t="s">
        <v>1400</v>
      </c>
    </row>
    <row r="73" spans="1:21" s="16" customFormat="1" ht="71.45" customHeight="1">
      <c r="A73" s="135">
        <f t="shared" si="23"/>
        <v>54</v>
      </c>
      <c r="B73" s="545"/>
      <c r="C73" s="438"/>
      <c r="D73" s="142" t="s">
        <v>1461</v>
      </c>
      <c r="E73" s="67" t="s">
        <v>1787</v>
      </c>
      <c r="F73" s="67" t="s">
        <v>1888</v>
      </c>
      <c r="G73" s="90">
        <v>1</v>
      </c>
      <c r="H73" s="65">
        <f t="shared" si="38"/>
        <v>1</v>
      </c>
      <c r="I73" s="65">
        <f t="shared" si="39"/>
        <v>1</v>
      </c>
      <c r="J73" s="65">
        <v>1</v>
      </c>
      <c r="K73" s="186" t="s">
        <v>1675</v>
      </c>
      <c r="L73" s="90">
        <v>1</v>
      </c>
      <c r="M73" s="65">
        <f t="shared" si="40"/>
        <v>1</v>
      </c>
      <c r="N73" s="65">
        <f t="shared" si="41"/>
        <v>1</v>
      </c>
      <c r="O73" s="65">
        <v>1</v>
      </c>
      <c r="P73" s="187" t="s">
        <v>1654</v>
      </c>
      <c r="Q73" s="90">
        <v>1</v>
      </c>
      <c r="R73" s="65">
        <f t="shared" si="42"/>
        <v>1</v>
      </c>
      <c r="S73" s="65">
        <f t="shared" si="43"/>
        <v>1</v>
      </c>
      <c r="T73" s="65">
        <v>1</v>
      </c>
      <c r="U73" s="75" t="s">
        <v>1400</v>
      </c>
    </row>
    <row r="74" spans="1:21" s="16" customFormat="1" ht="71.45" customHeight="1">
      <c r="A74" s="135">
        <f t="shared" si="23"/>
        <v>55</v>
      </c>
      <c r="B74" s="545"/>
      <c r="C74" s="438"/>
      <c r="D74" s="142" t="s">
        <v>1462</v>
      </c>
      <c r="E74" s="212" t="s">
        <v>1788</v>
      </c>
      <c r="F74" s="140" t="s">
        <v>1687</v>
      </c>
      <c r="G74" s="90">
        <v>1</v>
      </c>
      <c r="H74" s="65">
        <f t="shared" si="38"/>
        <v>1</v>
      </c>
      <c r="I74" s="65">
        <f t="shared" si="39"/>
        <v>1</v>
      </c>
      <c r="J74" s="65">
        <v>1</v>
      </c>
      <c r="K74" s="186" t="s">
        <v>1675</v>
      </c>
      <c r="L74" s="90">
        <v>1</v>
      </c>
      <c r="M74" s="65">
        <f t="shared" si="40"/>
        <v>1</v>
      </c>
      <c r="N74" s="65">
        <f t="shared" si="41"/>
        <v>1</v>
      </c>
      <c r="O74" s="65">
        <v>1</v>
      </c>
      <c r="P74" s="144" t="s">
        <v>1677</v>
      </c>
      <c r="Q74" s="90">
        <v>1</v>
      </c>
      <c r="R74" s="65">
        <f t="shared" si="42"/>
        <v>1</v>
      </c>
      <c r="S74" s="65">
        <f t="shared" si="43"/>
        <v>1</v>
      </c>
      <c r="T74" s="65">
        <v>1</v>
      </c>
      <c r="U74" s="75" t="s">
        <v>1400</v>
      </c>
    </row>
    <row r="75" spans="1:21" s="16" customFormat="1" ht="71.45" customHeight="1">
      <c r="A75" s="135">
        <f t="shared" si="23"/>
        <v>56</v>
      </c>
      <c r="B75" s="545"/>
      <c r="C75" s="438"/>
      <c r="D75" s="142" t="s">
        <v>1463</v>
      </c>
      <c r="E75" s="540" t="s">
        <v>1789</v>
      </c>
      <c r="F75" s="140" t="s">
        <v>1688</v>
      </c>
      <c r="G75" s="463">
        <v>1</v>
      </c>
      <c r="H75" s="357">
        <f t="shared" si="38"/>
        <v>1</v>
      </c>
      <c r="I75" s="357">
        <f t="shared" si="39"/>
        <v>1</v>
      </c>
      <c r="J75" s="357">
        <v>1</v>
      </c>
      <c r="K75" s="540" t="s">
        <v>1675</v>
      </c>
      <c r="L75" s="463">
        <v>1</v>
      </c>
      <c r="M75" s="357">
        <f t="shared" si="40"/>
        <v>1</v>
      </c>
      <c r="N75" s="357">
        <f t="shared" si="41"/>
        <v>1</v>
      </c>
      <c r="O75" s="357">
        <v>1</v>
      </c>
      <c r="P75" s="547" t="s">
        <v>1677</v>
      </c>
      <c r="Q75" s="463">
        <v>1</v>
      </c>
      <c r="R75" s="357">
        <f t="shared" si="42"/>
        <v>1</v>
      </c>
      <c r="S75" s="357">
        <f t="shared" si="43"/>
        <v>1</v>
      </c>
      <c r="T75" s="357">
        <v>1</v>
      </c>
      <c r="U75" s="75" t="s">
        <v>1400</v>
      </c>
    </row>
    <row r="76" spans="1:21" s="16" customFormat="1" ht="71.45" customHeight="1">
      <c r="A76" s="135">
        <f t="shared" si="23"/>
        <v>57</v>
      </c>
      <c r="B76" s="545"/>
      <c r="C76" s="438"/>
      <c r="D76" s="142" t="s">
        <v>1464</v>
      </c>
      <c r="E76" s="540"/>
      <c r="F76" s="140" t="s">
        <v>1689</v>
      </c>
      <c r="G76" s="489"/>
      <c r="H76" s="368"/>
      <c r="I76" s="368"/>
      <c r="J76" s="368"/>
      <c r="K76" s="540"/>
      <c r="L76" s="489"/>
      <c r="M76" s="368"/>
      <c r="N76" s="368"/>
      <c r="O76" s="368"/>
      <c r="P76" s="547"/>
      <c r="Q76" s="489"/>
      <c r="R76" s="368"/>
      <c r="S76" s="368"/>
      <c r="T76" s="368"/>
      <c r="U76" s="75" t="s">
        <v>1400</v>
      </c>
    </row>
    <row r="77" spans="1:21" s="16" customFormat="1" ht="71.45" customHeight="1">
      <c r="A77" s="135">
        <f t="shared" si="23"/>
        <v>58</v>
      </c>
      <c r="B77" s="545"/>
      <c r="C77" s="438"/>
      <c r="D77" s="142" t="s">
        <v>1465</v>
      </c>
      <c r="E77" s="540"/>
      <c r="F77" s="140" t="s">
        <v>1690</v>
      </c>
      <c r="G77" s="464"/>
      <c r="H77" s="358"/>
      <c r="I77" s="358"/>
      <c r="J77" s="358"/>
      <c r="K77" s="540"/>
      <c r="L77" s="464"/>
      <c r="M77" s="358"/>
      <c r="N77" s="358"/>
      <c r="O77" s="358"/>
      <c r="P77" s="547"/>
      <c r="Q77" s="464"/>
      <c r="R77" s="358"/>
      <c r="S77" s="358"/>
      <c r="T77" s="358"/>
      <c r="U77" s="75" t="s">
        <v>1400</v>
      </c>
    </row>
    <row r="78" spans="1:21" s="16" customFormat="1" ht="71.45" customHeight="1">
      <c r="A78" s="135">
        <f t="shared" si="23"/>
        <v>59</v>
      </c>
      <c r="B78" s="545"/>
      <c r="C78" s="438"/>
      <c r="D78" s="142" t="s">
        <v>1466</v>
      </c>
      <c r="E78" s="67" t="s">
        <v>1790</v>
      </c>
      <c r="F78" s="140" t="s">
        <v>1890</v>
      </c>
      <c r="G78" s="90">
        <v>1</v>
      </c>
      <c r="H78" s="65">
        <f t="shared" ref="H78:H86" si="44">IF(G78=I78,J78)</f>
        <v>1</v>
      </c>
      <c r="I78" s="65">
        <f t="shared" ref="I78:I86" si="45">IF(G78="NA","NA",J78)</f>
        <v>1</v>
      </c>
      <c r="J78" s="65">
        <v>1</v>
      </c>
      <c r="K78" s="186" t="s">
        <v>1675</v>
      </c>
      <c r="L78" s="90">
        <v>1</v>
      </c>
      <c r="M78" s="65">
        <f t="shared" ref="M78:M86" si="46">IF(L78=N78,O78)</f>
        <v>1</v>
      </c>
      <c r="N78" s="65">
        <f t="shared" ref="N78:N86" si="47">IF(L78="NA","NA",O78)</f>
        <v>1</v>
      </c>
      <c r="O78" s="65">
        <v>1</v>
      </c>
      <c r="P78" s="144" t="s">
        <v>1677</v>
      </c>
      <c r="Q78" s="90">
        <v>1</v>
      </c>
      <c r="R78" s="65">
        <f t="shared" ref="R78:R86" si="48">IF(Q78=S78,T78)</f>
        <v>1</v>
      </c>
      <c r="S78" s="65">
        <f t="shared" ref="S78:S86" si="49">IF(Q78="NA","NA",T78)</f>
        <v>1</v>
      </c>
      <c r="T78" s="65">
        <v>1</v>
      </c>
      <c r="U78" s="75" t="s">
        <v>1400</v>
      </c>
    </row>
    <row r="79" spans="1:21" s="16" customFormat="1" ht="71.45" customHeight="1">
      <c r="A79" s="135">
        <f t="shared" si="23"/>
        <v>60</v>
      </c>
      <c r="B79" s="545"/>
      <c r="C79" s="438"/>
      <c r="D79" s="142" t="s">
        <v>1467</v>
      </c>
      <c r="E79" s="67" t="s">
        <v>1791</v>
      </c>
      <c r="F79" s="67" t="s">
        <v>1889</v>
      </c>
      <c r="G79" s="90">
        <v>1</v>
      </c>
      <c r="H79" s="65">
        <f t="shared" si="44"/>
        <v>1</v>
      </c>
      <c r="I79" s="65">
        <f t="shared" si="45"/>
        <v>1</v>
      </c>
      <c r="J79" s="65">
        <v>1</v>
      </c>
      <c r="K79" s="186" t="s">
        <v>1675</v>
      </c>
      <c r="L79" s="90">
        <v>1</v>
      </c>
      <c r="M79" s="65">
        <f t="shared" si="46"/>
        <v>1</v>
      </c>
      <c r="N79" s="65">
        <f t="shared" si="47"/>
        <v>1</v>
      </c>
      <c r="O79" s="65">
        <v>1</v>
      </c>
      <c r="P79" s="187" t="s">
        <v>1654</v>
      </c>
      <c r="Q79" s="90">
        <v>1</v>
      </c>
      <c r="R79" s="65">
        <f t="shared" si="48"/>
        <v>1</v>
      </c>
      <c r="S79" s="65">
        <f t="shared" si="49"/>
        <v>1</v>
      </c>
      <c r="T79" s="65">
        <v>1</v>
      </c>
      <c r="U79" s="75" t="s">
        <v>1400</v>
      </c>
    </row>
    <row r="80" spans="1:21" s="16" customFormat="1" ht="71.45" customHeight="1">
      <c r="A80" s="135">
        <f t="shared" si="23"/>
        <v>61</v>
      </c>
      <c r="B80" s="545"/>
      <c r="C80" s="438"/>
      <c r="D80" s="142" t="s">
        <v>1468</v>
      </c>
      <c r="E80" s="67" t="s">
        <v>1792</v>
      </c>
      <c r="F80" s="140" t="s">
        <v>1891</v>
      </c>
      <c r="G80" s="90">
        <v>1</v>
      </c>
      <c r="H80" s="65">
        <f t="shared" si="44"/>
        <v>1</v>
      </c>
      <c r="I80" s="65">
        <f t="shared" si="45"/>
        <v>1</v>
      </c>
      <c r="J80" s="65">
        <v>1</v>
      </c>
      <c r="K80" s="186" t="s">
        <v>1675</v>
      </c>
      <c r="L80" s="90">
        <v>1</v>
      </c>
      <c r="M80" s="65">
        <f t="shared" si="46"/>
        <v>1</v>
      </c>
      <c r="N80" s="65">
        <f t="shared" si="47"/>
        <v>1</v>
      </c>
      <c r="O80" s="65">
        <v>1</v>
      </c>
      <c r="P80" s="144" t="s">
        <v>1677</v>
      </c>
      <c r="Q80" s="90">
        <v>1</v>
      </c>
      <c r="R80" s="65">
        <f t="shared" si="48"/>
        <v>1</v>
      </c>
      <c r="S80" s="65">
        <f t="shared" si="49"/>
        <v>1</v>
      </c>
      <c r="T80" s="65">
        <v>1</v>
      </c>
      <c r="U80" s="75" t="s">
        <v>1400</v>
      </c>
    </row>
    <row r="81" spans="1:21" s="16" customFormat="1" ht="71.45" customHeight="1">
      <c r="A81" s="135">
        <f t="shared" si="23"/>
        <v>62</v>
      </c>
      <c r="B81" s="545"/>
      <c r="C81" s="438"/>
      <c r="D81" s="142" t="s">
        <v>1469</v>
      </c>
      <c r="E81" s="67" t="s">
        <v>1793</v>
      </c>
      <c r="F81" s="140" t="s">
        <v>1892</v>
      </c>
      <c r="G81" s="90">
        <v>1</v>
      </c>
      <c r="H81" s="65">
        <f t="shared" si="44"/>
        <v>1</v>
      </c>
      <c r="I81" s="65">
        <f t="shared" si="45"/>
        <v>1</v>
      </c>
      <c r="J81" s="65">
        <v>1</v>
      </c>
      <c r="K81" s="186" t="s">
        <v>1675</v>
      </c>
      <c r="L81" s="90">
        <v>1</v>
      </c>
      <c r="M81" s="65">
        <f t="shared" si="46"/>
        <v>1</v>
      </c>
      <c r="N81" s="65">
        <f t="shared" si="47"/>
        <v>1</v>
      </c>
      <c r="O81" s="65">
        <v>1</v>
      </c>
      <c r="P81" s="144" t="s">
        <v>1677</v>
      </c>
      <c r="Q81" s="90">
        <v>1</v>
      </c>
      <c r="R81" s="65">
        <f t="shared" si="48"/>
        <v>1</v>
      </c>
      <c r="S81" s="65">
        <f t="shared" si="49"/>
        <v>1</v>
      </c>
      <c r="T81" s="65">
        <v>1</v>
      </c>
      <c r="U81" s="75" t="s">
        <v>1400</v>
      </c>
    </row>
    <row r="82" spans="1:21" s="16" customFormat="1" ht="71.45" customHeight="1">
      <c r="A82" s="135">
        <f t="shared" si="23"/>
        <v>63</v>
      </c>
      <c r="B82" s="545"/>
      <c r="C82" s="438"/>
      <c r="D82" s="142" t="s">
        <v>1470</v>
      </c>
      <c r="E82" s="67" t="s">
        <v>1823</v>
      </c>
      <c r="F82" s="140" t="s">
        <v>1893</v>
      </c>
      <c r="G82" s="90">
        <v>1</v>
      </c>
      <c r="H82" s="65">
        <f t="shared" si="44"/>
        <v>1</v>
      </c>
      <c r="I82" s="65">
        <f t="shared" si="45"/>
        <v>1</v>
      </c>
      <c r="J82" s="65">
        <v>1</v>
      </c>
      <c r="K82" s="186" t="s">
        <v>1675</v>
      </c>
      <c r="L82" s="90">
        <v>1</v>
      </c>
      <c r="M82" s="65">
        <f t="shared" si="46"/>
        <v>1</v>
      </c>
      <c r="N82" s="65">
        <f t="shared" si="47"/>
        <v>1</v>
      </c>
      <c r="O82" s="65">
        <v>1</v>
      </c>
      <c r="P82" s="187" t="s">
        <v>1654</v>
      </c>
      <c r="Q82" s="90">
        <v>1</v>
      </c>
      <c r="R82" s="65">
        <f t="shared" si="48"/>
        <v>1</v>
      </c>
      <c r="S82" s="65">
        <f t="shared" si="49"/>
        <v>1</v>
      </c>
      <c r="T82" s="65">
        <v>1</v>
      </c>
      <c r="U82" s="75" t="s">
        <v>1400</v>
      </c>
    </row>
    <row r="83" spans="1:21" s="16" customFormat="1" ht="71.45" customHeight="1">
      <c r="A83" s="135">
        <v>64</v>
      </c>
      <c r="B83" s="545"/>
      <c r="C83" s="438"/>
      <c r="D83" s="142" t="s">
        <v>1471</v>
      </c>
      <c r="E83" s="67" t="s">
        <v>1794</v>
      </c>
      <c r="F83" s="140" t="s">
        <v>1894</v>
      </c>
      <c r="G83" s="90">
        <v>1</v>
      </c>
      <c r="H83" s="65">
        <f t="shared" si="44"/>
        <v>1</v>
      </c>
      <c r="I83" s="65">
        <f t="shared" si="45"/>
        <v>1</v>
      </c>
      <c r="J83" s="65">
        <v>1</v>
      </c>
      <c r="K83" s="186" t="s">
        <v>1675</v>
      </c>
      <c r="L83" s="90">
        <v>1</v>
      </c>
      <c r="M83" s="65">
        <f t="shared" si="46"/>
        <v>1</v>
      </c>
      <c r="N83" s="65">
        <f t="shared" si="47"/>
        <v>1</v>
      </c>
      <c r="O83" s="65">
        <v>1</v>
      </c>
      <c r="P83" s="187" t="s">
        <v>1654</v>
      </c>
      <c r="Q83" s="90">
        <v>1</v>
      </c>
      <c r="R83" s="65">
        <f t="shared" si="48"/>
        <v>1</v>
      </c>
      <c r="S83" s="65">
        <f t="shared" si="49"/>
        <v>1</v>
      </c>
      <c r="T83" s="65">
        <v>1</v>
      </c>
      <c r="U83" s="75" t="s">
        <v>1400</v>
      </c>
    </row>
    <row r="84" spans="1:21" s="16" customFormat="1" ht="71.45" customHeight="1">
      <c r="A84" s="135">
        <f t="shared" si="23"/>
        <v>65</v>
      </c>
      <c r="B84" s="545"/>
      <c r="C84" s="438"/>
      <c r="D84" s="142" t="s">
        <v>1472</v>
      </c>
      <c r="E84" s="67" t="s">
        <v>1795</v>
      </c>
      <c r="F84" s="140" t="s">
        <v>1895</v>
      </c>
      <c r="G84" s="90">
        <v>1</v>
      </c>
      <c r="H84" s="65">
        <f t="shared" si="44"/>
        <v>1</v>
      </c>
      <c r="I84" s="65">
        <f t="shared" si="45"/>
        <v>1</v>
      </c>
      <c r="J84" s="65">
        <v>1</v>
      </c>
      <c r="K84" s="186" t="s">
        <v>1675</v>
      </c>
      <c r="L84" s="90">
        <v>1</v>
      </c>
      <c r="M84" s="65">
        <f t="shared" si="46"/>
        <v>1</v>
      </c>
      <c r="N84" s="65">
        <f t="shared" si="47"/>
        <v>1</v>
      </c>
      <c r="O84" s="65">
        <v>1</v>
      </c>
      <c r="P84" s="144" t="s">
        <v>1677</v>
      </c>
      <c r="Q84" s="90">
        <v>1</v>
      </c>
      <c r="R84" s="65">
        <f t="shared" si="48"/>
        <v>1</v>
      </c>
      <c r="S84" s="65">
        <f t="shared" si="49"/>
        <v>1</v>
      </c>
      <c r="T84" s="65">
        <v>1</v>
      </c>
      <c r="U84" s="75" t="s">
        <v>1400</v>
      </c>
    </row>
    <row r="85" spans="1:21" s="16" customFormat="1" ht="71.45" customHeight="1">
      <c r="A85" s="135">
        <v>66</v>
      </c>
      <c r="B85" s="545"/>
      <c r="C85" s="438"/>
      <c r="D85" s="142" t="s">
        <v>1473</v>
      </c>
      <c r="E85" s="140" t="s">
        <v>1824</v>
      </c>
      <c r="F85" s="140" t="s">
        <v>1896</v>
      </c>
      <c r="G85" s="90">
        <v>1</v>
      </c>
      <c r="H85" s="30">
        <f t="shared" si="44"/>
        <v>1</v>
      </c>
      <c r="I85" s="30">
        <f t="shared" si="45"/>
        <v>1</v>
      </c>
      <c r="J85" s="30">
        <v>1</v>
      </c>
      <c r="K85" s="286" t="s">
        <v>1675</v>
      </c>
      <c r="L85" s="285">
        <v>1</v>
      </c>
      <c r="M85" s="30">
        <f t="shared" si="46"/>
        <v>1</v>
      </c>
      <c r="N85" s="30">
        <f t="shared" si="47"/>
        <v>1</v>
      </c>
      <c r="O85" s="30">
        <v>1</v>
      </c>
      <c r="P85" s="141" t="s">
        <v>1677</v>
      </c>
      <c r="Q85" s="285">
        <v>1</v>
      </c>
      <c r="R85" s="30">
        <f t="shared" si="48"/>
        <v>1</v>
      </c>
      <c r="S85" s="30">
        <f t="shared" si="49"/>
        <v>1</v>
      </c>
      <c r="T85" s="30">
        <v>1</v>
      </c>
      <c r="U85" s="75" t="s">
        <v>1400</v>
      </c>
    </row>
    <row r="86" spans="1:21" s="16" customFormat="1" ht="71.45" customHeight="1">
      <c r="A86" s="135">
        <v>67</v>
      </c>
      <c r="B86" s="545"/>
      <c r="C86" s="438"/>
      <c r="D86" s="142" t="s">
        <v>1474</v>
      </c>
      <c r="E86" s="540" t="s">
        <v>1825</v>
      </c>
      <c r="F86" s="140" t="s">
        <v>1691</v>
      </c>
      <c r="G86" s="463">
        <v>1</v>
      </c>
      <c r="H86" s="357">
        <f t="shared" si="44"/>
        <v>1</v>
      </c>
      <c r="I86" s="357">
        <f t="shared" si="45"/>
        <v>1</v>
      </c>
      <c r="J86" s="357">
        <v>1</v>
      </c>
      <c r="K86" s="541" t="s">
        <v>1675</v>
      </c>
      <c r="L86" s="463">
        <v>1</v>
      </c>
      <c r="M86" s="357">
        <f t="shared" si="46"/>
        <v>1</v>
      </c>
      <c r="N86" s="357">
        <f t="shared" si="47"/>
        <v>1</v>
      </c>
      <c r="O86" s="357">
        <v>1</v>
      </c>
      <c r="P86" s="514" t="s">
        <v>1677</v>
      </c>
      <c r="Q86" s="463">
        <v>1</v>
      </c>
      <c r="R86" s="357">
        <f t="shared" si="48"/>
        <v>1</v>
      </c>
      <c r="S86" s="357">
        <f t="shared" si="49"/>
        <v>1</v>
      </c>
      <c r="T86" s="357">
        <v>1</v>
      </c>
      <c r="U86" s="75" t="s">
        <v>1400</v>
      </c>
    </row>
    <row r="87" spans="1:21" s="16" customFormat="1" ht="71.45" customHeight="1">
      <c r="A87" s="135">
        <v>68</v>
      </c>
      <c r="B87" s="544"/>
      <c r="C87" s="438"/>
      <c r="D87" s="142" t="s">
        <v>1475</v>
      </c>
      <c r="E87" s="540"/>
      <c r="F87" s="140" t="s">
        <v>1692</v>
      </c>
      <c r="G87" s="464"/>
      <c r="H87" s="358"/>
      <c r="I87" s="358"/>
      <c r="J87" s="358"/>
      <c r="K87" s="542"/>
      <c r="L87" s="464"/>
      <c r="M87" s="358"/>
      <c r="N87" s="358"/>
      <c r="O87" s="358"/>
      <c r="P87" s="530"/>
      <c r="Q87" s="464"/>
      <c r="R87" s="358"/>
      <c r="S87" s="358"/>
      <c r="T87" s="358"/>
      <c r="U87" s="75" t="s">
        <v>1400</v>
      </c>
    </row>
    <row r="88" spans="1:21" s="16" customFormat="1" ht="19.149999999999999" customHeight="1">
      <c r="A88" s="534" t="s">
        <v>1476</v>
      </c>
      <c r="B88" s="535"/>
      <c r="C88" s="535"/>
      <c r="D88" s="535"/>
      <c r="E88" s="535"/>
      <c r="F88" s="535"/>
      <c r="G88" s="535"/>
      <c r="H88" s="535"/>
      <c r="I88" s="535"/>
      <c r="J88" s="535"/>
      <c r="K88" s="535"/>
      <c r="L88" s="535"/>
      <c r="M88" s="535"/>
      <c r="N88" s="535"/>
      <c r="O88" s="535"/>
      <c r="P88" s="535"/>
      <c r="Q88" s="535"/>
      <c r="R88" s="535"/>
      <c r="S88" s="535"/>
      <c r="T88" s="535"/>
      <c r="U88" s="535"/>
    </row>
    <row r="89" spans="1:21" s="16" customFormat="1" ht="57" customHeight="1">
      <c r="A89" s="137">
        <v>69</v>
      </c>
      <c r="B89" s="532"/>
      <c r="C89" s="438"/>
      <c r="D89" s="67" t="s">
        <v>1477</v>
      </c>
      <c r="E89" s="67" t="s">
        <v>1796</v>
      </c>
      <c r="F89" s="140" t="s">
        <v>1693</v>
      </c>
      <c r="G89" s="90">
        <v>1</v>
      </c>
      <c r="H89" s="65">
        <f>IF(G89=I89,J89)</f>
        <v>1</v>
      </c>
      <c r="I89" s="65">
        <f>IF(G89="NA","NA",J89)</f>
        <v>1</v>
      </c>
      <c r="J89" s="65">
        <v>1</v>
      </c>
      <c r="K89" s="186" t="s">
        <v>1675</v>
      </c>
      <c r="L89" s="90">
        <v>1</v>
      </c>
      <c r="M89" s="65">
        <f>IF(L89=N89,O89)</f>
        <v>1</v>
      </c>
      <c r="N89" s="65">
        <f>IF(L89="NA","NA",O89)</f>
        <v>1</v>
      </c>
      <c r="O89" s="65">
        <v>1</v>
      </c>
      <c r="P89" s="187" t="s">
        <v>1654</v>
      </c>
      <c r="Q89" s="90">
        <v>1</v>
      </c>
      <c r="R89" s="65">
        <f>IF(Q89=S89,T89)</f>
        <v>1</v>
      </c>
      <c r="S89" s="65">
        <f>IF(Q89="NA","NA",T89)</f>
        <v>1</v>
      </c>
      <c r="T89" s="65">
        <v>1</v>
      </c>
      <c r="U89" s="75" t="s">
        <v>1400</v>
      </c>
    </row>
    <row r="90" spans="1:21" s="16" customFormat="1" ht="57" customHeight="1">
      <c r="A90" s="137">
        <f t="shared" ref="A90:A91" si="50">A89+1</f>
        <v>70</v>
      </c>
      <c r="B90" s="532"/>
      <c r="C90" s="438"/>
      <c r="D90" s="67" t="s">
        <v>1478</v>
      </c>
      <c r="E90" s="67" t="s">
        <v>1826</v>
      </c>
      <c r="F90" s="140" t="s">
        <v>1694</v>
      </c>
      <c r="G90" s="90">
        <v>1</v>
      </c>
      <c r="H90" s="65">
        <f>IF(G90=I90,J90)</f>
        <v>1</v>
      </c>
      <c r="I90" s="65">
        <f>IF(G90="NA","NA",J90)</f>
        <v>1</v>
      </c>
      <c r="J90" s="65">
        <v>1</v>
      </c>
      <c r="K90" s="186" t="s">
        <v>1675</v>
      </c>
      <c r="L90" s="90">
        <v>1</v>
      </c>
      <c r="M90" s="65">
        <f>IF(L90=N90,O90)</f>
        <v>1</v>
      </c>
      <c r="N90" s="65">
        <f>IF(L90="NA","NA",O90)</f>
        <v>1</v>
      </c>
      <c r="O90" s="65">
        <v>1</v>
      </c>
      <c r="P90" s="187" t="s">
        <v>1654</v>
      </c>
      <c r="Q90" s="90">
        <v>1</v>
      </c>
      <c r="R90" s="65">
        <f>IF(Q90=S90,T90)</f>
        <v>1</v>
      </c>
      <c r="S90" s="65">
        <f>IF(Q90="NA","NA",T90)</f>
        <v>1</v>
      </c>
      <c r="T90" s="65">
        <v>1</v>
      </c>
      <c r="U90" s="75" t="s">
        <v>1400</v>
      </c>
    </row>
    <row r="91" spans="1:21" s="16" customFormat="1" ht="57" customHeight="1">
      <c r="A91" s="137">
        <f t="shared" si="50"/>
        <v>71</v>
      </c>
      <c r="B91" s="533"/>
      <c r="C91" s="438"/>
      <c r="D91" s="67" t="s">
        <v>1479</v>
      </c>
      <c r="E91" s="67" t="s">
        <v>1797</v>
      </c>
      <c r="F91" s="140" t="s">
        <v>1695</v>
      </c>
      <c r="G91" s="90">
        <v>1</v>
      </c>
      <c r="H91" s="65">
        <f>IF(G91=I91,J91)</f>
        <v>1</v>
      </c>
      <c r="I91" s="65">
        <f>IF(G91="NA","NA",J91)</f>
        <v>1</v>
      </c>
      <c r="J91" s="65">
        <v>1</v>
      </c>
      <c r="K91" s="186" t="s">
        <v>1675</v>
      </c>
      <c r="L91" s="90">
        <v>1</v>
      </c>
      <c r="M91" s="65">
        <f>IF(L91=N91,O91)</f>
        <v>1</v>
      </c>
      <c r="N91" s="65">
        <f>IF(L91="NA","NA",O91)</f>
        <v>1</v>
      </c>
      <c r="O91" s="65">
        <v>1</v>
      </c>
      <c r="P91" s="187" t="s">
        <v>1654</v>
      </c>
      <c r="Q91" s="90">
        <v>1</v>
      </c>
      <c r="R91" s="65">
        <f>IF(Q91=S91,T91)</f>
        <v>1</v>
      </c>
      <c r="S91" s="65">
        <f>IF(Q91="NA","NA",T91)</f>
        <v>1</v>
      </c>
      <c r="T91" s="65">
        <v>1</v>
      </c>
      <c r="U91" s="75" t="s">
        <v>1400</v>
      </c>
    </row>
    <row r="92" spans="1:21" s="16" customFormat="1" ht="19.149999999999999" customHeight="1">
      <c r="A92" s="538" t="s">
        <v>1480</v>
      </c>
      <c r="B92" s="539"/>
      <c r="C92" s="539"/>
      <c r="D92" s="539"/>
      <c r="E92" s="539"/>
      <c r="F92" s="539"/>
      <c r="G92" s="539"/>
      <c r="H92" s="539"/>
      <c r="I92" s="539"/>
      <c r="J92" s="539"/>
      <c r="K92" s="539"/>
      <c r="L92" s="539"/>
      <c r="M92" s="539"/>
      <c r="N92" s="539"/>
      <c r="O92" s="539"/>
      <c r="P92" s="539"/>
      <c r="Q92" s="539"/>
      <c r="R92" s="539"/>
      <c r="S92" s="539"/>
      <c r="T92" s="539"/>
      <c r="U92" s="539"/>
    </row>
    <row r="93" spans="1:21" s="16" customFormat="1" ht="66" customHeight="1">
      <c r="A93" s="135">
        <f>A91+1</f>
        <v>72</v>
      </c>
      <c r="B93" s="531" t="s">
        <v>2056</v>
      </c>
      <c r="C93" s="437"/>
      <c r="D93" s="67" t="s">
        <v>1481</v>
      </c>
      <c r="E93" s="67" t="s">
        <v>1798</v>
      </c>
      <c r="F93" s="134" t="s">
        <v>1696</v>
      </c>
      <c r="G93" s="90">
        <v>1</v>
      </c>
      <c r="H93" s="65">
        <f>IF(G93=I93,J93)</f>
        <v>1</v>
      </c>
      <c r="I93" s="65">
        <f>IF(G93="NA","NA",J93)</f>
        <v>1</v>
      </c>
      <c r="J93" s="65">
        <v>1</v>
      </c>
      <c r="K93" s="186" t="s">
        <v>1675</v>
      </c>
      <c r="L93" s="90">
        <v>1</v>
      </c>
      <c r="M93" s="65">
        <f>IF(L93=N93,O93)</f>
        <v>1</v>
      </c>
      <c r="N93" s="65">
        <f>IF(L93="NA","NA",O93)</f>
        <v>1</v>
      </c>
      <c r="O93" s="65">
        <v>1</v>
      </c>
      <c r="P93" s="187" t="s">
        <v>1654</v>
      </c>
      <c r="Q93" s="90">
        <v>1</v>
      </c>
      <c r="R93" s="65">
        <f>IF(Q93=S93,T93)</f>
        <v>1</v>
      </c>
      <c r="S93" s="65">
        <f>IF(Q93="NA","NA",T93)</f>
        <v>1</v>
      </c>
      <c r="T93" s="65">
        <v>1</v>
      </c>
      <c r="U93" s="75" t="s">
        <v>1400</v>
      </c>
    </row>
    <row r="94" spans="1:21" s="16" customFormat="1" ht="66" customHeight="1">
      <c r="A94" s="135">
        <f>A93+1</f>
        <v>73</v>
      </c>
      <c r="B94" s="532"/>
      <c r="C94" s="438"/>
      <c r="D94" s="67" t="s">
        <v>1482</v>
      </c>
      <c r="E94" s="67" t="s">
        <v>1799</v>
      </c>
      <c r="F94" s="134" t="s">
        <v>1697</v>
      </c>
      <c r="G94" s="90">
        <v>1</v>
      </c>
      <c r="H94" s="65">
        <f>IF(G94=I94,J94)</f>
        <v>1</v>
      </c>
      <c r="I94" s="65">
        <f>IF(G94="NA","NA",J94)</f>
        <v>1</v>
      </c>
      <c r="J94" s="65">
        <v>1</v>
      </c>
      <c r="K94" s="186" t="s">
        <v>1675</v>
      </c>
      <c r="L94" s="90">
        <v>1</v>
      </c>
      <c r="M94" s="65">
        <f>IF(L94=N94,O94)</f>
        <v>1</v>
      </c>
      <c r="N94" s="65">
        <f>IF(L94="NA","NA",O94)</f>
        <v>1</v>
      </c>
      <c r="O94" s="65">
        <v>1</v>
      </c>
      <c r="P94" s="187" t="s">
        <v>1654</v>
      </c>
      <c r="Q94" s="90">
        <v>1</v>
      </c>
      <c r="R94" s="65">
        <f>IF(Q94=S94,T94)</f>
        <v>1</v>
      </c>
      <c r="S94" s="65">
        <f>IF(Q94="NA","NA",T94)</f>
        <v>1</v>
      </c>
      <c r="T94" s="65">
        <v>1</v>
      </c>
      <c r="U94" s="75" t="s">
        <v>1400</v>
      </c>
    </row>
    <row r="95" spans="1:21" s="16" customFormat="1" ht="66" customHeight="1">
      <c r="A95" s="135">
        <f t="shared" ref="A95:A96" si="51">A94+1</f>
        <v>74</v>
      </c>
      <c r="B95" s="532"/>
      <c r="C95" s="438"/>
      <c r="D95" s="67" t="s">
        <v>1483</v>
      </c>
      <c r="E95" s="67" t="s">
        <v>1799</v>
      </c>
      <c r="F95" s="134" t="s">
        <v>1698</v>
      </c>
      <c r="G95" s="90">
        <v>1</v>
      </c>
      <c r="H95" s="65">
        <f>IF(G95=I95,J95)</f>
        <v>1</v>
      </c>
      <c r="I95" s="65">
        <f>IF(G95="NA","NA",J95)</f>
        <v>1</v>
      </c>
      <c r="J95" s="65">
        <v>1</v>
      </c>
      <c r="K95" s="186" t="s">
        <v>1675</v>
      </c>
      <c r="L95" s="90">
        <v>1</v>
      </c>
      <c r="M95" s="65">
        <f>IF(L95=N95,O95)</f>
        <v>1</v>
      </c>
      <c r="N95" s="65">
        <f>IF(L95="NA","NA",O95)</f>
        <v>1</v>
      </c>
      <c r="O95" s="65">
        <v>1</v>
      </c>
      <c r="P95" s="187" t="s">
        <v>1654</v>
      </c>
      <c r="Q95" s="90">
        <v>1</v>
      </c>
      <c r="R95" s="65">
        <f>IF(Q95=S95,T95)</f>
        <v>1</v>
      </c>
      <c r="S95" s="65">
        <f>IF(Q95="NA","NA",T95)</f>
        <v>1</v>
      </c>
      <c r="T95" s="65">
        <v>1</v>
      </c>
      <c r="U95" s="75" t="s">
        <v>1400</v>
      </c>
    </row>
    <row r="96" spans="1:21" s="16" customFormat="1" ht="66" customHeight="1">
      <c r="A96" s="135">
        <f t="shared" si="51"/>
        <v>75</v>
      </c>
      <c r="B96" s="533"/>
      <c r="C96" s="438"/>
      <c r="D96" s="67" t="s">
        <v>1484</v>
      </c>
      <c r="E96" s="67" t="s">
        <v>1827</v>
      </c>
      <c r="F96" s="134" t="s">
        <v>1699</v>
      </c>
      <c r="G96" s="90">
        <v>1</v>
      </c>
      <c r="H96" s="65">
        <f>IF(G96=I96,J96)</f>
        <v>1</v>
      </c>
      <c r="I96" s="65">
        <f>IF(G96="NA","NA",J96)</f>
        <v>1</v>
      </c>
      <c r="J96" s="65">
        <v>1</v>
      </c>
      <c r="K96" s="186" t="s">
        <v>1675</v>
      </c>
      <c r="L96" s="90">
        <v>1</v>
      </c>
      <c r="M96" s="65">
        <f>IF(L96=N96,O96)</f>
        <v>1</v>
      </c>
      <c r="N96" s="65">
        <f>IF(L96="NA","NA",O96)</f>
        <v>1</v>
      </c>
      <c r="O96" s="65">
        <v>1</v>
      </c>
      <c r="P96" s="187" t="s">
        <v>1654</v>
      </c>
      <c r="Q96" s="90">
        <v>1</v>
      </c>
      <c r="R96" s="65">
        <f>IF(Q96=S96,T96)</f>
        <v>1</v>
      </c>
      <c r="S96" s="65">
        <f>IF(Q96="NA","NA",T96)</f>
        <v>1</v>
      </c>
      <c r="T96" s="65">
        <v>1</v>
      </c>
      <c r="U96" s="75" t="s">
        <v>1400</v>
      </c>
    </row>
    <row r="97" spans="1:21" s="16" customFormat="1" ht="19.149999999999999" customHeight="1">
      <c r="A97" s="538" t="s">
        <v>1485</v>
      </c>
      <c r="B97" s="539"/>
      <c r="C97" s="539"/>
      <c r="D97" s="539"/>
      <c r="E97" s="539"/>
      <c r="F97" s="539"/>
      <c r="G97" s="539"/>
      <c r="H97" s="539"/>
      <c r="I97" s="539"/>
      <c r="J97" s="539"/>
      <c r="K97" s="539"/>
      <c r="L97" s="539"/>
      <c r="M97" s="539"/>
      <c r="N97" s="539"/>
      <c r="O97" s="539"/>
      <c r="P97" s="539"/>
      <c r="Q97" s="539"/>
      <c r="R97" s="539"/>
      <c r="S97" s="539"/>
      <c r="T97" s="539"/>
      <c r="U97" s="539"/>
    </row>
    <row r="98" spans="1:21" ht="64.150000000000006" customHeight="1">
      <c r="A98" s="135">
        <f>A96+1</f>
        <v>76</v>
      </c>
      <c r="B98" s="543" t="s">
        <v>2056</v>
      </c>
      <c r="C98" s="437"/>
      <c r="D98" s="67" t="s">
        <v>1486</v>
      </c>
      <c r="E98" s="67" t="s">
        <v>1800</v>
      </c>
      <c r="F98" s="134" t="s">
        <v>1700</v>
      </c>
      <c r="G98" s="90">
        <v>1</v>
      </c>
      <c r="H98" s="65">
        <f>IF(G98=I98,J98)</f>
        <v>1</v>
      </c>
      <c r="I98" s="65">
        <f>IF(G98="NA","NA",J98)</f>
        <v>1</v>
      </c>
      <c r="J98" s="65">
        <v>1</v>
      </c>
      <c r="K98" s="186" t="s">
        <v>1675</v>
      </c>
      <c r="L98" s="90">
        <v>1</v>
      </c>
      <c r="M98" s="65">
        <f>IF(L98=N98,O98)</f>
        <v>1</v>
      </c>
      <c r="N98" s="65">
        <f>IF(L98="NA","NA",O98)</f>
        <v>1</v>
      </c>
      <c r="O98" s="65">
        <v>1</v>
      </c>
      <c r="P98" s="187" t="s">
        <v>1654</v>
      </c>
      <c r="Q98" s="90">
        <v>1</v>
      </c>
      <c r="R98" s="65">
        <f>IF(Q98=S98,T98)</f>
        <v>1</v>
      </c>
      <c r="S98" s="65">
        <f>IF(Q98="NA","NA",T98)</f>
        <v>1</v>
      </c>
      <c r="T98" s="65">
        <v>1</v>
      </c>
      <c r="U98" s="75" t="s">
        <v>1400</v>
      </c>
    </row>
    <row r="99" spans="1:21" ht="64.150000000000006" customHeight="1">
      <c r="A99" s="135">
        <f>A98+1</f>
        <v>77</v>
      </c>
      <c r="B99" s="544"/>
      <c r="C99" s="438"/>
      <c r="D99" s="67" t="s">
        <v>1487</v>
      </c>
      <c r="E99" s="67" t="s">
        <v>1801</v>
      </c>
      <c r="F99" s="134" t="s">
        <v>1701</v>
      </c>
      <c r="G99" s="90">
        <v>1</v>
      </c>
      <c r="H99" s="65">
        <f>IF(G99=I99,J99)</f>
        <v>1</v>
      </c>
      <c r="I99" s="65">
        <f>IF(G99="NA","NA",J99)</f>
        <v>1</v>
      </c>
      <c r="J99" s="65">
        <v>1</v>
      </c>
      <c r="K99" s="186" t="s">
        <v>1675</v>
      </c>
      <c r="L99" s="90">
        <v>1</v>
      </c>
      <c r="M99" s="65">
        <f>IF(L99=N99,O99)</f>
        <v>1</v>
      </c>
      <c r="N99" s="65">
        <f>IF(L99="NA","NA",O99)</f>
        <v>1</v>
      </c>
      <c r="O99" s="65">
        <v>1</v>
      </c>
      <c r="P99" s="187" t="s">
        <v>1654</v>
      </c>
      <c r="Q99" s="90">
        <v>1</v>
      </c>
      <c r="R99" s="65">
        <f>IF(Q99=S99,T99)</f>
        <v>1</v>
      </c>
      <c r="S99" s="65">
        <f>IF(Q99="NA","NA",T99)</f>
        <v>1</v>
      </c>
      <c r="T99" s="65">
        <v>1</v>
      </c>
      <c r="U99" s="75" t="s">
        <v>1400</v>
      </c>
    </row>
    <row r="100" spans="1:21" s="12" customFormat="1" ht="19.149999999999999" customHeight="1">
      <c r="A100" s="534" t="s">
        <v>1488</v>
      </c>
      <c r="B100" s="535"/>
      <c r="C100" s="535"/>
      <c r="D100" s="535"/>
      <c r="E100" s="535"/>
      <c r="F100" s="535"/>
      <c r="G100" s="535"/>
      <c r="H100" s="535"/>
      <c r="I100" s="535"/>
      <c r="J100" s="535"/>
      <c r="K100" s="535"/>
      <c r="L100" s="535"/>
      <c r="M100" s="535"/>
      <c r="N100" s="535"/>
      <c r="O100" s="535"/>
      <c r="P100" s="535"/>
      <c r="Q100" s="535"/>
      <c r="R100" s="535"/>
      <c r="S100" s="535"/>
      <c r="T100" s="535"/>
      <c r="U100" s="535"/>
    </row>
    <row r="101" spans="1:21" ht="75.599999999999994" customHeight="1">
      <c r="A101" s="281">
        <v>78</v>
      </c>
      <c r="B101" s="529"/>
      <c r="C101" s="438"/>
      <c r="D101" s="140" t="s">
        <v>1489</v>
      </c>
      <c r="E101" s="186" t="s">
        <v>1802</v>
      </c>
      <c r="F101" s="138" t="s">
        <v>1702</v>
      </c>
      <c r="G101" s="90">
        <v>1</v>
      </c>
      <c r="H101" s="65">
        <f t="shared" ref="H101:H107" si="52">IF(G101=I101,J101)</f>
        <v>1</v>
      </c>
      <c r="I101" s="65">
        <f t="shared" ref="I101:I107" si="53">IF(G101="NA","NA",J101)</f>
        <v>1</v>
      </c>
      <c r="J101" s="65">
        <v>1</v>
      </c>
      <c r="K101" s="186" t="s">
        <v>1675</v>
      </c>
      <c r="L101" s="188">
        <v>1</v>
      </c>
      <c r="M101" s="188">
        <f t="shared" ref="M101:M107" si="54">IF(L101=N101,O101)</f>
        <v>1</v>
      </c>
      <c r="N101" s="188">
        <f t="shared" ref="N101:N107" si="55">IF(L101="NA","NA",O101)</f>
        <v>1</v>
      </c>
      <c r="O101" s="188">
        <v>1</v>
      </c>
      <c r="P101" s="187" t="s">
        <v>1654</v>
      </c>
      <c r="Q101" s="203">
        <v>1</v>
      </c>
      <c r="R101" s="188">
        <f t="shared" ref="R101:R110" si="56">IF(Q101=S101,T101)</f>
        <v>1</v>
      </c>
      <c r="S101" s="188">
        <f t="shared" ref="S101:S110" si="57">IF(Q101="NA","NA",T101)</f>
        <v>1</v>
      </c>
      <c r="T101" s="188">
        <v>1</v>
      </c>
      <c r="U101" s="75" t="s">
        <v>1400</v>
      </c>
    </row>
    <row r="102" spans="1:21" ht="75.599999999999994" customHeight="1">
      <c r="A102" s="281">
        <f t="shared" ref="A102:A120" si="58">A101+1</f>
        <v>79</v>
      </c>
      <c r="B102" s="529"/>
      <c r="C102" s="438"/>
      <c r="D102" s="67" t="s">
        <v>1490</v>
      </c>
      <c r="E102" s="142" t="s">
        <v>1803</v>
      </c>
      <c r="F102" s="143" t="s">
        <v>1703</v>
      </c>
      <c r="G102" s="90">
        <v>1</v>
      </c>
      <c r="H102" s="65">
        <f t="shared" si="52"/>
        <v>1</v>
      </c>
      <c r="I102" s="65">
        <f t="shared" si="53"/>
        <v>1</v>
      </c>
      <c r="J102" s="65">
        <v>1</v>
      </c>
      <c r="K102" s="186" t="s">
        <v>1675</v>
      </c>
      <c r="L102" s="90">
        <v>1</v>
      </c>
      <c r="M102" s="184">
        <f t="shared" si="54"/>
        <v>1</v>
      </c>
      <c r="N102" s="184">
        <f t="shared" si="55"/>
        <v>1</v>
      </c>
      <c r="O102" s="184">
        <v>1</v>
      </c>
      <c r="P102" s="144" t="s">
        <v>1654</v>
      </c>
      <c r="Q102" s="90">
        <v>1</v>
      </c>
      <c r="R102" s="184">
        <f t="shared" si="56"/>
        <v>1</v>
      </c>
      <c r="S102" s="184">
        <f t="shared" si="57"/>
        <v>1</v>
      </c>
      <c r="T102" s="184">
        <v>1</v>
      </c>
      <c r="U102" s="75" t="s">
        <v>1400</v>
      </c>
    </row>
    <row r="103" spans="1:21" ht="75.599999999999994" customHeight="1">
      <c r="A103" s="281">
        <f t="shared" si="58"/>
        <v>80</v>
      </c>
      <c r="B103" s="529"/>
      <c r="C103" s="438"/>
      <c r="D103" s="67" t="s">
        <v>1491</v>
      </c>
      <c r="E103" s="142" t="s">
        <v>1803</v>
      </c>
      <c r="F103" s="143" t="s">
        <v>1704</v>
      </c>
      <c r="G103" s="90">
        <v>1</v>
      </c>
      <c r="H103" s="65">
        <f t="shared" si="52"/>
        <v>1</v>
      </c>
      <c r="I103" s="65">
        <f t="shared" si="53"/>
        <v>1</v>
      </c>
      <c r="J103" s="65">
        <v>1</v>
      </c>
      <c r="K103" s="186" t="s">
        <v>1675</v>
      </c>
      <c r="L103" s="203">
        <v>1</v>
      </c>
      <c r="M103" s="188">
        <f t="shared" si="54"/>
        <v>1</v>
      </c>
      <c r="N103" s="188">
        <f t="shared" si="55"/>
        <v>1</v>
      </c>
      <c r="O103" s="188">
        <v>1</v>
      </c>
      <c r="P103" s="144" t="s">
        <v>1654</v>
      </c>
      <c r="Q103" s="203">
        <v>1</v>
      </c>
      <c r="R103" s="188">
        <f t="shared" si="56"/>
        <v>1</v>
      </c>
      <c r="S103" s="188">
        <f t="shared" si="57"/>
        <v>1</v>
      </c>
      <c r="T103" s="188">
        <v>1</v>
      </c>
      <c r="U103" s="75" t="s">
        <v>1400</v>
      </c>
    </row>
    <row r="104" spans="1:21" ht="75.599999999999994" customHeight="1">
      <c r="A104" s="281">
        <f t="shared" si="58"/>
        <v>81</v>
      </c>
      <c r="B104" s="529"/>
      <c r="C104" s="438"/>
      <c r="D104" s="67" t="s">
        <v>1492</v>
      </c>
      <c r="E104" s="140" t="s">
        <v>1804</v>
      </c>
      <c r="F104" s="143" t="s">
        <v>1705</v>
      </c>
      <c r="G104" s="90">
        <v>1</v>
      </c>
      <c r="H104" s="65">
        <f t="shared" si="52"/>
        <v>1</v>
      </c>
      <c r="I104" s="65">
        <f t="shared" si="53"/>
        <v>1</v>
      </c>
      <c r="J104" s="65">
        <v>1</v>
      </c>
      <c r="K104" s="186" t="s">
        <v>1675</v>
      </c>
      <c r="L104" s="90">
        <v>1</v>
      </c>
      <c r="M104" s="65">
        <f t="shared" si="54"/>
        <v>1</v>
      </c>
      <c r="N104" s="65">
        <f t="shared" si="55"/>
        <v>1</v>
      </c>
      <c r="O104" s="65">
        <v>1</v>
      </c>
      <c r="P104" s="187" t="s">
        <v>1654</v>
      </c>
      <c r="Q104" s="90">
        <v>1</v>
      </c>
      <c r="R104" s="65">
        <f t="shared" si="56"/>
        <v>1</v>
      </c>
      <c r="S104" s="65">
        <f t="shared" si="57"/>
        <v>1</v>
      </c>
      <c r="T104" s="65">
        <v>1</v>
      </c>
      <c r="U104" s="75" t="s">
        <v>1400</v>
      </c>
    </row>
    <row r="105" spans="1:21" ht="75.599999999999994" customHeight="1">
      <c r="A105" s="281">
        <f t="shared" si="58"/>
        <v>82</v>
      </c>
      <c r="B105" s="529"/>
      <c r="C105" s="438"/>
      <c r="D105" s="140" t="s">
        <v>1493</v>
      </c>
      <c r="E105" s="201" t="s">
        <v>1805</v>
      </c>
      <c r="F105" s="145" t="s">
        <v>1706</v>
      </c>
      <c r="G105" s="90">
        <v>1</v>
      </c>
      <c r="H105" s="65">
        <f t="shared" si="52"/>
        <v>1</v>
      </c>
      <c r="I105" s="65">
        <f t="shared" si="53"/>
        <v>1</v>
      </c>
      <c r="J105" s="65">
        <v>1</v>
      </c>
      <c r="K105" s="186" t="s">
        <v>1675</v>
      </c>
      <c r="L105" s="185">
        <v>1</v>
      </c>
      <c r="M105" s="183">
        <f t="shared" si="54"/>
        <v>1</v>
      </c>
      <c r="N105" s="183">
        <f t="shared" si="55"/>
        <v>1</v>
      </c>
      <c r="O105" s="183">
        <v>1</v>
      </c>
      <c r="P105" s="187" t="s">
        <v>1654</v>
      </c>
      <c r="Q105" s="185">
        <v>1</v>
      </c>
      <c r="R105" s="183">
        <f t="shared" si="56"/>
        <v>1</v>
      </c>
      <c r="S105" s="183">
        <f t="shared" si="57"/>
        <v>1</v>
      </c>
      <c r="T105" s="183">
        <v>1</v>
      </c>
      <c r="U105" s="75" t="s">
        <v>1400</v>
      </c>
    </row>
    <row r="106" spans="1:21" ht="75.599999999999994" customHeight="1">
      <c r="A106" s="281">
        <f t="shared" si="58"/>
        <v>83</v>
      </c>
      <c r="B106" s="529"/>
      <c r="C106" s="438"/>
      <c r="D106" s="140" t="s">
        <v>1494</v>
      </c>
      <c r="E106" s="142" t="s">
        <v>1805</v>
      </c>
      <c r="F106" s="138" t="s">
        <v>1707</v>
      </c>
      <c r="G106" s="90">
        <v>1</v>
      </c>
      <c r="H106" s="65">
        <f t="shared" si="52"/>
        <v>1</v>
      </c>
      <c r="I106" s="65">
        <f t="shared" si="53"/>
        <v>1</v>
      </c>
      <c r="J106" s="65">
        <v>1</v>
      </c>
      <c r="K106" s="186" t="s">
        <v>1675</v>
      </c>
      <c r="L106" s="193">
        <v>1</v>
      </c>
      <c r="M106" s="191">
        <f t="shared" si="54"/>
        <v>1</v>
      </c>
      <c r="N106" s="191">
        <f t="shared" si="55"/>
        <v>1</v>
      </c>
      <c r="O106" s="191">
        <v>1</v>
      </c>
      <c r="P106" s="187" t="s">
        <v>1654</v>
      </c>
      <c r="Q106" s="193">
        <v>1</v>
      </c>
      <c r="R106" s="191">
        <f t="shared" si="56"/>
        <v>1</v>
      </c>
      <c r="S106" s="191">
        <f t="shared" si="57"/>
        <v>1</v>
      </c>
      <c r="T106" s="191">
        <v>1</v>
      </c>
      <c r="U106" s="75" t="s">
        <v>1400</v>
      </c>
    </row>
    <row r="107" spans="1:21" ht="75.599999999999994" customHeight="1">
      <c r="A107" s="281">
        <f t="shared" si="58"/>
        <v>84</v>
      </c>
      <c r="B107" s="529"/>
      <c r="C107" s="438"/>
      <c r="D107" s="140" t="s">
        <v>1495</v>
      </c>
      <c r="E107" s="142" t="s">
        <v>1805</v>
      </c>
      <c r="F107" s="138" t="s">
        <v>1708</v>
      </c>
      <c r="G107" s="90">
        <v>1</v>
      </c>
      <c r="H107" s="65">
        <f t="shared" si="52"/>
        <v>1</v>
      </c>
      <c r="I107" s="65">
        <f t="shared" si="53"/>
        <v>1</v>
      </c>
      <c r="J107" s="65">
        <v>1</v>
      </c>
      <c r="K107" s="186" t="s">
        <v>1675</v>
      </c>
      <c r="L107" s="193">
        <v>1</v>
      </c>
      <c r="M107" s="191">
        <f t="shared" si="54"/>
        <v>1</v>
      </c>
      <c r="N107" s="191">
        <f t="shared" si="55"/>
        <v>1</v>
      </c>
      <c r="O107" s="191">
        <v>1</v>
      </c>
      <c r="P107" s="187" t="s">
        <v>1654</v>
      </c>
      <c r="Q107" s="193">
        <v>1</v>
      </c>
      <c r="R107" s="191">
        <f t="shared" si="56"/>
        <v>1</v>
      </c>
      <c r="S107" s="191">
        <f t="shared" si="57"/>
        <v>1</v>
      </c>
      <c r="T107" s="191">
        <v>1</v>
      </c>
      <c r="U107" s="75" t="s">
        <v>1400</v>
      </c>
    </row>
    <row r="108" spans="1:21" ht="75.599999999999994" customHeight="1">
      <c r="A108" s="281">
        <v>85</v>
      </c>
      <c r="B108" s="529"/>
      <c r="C108" s="438"/>
      <c r="D108" s="67" t="s">
        <v>1496</v>
      </c>
      <c r="E108" s="140" t="s">
        <v>1806</v>
      </c>
      <c r="F108" s="143" t="s">
        <v>1709</v>
      </c>
      <c r="G108" s="90">
        <v>1</v>
      </c>
      <c r="H108" s="65">
        <f>IF(G108=I108,J108)</f>
        <v>1</v>
      </c>
      <c r="I108" s="65">
        <f>IF(G108="NA","NA",J108)</f>
        <v>1</v>
      </c>
      <c r="J108" s="65">
        <v>1</v>
      </c>
      <c r="K108" s="186" t="s">
        <v>1675</v>
      </c>
      <c r="L108" s="90">
        <v>1</v>
      </c>
      <c r="M108" s="65">
        <f t="shared" ref="M108:M115" si="59">IF(L108=N108,O108)</f>
        <v>1</v>
      </c>
      <c r="N108" s="65">
        <f t="shared" ref="N108:N115" si="60">IF(L108="NA","NA",O108)</f>
        <v>1</v>
      </c>
      <c r="O108" s="65">
        <v>1</v>
      </c>
      <c r="P108" s="187" t="s">
        <v>1654</v>
      </c>
      <c r="Q108" s="90">
        <v>1</v>
      </c>
      <c r="R108" s="65">
        <f t="shared" si="56"/>
        <v>1</v>
      </c>
      <c r="S108" s="65">
        <f t="shared" si="57"/>
        <v>1</v>
      </c>
      <c r="T108" s="65">
        <v>1</v>
      </c>
      <c r="U108" s="75" t="s">
        <v>1400</v>
      </c>
    </row>
    <row r="109" spans="1:21" ht="75.599999999999994" customHeight="1">
      <c r="A109" s="281">
        <f t="shared" si="58"/>
        <v>86</v>
      </c>
      <c r="B109" s="529"/>
      <c r="C109" s="438"/>
      <c r="D109" s="67" t="s">
        <v>1497</v>
      </c>
      <c r="E109" s="140" t="s">
        <v>1807</v>
      </c>
      <c r="F109" s="143" t="s">
        <v>1710</v>
      </c>
      <c r="G109" s="90">
        <v>1</v>
      </c>
      <c r="H109" s="65">
        <f>IF(G109=I109,J109)</f>
        <v>1</v>
      </c>
      <c r="I109" s="65">
        <f>IF(G109="NA","NA",J109)</f>
        <v>1</v>
      </c>
      <c r="J109" s="65">
        <v>1</v>
      </c>
      <c r="K109" s="186" t="s">
        <v>1675</v>
      </c>
      <c r="L109" s="90">
        <v>1</v>
      </c>
      <c r="M109" s="65">
        <f t="shared" si="59"/>
        <v>1</v>
      </c>
      <c r="N109" s="65">
        <f t="shared" si="60"/>
        <v>1</v>
      </c>
      <c r="O109" s="65">
        <v>1</v>
      </c>
      <c r="P109" s="187" t="s">
        <v>1654</v>
      </c>
      <c r="Q109" s="90">
        <v>1</v>
      </c>
      <c r="R109" s="65">
        <f t="shared" si="56"/>
        <v>1</v>
      </c>
      <c r="S109" s="65">
        <f t="shared" si="57"/>
        <v>1</v>
      </c>
      <c r="T109" s="65">
        <v>1</v>
      </c>
      <c r="U109" s="75" t="s">
        <v>1400</v>
      </c>
    </row>
    <row r="110" spans="1:21" ht="75.599999999999994" customHeight="1">
      <c r="A110" s="281">
        <f t="shared" si="58"/>
        <v>87</v>
      </c>
      <c r="B110" s="529"/>
      <c r="C110" s="438"/>
      <c r="D110" s="67" t="s">
        <v>1498</v>
      </c>
      <c r="E110" s="201" t="s">
        <v>1808</v>
      </c>
      <c r="F110" s="143" t="s">
        <v>1711</v>
      </c>
      <c r="G110" s="272">
        <v>1</v>
      </c>
      <c r="H110" s="357">
        <f>IF(G110=I110,J110)</f>
        <v>1</v>
      </c>
      <c r="I110" s="357">
        <f>IF(G110="NA","NA",J110)</f>
        <v>1</v>
      </c>
      <c r="J110" s="357">
        <v>1</v>
      </c>
      <c r="K110" s="279" t="s">
        <v>1675</v>
      </c>
      <c r="L110" s="272">
        <v>1</v>
      </c>
      <c r="M110" s="357">
        <f t="shared" si="59"/>
        <v>1</v>
      </c>
      <c r="N110" s="357">
        <f t="shared" si="60"/>
        <v>1</v>
      </c>
      <c r="O110" s="357">
        <v>1</v>
      </c>
      <c r="P110" s="279" t="s">
        <v>1654</v>
      </c>
      <c r="Q110" s="272">
        <v>1</v>
      </c>
      <c r="R110" s="357">
        <f t="shared" si="56"/>
        <v>1</v>
      </c>
      <c r="S110" s="357">
        <f t="shared" si="57"/>
        <v>1</v>
      </c>
      <c r="T110" s="357">
        <v>1</v>
      </c>
      <c r="U110" s="75" t="s">
        <v>1400</v>
      </c>
    </row>
    <row r="111" spans="1:21" ht="75.599999999999994" customHeight="1">
      <c r="A111" s="281">
        <f t="shared" si="58"/>
        <v>88</v>
      </c>
      <c r="B111" s="529"/>
      <c r="C111" s="438"/>
      <c r="D111" s="67" t="s">
        <v>1499</v>
      </c>
      <c r="E111" s="140" t="s">
        <v>1809</v>
      </c>
      <c r="F111" s="143" t="s">
        <v>1712</v>
      </c>
      <c r="G111" s="90">
        <v>1</v>
      </c>
      <c r="H111" s="65">
        <f t="shared" ref="H111:H115" si="61">IF(G111=I111,J111)</f>
        <v>1</v>
      </c>
      <c r="I111" s="65">
        <f t="shared" ref="I111:I115" si="62">IF(G111="NA","NA",J111)</f>
        <v>1</v>
      </c>
      <c r="J111" s="65">
        <v>1</v>
      </c>
      <c r="K111" s="186" t="s">
        <v>1675</v>
      </c>
      <c r="L111" s="203">
        <v>1</v>
      </c>
      <c r="M111" s="188">
        <f t="shared" si="59"/>
        <v>1</v>
      </c>
      <c r="N111" s="188">
        <f t="shared" si="60"/>
        <v>1</v>
      </c>
      <c r="O111" s="188">
        <v>1</v>
      </c>
      <c r="P111" s="144" t="s">
        <v>1654</v>
      </c>
      <c r="Q111" s="203">
        <v>1</v>
      </c>
      <c r="R111" s="188">
        <f t="shared" ref="R111:R120" si="63">IF(Q111=S111,T111)</f>
        <v>1</v>
      </c>
      <c r="S111" s="188">
        <f t="shared" ref="S111:S120" si="64">IF(Q111="NA","NA",T111)</f>
        <v>1</v>
      </c>
      <c r="T111" s="188">
        <v>1</v>
      </c>
      <c r="U111" s="75" t="s">
        <v>1400</v>
      </c>
    </row>
    <row r="112" spans="1:21" ht="75.599999999999994" customHeight="1">
      <c r="A112" s="281">
        <f t="shared" si="58"/>
        <v>89</v>
      </c>
      <c r="B112" s="529"/>
      <c r="C112" s="438"/>
      <c r="D112" s="134" t="s">
        <v>1500</v>
      </c>
      <c r="E112" s="140" t="s">
        <v>1810</v>
      </c>
      <c r="F112" s="143" t="s">
        <v>1713</v>
      </c>
      <c r="G112" s="90">
        <v>1</v>
      </c>
      <c r="H112" s="65">
        <f t="shared" si="61"/>
        <v>1</v>
      </c>
      <c r="I112" s="65">
        <f t="shared" si="62"/>
        <v>1</v>
      </c>
      <c r="J112" s="65">
        <v>1</v>
      </c>
      <c r="K112" s="186" t="s">
        <v>1675</v>
      </c>
      <c r="L112" s="203">
        <v>1</v>
      </c>
      <c r="M112" s="188">
        <f t="shared" si="59"/>
        <v>1</v>
      </c>
      <c r="N112" s="188">
        <f t="shared" si="60"/>
        <v>1</v>
      </c>
      <c r="O112" s="188">
        <v>1</v>
      </c>
      <c r="P112" s="144" t="s">
        <v>1654</v>
      </c>
      <c r="Q112" s="203">
        <v>1</v>
      </c>
      <c r="R112" s="188">
        <f t="shared" si="63"/>
        <v>1</v>
      </c>
      <c r="S112" s="188">
        <f t="shared" si="64"/>
        <v>1</v>
      </c>
      <c r="T112" s="188">
        <v>1</v>
      </c>
      <c r="U112" s="75" t="s">
        <v>1400</v>
      </c>
    </row>
    <row r="113" spans="1:21" ht="75.599999999999994" customHeight="1">
      <c r="A113" s="281">
        <v>90</v>
      </c>
      <c r="B113" s="529"/>
      <c r="C113" s="438"/>
      <c r="D113" s="134" t="s">
        <v>1501</v>
      </c>
      <c r="E113" s="140" t="s">
        <v>1811</v>
      </c>
      <c r="F113" s="143" t="s">
        <v>1714</v>
      </c>
      <c r="G113" s="90">
        <v>1</v>
      </c>
      <c r="H113" s="65">
        <f t="shared" si="61"/>
        <v>1</v>
      </c>
      <c r="I113" s="65">
        <f t="shared" si="62"/>
        <v>1</v>
      </c>
      <c r="J113" s="65">
        <v>1</v>
      </c>
      <c r="K113" s="186" t="s">
        <v>1675</v>
      </c>
      <c r="L113" s="203">
        <v>1</v>
      </c>
      <c r="M113" s="188">
        <f t="shared" si="59"/>
        <v>1</v>
      </c>
      <c r="N113" s="188">
        <f t="shared" si="60"/>
        <v>1</v>
      </c>
      <c r="O113" s="188">
        <v>1</v>
      </c>
      <c r="P113" s="144" t="s">
        <v>1654</v>
      </c>
      <c r="Q113" s="203">
        <v>1</v>
      </c>
      <c r="R113" s="188">
        <f t="shared" si="63"/>
        <v>1</v>
      </c>
      <c r="S113" s="188">
        <f t="shared" si="64"/>
        <v>1</v>
      </c>
      <c r="T113" s="188">
        <v>1</v>
      </c>
      <c r="U113" s="75" t="s">
        <v>1400</v>
      </c>
    </row>
    <row r="114" spans="1:21" ht="75.599999999999994" customHeight="1">
      <c r="A114" s="281">
        <v>91</v>
      </c>
      <c r="B114" s="529"/>
      <c r="C114" s="438"/>
      <c r="D114" s="134" t="s">
        <v>1502</v>
      </c>
      <c r="E114" s="140" t="s">
        <v>1811</v>
      </c>
      <c r="F114" s="143" t="s">
        <v>1715</v>
      </c>
      <c r="G114" s="90">
        <v>1</v>
      </c>
      <c r="H114" s="65">
        <f t="shared" si="61"/>
        <v>1</v>
      </c>
      <c r="I114" s="65">
        <f t="shared" si="62"/>
        <v>1</v>
      </c>
      <c r="J114" s="65">
        <v>1</v>
      </c>
      <c r="K114" s="186" t="s">
        <v>1675</v>
      </c>
      <c r="L114" s="203">
        <v>1</v>
      </c>
      <c r="M114" s="188">
        <f t="shared" si="59"/>
        <v>1</v>
      </c>
      <c r="N114" s="188">
        <f t="shared" si="60"/>
        <v>1</v>
      </c>
      <c r="O114" s="188">
        <v>1</v>
      </c>
      <c r="P114" s="144" t="s">
        <v>1654</v>
      </c>
      <c r="Q114" s="203">
        <v>1</v>
      </c>
      <c r="R114" s="188">
        <f t="shared" si="63"/>
        <v>1</v>
      </c>
      <c r="S114" s="188">
        <f t="shared" si="64"/>
        <v>1</v>
      </c>
      <c r="T114" s="188">
        <v>1</v>
      </c>
      <c r="U114" s="75" t="s">
        <v>1400</v>
      </c>
    </row>
    <row r="115" spans="1:21" ht="75.599999999999994" customHeight="1">
      <c r="A115" s="281">
        <v>92</v>
      </c>
      <c r="B115" s="529"/>
      <c r="C115" s="438"/>
      <c r="D115" s="134" t="s">
        <v>1503</v>
      </c>
      <c r="E115" s="140" t="s">
        <v>1810</v>
      </c>
      <c r="F115" s="143" t="s">
        <v>1716</v>
      </c>
      <c r="G115" s="90">
        <v>1</v>
      </c>
      <c r="H115" s="65">
        <f t="shared" si="61"/>
        <v>1</v>
      </c>
      <c r="I115" s="65">
        <f t="shared" si="62"/>
        <v>1</v>
      </c>
      <c r="J115" s="65">
        <v>1</v>
      </c>
      <c r="K115" s="186" t="s">
        <v>1675</v>
      </c>
      <c r="L115" s="203">
        <v>1</v>
      </c>
      <c r="M115" s="188">
        <f t="shared" si="59"/>
        <v>1</v>
      </c>
      <c r="N115" s="188">
        <f t="shared" si="60"/>
        <v>1</v>
      </c>
      <c r="O115" s="188">
        <v>1</v>
      </c>
      <c r="P115" s="144" t="s">
        <v>1654</v>
      </c>
      <c r="Q115" s="203">
        <v>1</v>
      </c>
      <c r="R115" s="188">
        <f t="shared" si="63"/>
        <v>1</v>
      </c>
      <c r="S115" s="188">
        <f t="shared" si="64"/>
        <v>1</v>
      </c>
      <c r="T115" s="188">
        <v>1</v>
      </c>
      <c r="U115" s="75" t="s">
        <v>1400</v>
      </c>
    </row>
    <row r="116" spans="1:21" ht="75.599999999999994" customHeight="1">
      <c r="A116" s="281">
        <f t="shared" si="58"/>
        <v>93</v>
      </c>
      <c r="B116" s="529"/>
      <c r="C116" s="438"/>
      <c r="D116" s="134" t="s">
        <v>1504</v>
      </c>
      <c r="E116" s="186" t="s">
        <v>1812</v>
      </c>
      <c r="F116" s="143" t="s">
        <v>1717</v>
      </c>
      <c r="G116" s="90">
        <v>1</v>
      </c>
      <c r="H116" s="65">
        <f>IF(G116=I116,J116)</f>
        <v>1</v>
      </c>
      <c r="I116" s="65">
        <f>IF(G116="NA","NA",J116)</f>
        <v>1</v>
      </c>
      <c r="J116" s="65">
        <v>1</v>
      </c>
      <c r="K116" s="186" t="s">
        <v>1675</v>
      </c>
      <c r="L116" s="90">
        <v>1</v>
      </c>
      <c r="M116" s="184">
        <f>IF(L116=N116,O116)</f>
        <v>1</v>
      </c>
      <c r="N116" s="184">
        <f>IF(L116="NA","NA",O116)</f>
        <v>1</v>
      </c>
      <c r="O116" s="184">
        <v>1</v>
      </c>
      <c r="P116" s="187" t="s">
        <v>1654</v>
      </c>
      <c r="Q116" s="90">
        <v>1</v>
      </c>
      <c r="R116" s="65">
        <f t="shared" si="63"/>
        <v>1</v>
      </c>
      <c r="S116" s="65">
        <f t="shared" si="64"/>
        <v>1</v>
      </c>
      <c r="T116" s="65">
        <v>1</v>
      </c>
      <c r="U116" s="75" t="s">
        <v>1400</v>
      </c>
    </row>
    <row r="117" spans="1:21" ht="75.599999999999994" customHeight="1">
      <c r="A117" s="281">
        <v>94</v>
      </c>
      <c r="B117" s="529"/>
      <c r="C117" s="438"/>
      <c r="D117" s="134" t="s">
        <v>1505</v>
      </c>
      <c r="E117" s="186" t="s">
        <v>1813</v>
      </c>
      <c r="F117" s="143" t="s">
        <v>1718</v>
      </c>
      <c r="G117" s="90">
        <v>1</v>
      </c>
      <c r="H117" s="65">
        <f>IF(G117=I117,J117)</f>
        <v>1</v>
      </c>
      <c r="I117" s="65">
        <f>IF(G117="NA","NA",J117)</f>
        <v>1</v>
      </c>
      <c r="J117" s="65">
        <v>1</v>
      </c>
      <c r="K117" s="186" t="s">
        <v>1675</v>
      </c>
      <c r="L117" s="90">
        <v>1</v>
      </c>
      <c r="M117" s="65">
        <f>IF(L117=N117,O117)</f>
        <v>1</v>
      </c>
      <c r="N117" s="65">
        <f>IF(L117="NA","NA",O117)</f>
        <v>1</v>
      </c>
      <c r="O117" s="65">
        <v>1</v>
      </c>
      <c r="P117" s="187" t="s">
        <v>1654</v>
      </c>
      <c r="Q117" s="90">
        <v>1</v>
      </c>
      <c r="R117" s="65">
        <f t="shared" si="63"/>
        <v>1</v>
      </c>
      <c r="S117" s="65">
        <f t="shared" si="64"/>
        <v>1</v>
      </c>
      <c r="T117" s="65">
        <v>1</v>
      </c>
      <c r="U117" s="75" t="s">
        <v>1400</v>
      </c>
    </row>
    <row r="118" spans="1:21" ht="75.599999999999994" customHeight="1">
      <c r="A118" s="281">
        <v>95</v>
      </c>
      <c r="B118" s="529"/>
      <c r="C118" s="438"/>
      <c r="D118" s="134" t="s">
        <v>1506</v>
      </c>
      <c r="E118" s="186" t="s">
        <v>1813</v>
      </c>
      <c r="F118" s="143" t="s">
        <v>1719</v>
      </c>
      <c r="G118" s="90">
        <v>1</v>
      </c>
      <c r="H118" s="65">
        <f>IF(G118=I118,J118)</f>
        <v>1</v>
      </c>
      <c r="I118" s="65">
        <f>IF(G118="NA","NA",J118)</f>
        <v>1</v>
      </c>
      <c r="J118" s="65">
        <v>1</v>
      </c>
      <c r="K118" s="186" t="s">
        <v>1675</v>
      </c>
      <c r="L118" s="90">
        <v>1</v>
      </c>
      <c r="M118" s="65">
        <f>IF(L118=N118,O118)</f>
        <v>1</v>
      </c>
      <c r="N118" s="65">
        <f>IF(L118="NA","NA",O118)</f>
        <v>1</v>
      </c>
      <c r="O118" s="65">
        <v>1</v>
      </c>
      <c r="P118" s="187" t="s">
        <v>1654</v>
      </c>
      <c r="Q118" s="90">
        <v>1</v>
      </c>
      <c r="R118" s="65">
        <f t="shared" si="63"/>
        <v>1</v>
      </c>
      <c r="S118" s="65">
        <f t="shared" si="64"/>
        <v>1</v>
      </c>
      <c r="T118" s="65">
        <v>1</v>
      </c>
      <c r="U118" s="75" t="s">
        <v>1400</v>
      </c>
    </row>
    <row r="119" spans="1:21" ht="75.599999999999994" customHeight="1">
      <c r="A119" s="281">
        <v>96</v>
      </c>
      <c r="B119" s="529"/>
      <c r="C119" s="438"/>
      <c r="D119" s="67" t="s">
        <v>1507</v>
      </c>
      <c r="E119" s="140" t="s">
        <v>1897</v>
      </c>
      <c r="F119" s="194" t="s">
        <v>1898</v>
      </c>
      <c r="G119" s="90">
        <v>1</v>
      </c>
      <c r="H119" s="65">
        <f>IF(G119=I119,J119)</f>
        <v>1</v>
      </c>
      <c r="I119" s="65">
        <f>IF(G119="NA","NA",J119)</f>
        <v>1</v>
      </c>
      <c r="J119" s="65">
        <v>1</v>
      </c>
      <c r="K119" s="186" t="s">
        <v>1675</v>
      </c>
      <c r="L119" s="90">
        <v>1</v>
      </c>
      <c r="M119" s="65">
        <f>IF(L119=N119,O119)</f>
        <v>1</v>
      </c>
      <c r="N119" s="65">
        <f>IF(L119="NA","NA",O119)</f>
        <v>1</v>
      </c>
      <c r="O119" s="65">
        <v>1</v>
      </c>
      <c r="P119" s="187" t="s">
        <v>1654</v>
      </c>
      <c r="Q119" s="90">
        <v>1</v>
      </c>
      <c r="R119" s="65">
        <f t="shared" si="63"/>
        <v>1</v>
      </c>
      <c r="S119" s="65">
        <f t="shared" si="64"/>
        <v>1</v>
      </c>
      <c r="T119" s="65">
        <v>1</v>
      </c>
      <c r="U119" s="75" t="s">
        <v>1400</v>
      </c>
    </row>
    <row r="120" spans="1:21" ht="99.75" customHeight="1">
      <c r="A120" s="281">
        <f t="shared" si="58"/>
        <v>97</v>
      </c>
      <c r="B120" s="530"/>
      <c r="C120" s="438"/>
      <c r="D120" s="67" t="s">
        <v>1508</v>
      </c>
      <c r="E120" s="140" t="s">
        <v>1814</v>
      </c>
      <c r="F120" s="143" t="s">
        <v>1720</v>
      </c>
      <c r="G120" s="90">
        <v>1</v>
      </c>
      <c r="H120" s="65">
        <f>IF(G120=I120,J120)</f>
        <v>1</v>
      </c>
      <c r="I120" s="65">
        <f>IF(G120="NA","NA",J120)</f>
        <v>1</v>
      </c>
      <c r="J120" s="65">
        <v>1</v>
      </c>
      <c r="K120" s="186" t="s">
        <v>1675</v>
      </c>
      <c r="L120" s="90">
        <v>1</v>
      </c>
      <c r="M120" s="65">
        <f>IF(L120=N120,O120)</f>
        <v>1</v>
      </c>
      <c r="N120" s="65">
        <f>IF(L120="NA","NA",O120)</f>
        <v>1</v>
      </c>
      <c r="O120" s="65">
        <v>1</v>
      </c>
      <c r="P120" s="187" t="s">
        <v>1654</v>
      </c>
      <c r="Q120" s="90">
        <v>1</v>
      </c>
      <c r="R120" s="65">
        <f t="shared" si="63"/>
        <v>1</v>
      </c>
      <c r="S120" s="65">
        <f t="shared" si="64"/>
        <v>1</v>
      </c>
      <c r="T120" s="65">
        <v>1</v>
      </c>
      <c r="U120" s="75" t="s">
        <v>1400</v>
      </c>
    </row>
    <row r="121" spans="1:21" s="12" customFormat="1" ht="21.75">
      <c r="A121" s="6"/>
      <c r="B121" s="6"/>
      <c r="C121" s="6"/>
      <c r="D121" s="26"/>
      <c r="E121" s="27"/>
      <c r="F121" s="26"/>
      <c r="G121" s="45">
        <f>SUM(G14:G120)</f>
        <v>90</v>
      </c>
      <c r="H121" s="45">
        <f>SUM(H14:H120)</f>
        <v>90</v>
      </c>
      <c r="I121" s="45">
        <f>SUM(I14:I120)</f>
        <v>90</v>
      </c>
      <c r="J121" s="45">
        <f>SUM(J14:J120)</f>
        <v>90</v>
      </c>
      <c r="K121" s="26"/>
      <c r="L121" s="45">
        <f>SUM(L14:L120)</f>
        <v>89</v>
      </c>
      <c r="M121" s="45">
        <f>SUM(M14:M120)</f>
        <v>89</v>
      </c>
      <c r="N121" s="45">
        <f>SUM(N14:N120)</f>
        <v>89</v>
      </c>
      <c r="O121" s="45">
        <f>SUM(O14:O120)</f>
        <v>89</v>
      </c>
      <c r="P121" s="26"/>
      <c r="Q121" s="45">
        <f>SUM(Q14:Q120)</f>
        <v>90</v>
      </c>
      <c r="R121" s="45">
        <f>SUM(R14:R120)</f>
        <v>90</v>
      </c>
      <c r="S121" s="45">
        <f>SUM(S14:S120)</f>
        <v>90</v>
      </c>
      <c r="T121" s="45">
        <f>SUM(T14:T120)</f>
        <v>90</v>
      </c>
    </row>
    <row r="122" spans="1:21" s="12" customFormat="1" ht="21.75">
      <c r="A122" s="6"/>
      <c r="B122" s="6"/>
      <c r="C122" s="6"/>
      <c r="D122" s="47" t="str">
        <f>A7</f>
        <v>FARMACIA, CÁNCER DE MAMA</v>
      </c>
      <c r="E122" s="46">
        <f>'RESULTADO CA MAMA'!M33</f>
        <v>1</v>
      </c>
      <c r="F122" s="26"/>
      <c r="G122" s="28"/>
      <c r="H122" s="28"/>
      <c r="I122" s="28"/>
      <c r="J122" s="28"/>
      <c r="K122" s="26"/>
      <c r="L122" s="28"/>
      <c r="M122" s="28"/>
      <c r="N122" s="28"/>
      <c r="O122" s="28"/>
      <c r="P122" s="26"/>
      <c r="Q122" s="28"/>
      <c r="R122" s="28"/>
      <c r="S122" s="28"/>
      <c r="T122" s="28"/>
    </row>
  </sheetData>
  <mergeCells count="183">
    <mergeCell ref="O8:O10"/>
    <mergeCell ref="Q8:Q10"/>
    <mergeCell ref="R8:R10"/>
    <mergeCell ref="S8:S10"/>
    <mergeCell ref="T8:T10"/>
    <mergeCell ref="D8:F8"/>
    <mergeCell ref="G8:G10"/>
    <mergeCell ref="H8:H10"/>
    <mergeCell ref="I8:I10"/>
    <mergeCell ref="J8:J10"/>
    <mergeCell ref="L8:L10"/>
    <mergeCell ref="J26"/>
    <mergeCell ref="I26"/>
    <mergeCell ref="H26"/>
    <mergeCell ref="A1:U1"/>
    <mergeCell ref="A2:U2"/>
    <mergeCell ref="A3:U3"/>
    <mergeCell ref="A4:U4"/>
    <mergeCell ref="A5:P5"/>
    <mergeCell ref="Q5:U5"/>
    <mergeCell ref="A7:U7"/>
    <mergeCell ref="A8:A10"/>
    <mergeCell ref="A6:I6"/>
    <mergeCell ref="J6:U6"/>
    <mergeCell ref="M8:M10"/>
    <mergeCell ref="C19:C29"/>
    <mergeCell ref="B19:B29"/>
    <mergeCell ref="J27"/>
    <mergeCell ref="B14:B17"/>
    <mergeCell ref="D10:F10"/>
    <mergeCell ref="A13:U13"/>
    <mergeCell ref="U8:U10"/>
    <mergeCell ref="D9:F9"/>
    <mergeCell ref="A11:U11"/>
    <mergeCell ref="N8:N10"/>
    <mergeCell ref="M26"/>
    <mergeCell ref="N26"/>
    <mergeCell ref="O27"/>
    <mergeCell ref="O26"/>
    <mergeCell ref="K65:K66"/>
    <mergeCell ref="L65:L66"/>
    <mergeCell ref="P65:P66"/>
    <mergeCell ref="Q65:Q66"/>
    <mergeCell ref="M65:M66"/>
    <mergeCell ref="N65:N66"/>
    <mergeCell ref="M50"/>
    <mergeCell ref="N50"/>
    <mergeCell ref="O50"/>
    <mergeCell ref="M56"/>
    <mergeCell ref="N56"/>
    <mergeCell ref="O56"/>
    <mergeCell ref="L61:L62"/>
    <mergeCell ref="Q61:Q62"/>
    <mergeCell ref="K46:K47"/>
    <mergeCell ref="L46:L47"/>
    <mergeCell ref="I65:I66"/>
    <mergeCell ref="H65:H66"/>
    <mergeCell ref="G65:G66"/>
    <mergeCell ref="I56"/>
    <mergeCell ref="H56"/>
    <mergeCell ref="I68:I69"/>
    <mergeCell ref="H68:H69"/>
    <mergeCell ref="G68:G69"/>
    <mergeCell ref="M27"/>
    <mergeCell ref="P68:P69"/>
    <mergeCell ref="Q68:Q69"/>
    <mergeCell ref="K75:K77"/>
    <mergeCell ref="L75:L77"/>
    <mergeCell ref="P75:P77"/>
    <mergeCell ref="Q75:Q77"/>
    <mergeCell ref="M68:M69"/>
    <mergeCell ref="N68:N69"/>
    <mergeCell ref="O68:O69"/>
    <mergeCell ref="R75:R77"/>
    <mergeCell ref="K68:K69"/>
    <mergeCell ref="M75:M77"/>
    <mergeCell ref="N75:N77"/>
    <mergeCell ref="O75:O77"/>
    <mergeCell ref="S75:S77"/>
    <mergeCell ref="T75:T77"/>
    <mergeCell ref="R56"/>
    <mergeCell ref="R46:R47"/>
    <mergeCell ref="M46:M47"/>
    <mergeCell ref="N46:N47"/>
    <mergeCell ref="O46:O47"/>
    <mergeCell ref="O65:O66"/>
    <mergeCell ref="R65:R66"/>
    <mergeCell ref="S65:S66"/>
    <mergeCell ref="T65:T66"/>
    <mergeCell ref="M61:M62"/>
    <mergeCell ref="N61:N62"/>
    <mergeCell ref="O61:O62"/>
    <mergeCell ref="R61:R62"/>
    <mergeCell ref="S61:S62"/>
    <mergeCell ref="T61:T62"/>
    <mergeCell ref="S56"/>
    <mergeCell ref="T56"/>
    <mergeCell ref="C41:C42"/>
    <mergeCell ref="B41:B42"/>
    <mergeCell ref="S26"/>
    <mergeCell ref="T26"/>
    <mergeCell ref="R27"/>
    <mergeCell ref="S27"/>
    <mergeCell ref="T27"/>
    <mergeCell ref="R26"/>
    <mergeCell ref="R68:R69"/>
    <mergeCell ref="S68:S69"/>
    <mergeCell ref="T68:T69"/>
    <mergeCell ref="P46:P47"/>
    <mergeCell ref="S46:S47"/>
    <mergeCell ref="T46:T47"/>
    <mergeCell ref="Q46:Q47"/>
    <mergeCell ref="C37:C39"/>
    <mergeCell ref="B37:B39"/>
    <mergeCell ref="I27"/>
    <mergeCell ref="H27"/>
    <mergeCell ref="N27"/>
    <mergeCell ref="B33:B35"/>
    <mergeCell ref="C33:C35"/>
    <mergeCell ref="C44:C87"/>
    <mergeCell ref="L68:L69"/>
    <mergeCell ref="B98:B99"/>
    <mergeCell ref="C98:C99"/>
    <mergeCell ref="B44:B87"/>
    <mergeCell ref="E46:E47"/>
    <mergeCell ref="E65:E66"/>
    <mergeCell ref="E68:E69"/>
    <mergeCell ref="E75:E77"/>
    <mergeCell ref="G61:G62"/>
    <mergeCell ref="J61:J62"/>
    <mergeCell ref="I61:I62"/>
    <mergeCell ref="H61:H62"/>
    <mergeCell ref="G46:G47"/>
    <mergeCell ref="J46:J47"/>
    <mergeCell ref="I46:I47"/>
    <mergeCell ref="H46:H47"/>
    <mergeCell ref="B89:B91"/>
    <mergeCell ref="C89:C91"/>
    <mergeCell ref="J75:J77"/>
    <mergeCell ref="I75:I77"/>
    <mergeCell ref="H75:H77"/>
    <mergeCell ref="G75:G77"/>
    <mergeCell ref="J68:J69"/>
    <mergeCell ref="J56"/>
    <mergeCell ref="J65:J66"/>
    <mergeCell ref="T110"/>
    <mergeCell ref="S110"/>
    <mergeCell ref="R110"/>
    <mergeCell ref="J110"/>
    <mergeCell ref="I110"/>
    <mergeCell ref="E86:E87"/>
    <mergeCell ref="G86:G87"/>
    <mergeCell ref="H110"/>
    <mergeCell ref="O110"/>
    <mergeCell ref="N110"/>
    <mergeCell ref="M110"/>
    <mergeCell ref="T86:T87"/>
    <mergeCell ref="P86:P87"/>
    <mergeCell ref="K86:K87"/>
    <mergeCell ref="B101:B120"/>
    <mergeCell ref="C101:C120"/>
    <mergeCell ref="C93:C96"/>
    <mergeCell ref="B93:B96"/>
    <mergeCell ref="A18:U18"/>
    <mergeCell ref="A30:U30"/>
    <mergeCell ref="A32:U32"/>
    <mergeCell ref="A36:U36"/>
    <mergeCell ref="A40:U40"/>
    <mergeCell ref="A43:U43"/>
    <mergeCell ref="A88:U88"/>
    <mergeCell ref="A92:U92"/>
    <mergeCell ref="A97:U97"/>
    <mergeCell ref="A100:U100"/>
    <mergeCell ref="H86:H87"/>
    <mergeCell ref="I86:I87"/>
    <mergeCell ref="J86:J87"/>
    <mergeCell ref="L86:L87"/>
    <mergeCell ref="M86:M87"/>
    <mergeCell ref="N86:N87"/>
    <mergeCell ref="O86:O87"/>
    <mergeCell ref="Q86:Q87"/>
    <mergeCell ref="R86:R87"/>
    <mergeCell ref="S86:S87"/>
  </mergeCells>
  <conditionalFormatting sqref="D46:D47">
    <cfRule type="duplicateValues" dxfId="164" priority="13" stopIfTrue="1"/>
  </conditionalFormatting>
  <conditionalFormatting sqref="D46:D47">
    <cfRule type="duplicateValues" dxfId="163" priority="12" stopIfTrue="1"/>
  </conditionalFormatting>
  <conditionalFormatting sqref="D65:D66">
    <cfRule type="duplicateValues" dxfId="162" priority="10" stopIfTrue="1"/>
  </conditionalFormatting>
  <conditionalFormatting sqref="D68:D69">
    <cfRule type="duplicateValues" dxfId="161" priority="9" stopIfTrue="1"/>
  </conditionalFormatting>
  <conditionalFormatting sqref="D68:D69">
    <cfRule type="duplicateValues" dxfId="160" priority="8" stopIfTrue="1"/>
  </conditionalFormatting>
  <conditionalFormatting sqref="D75:D77">
    <cfRule type="duplicateValues" dxfId="159" priority="7" stopIfTrue="1"/>
  </conditionalFormatting>
  <conditionalFormatting sqref="D85:D87">
    <cfRule type="duplicateValues" dxfId="158" priority="5" stopIfTrue="1"/>
  </conditionalFormatting>
  <conditionalFormatting sqref="D101">
    <cfRule type="duplicateValues" dxfId="157" priority="3" stopIfTrue="1"/>
  </conditionalFormatting>
  <conditionalFormatting sqref="D105:D107">
    <cfRule type="duplicateValues" dxfId="156" priority="2" stopIfTrue="1"/>
  </conditionalFormatting>
  <conditionalFormatting sqref="D61:D62">
    <cfRule type="duplicateValues" dxfId="153" priority="154" stopIfTrue="1"/>
  </conditionalFormatting>
  <conditionalFormatting sqref="D56">
    <cfRule type="duplicateValues" dxfId="152" priority="155" stopIfTrue="1"/>
  </conditionalFormatting>
  <conditionalFormatting sqref="D37">
    <cfRule type="duplicateValues" dxfId="150" priority="157" stopIfTrue="1"/>
  </conditionalFormatting>
  <conditionalFormatting sqref="D26:D27">
    <cfRule type="duplicateValues" dxfId="149" priority="158" stopIfTrue="1"/>
  </conditionalFormatting>
  <pageMargins left="0.23622047244094491" right="0.23622047244094491" top="0.74803149606299213" bottom="0.74803149606299213" header="0.31496062992125984" footer="0.31496062992125984"/>
  <pageSetup scale="35" fitToHeight="0" orientation="landscape" r:id="rId1"/>
  <rowBreaks count="1" manualBreakCount="1">
    <brk id="25" min="1"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S104"/>
  <sheetViews>
    <sheetView view="pageBreakPreview" zoomScale="60" zoomScaleNormal="70" workbookViewId="0">
      <selection activeCell="N62" sqref="N62"/>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75.42578125" style="7" customWidth="1"/>
    <col min="15" max="15" width="6.85546875" style="9" customWidth="1"/>
    <col min="16" max="18" width="6.85546875" style="9" hidden="1" customWidth="1"/>
    <col min="19" max="19" width="34.425781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324" t="str">
        <f>CARÁTULA!A6</f>
        <v>CÉDULA DE EVALUACIÓN PARA CANCER EN MAYORES DE 18 AÑOS: CÁNCER DE MAMA. CÁNCER CÉRVICOUTERINO - CÁNCER DE ENDOMETRIO. TUMOR MALIGNO DE OVARIO EPITELIAL,  TUMOR MALIGNO DE OVARIO GERMINAL</v>
      </c>
      <c r="B5" s="322"/>
      <c r="C5" s="322"/>
      <c r="D5" s="322"/>
      <c r="E5" s="322"/>
      <c r="F5" s="322"/>
      <c r="G5" s="322"/>
      <c r="H5" s="322"/>
      <c r="I5" s="322"/>
      <c r="J5" s="322"/>
      <c r="K5" s="322"/>
      <c r="L5" s="322"/>
      <c r="M5" s="322"/>
      <c r="N5" s="322"/>
      <c r="O5" s="322" t="str">
        <f>CARÁTULA!F6</f>
        <v>CAMUJER-2023</v>
      </c>
      <c r="P5" s="322"/>
      <c r="Q5" s="322"/>
      <c r="R5" s="322"/>
      <c r="S5" s="323"/>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325" t="s">
        <v>41</v>
      </c>
      <c r="B7" s="326"/>
      <c r="C7" s="326"/>
      <c r="D7" s="326"/>
      <c r="E7" s="326"/>
      <c r="F7" s="326"/>
      <c r="G7" s="326"/>
      <c r="H7" s="326"/>
      <c r="I7" s="326"/>
      <c r="J7" s="326"/>
      <c r="K7" s="326"/>
      <c r="L7" s="326"/>
      <c r="M7" s="326"/>
      <c r="N7" s="326"/>
      <c r="O7" s="326"/>
      <c r="P7" s="326"/>
      <c r="Q7" s="326"/>
      <c r="R7" s="326"/>
      <c r="S7" s="327"/>
    </row>
    <row r="8" spans="1:19" s="14" customFormat="1" ht="32.25" customHeight="1">
      <c r="A8" s="348"/>
      <c r="B8" s="328" t="s">
        <v>9</v>
      </c>
      <c r="C8" s="328" t="s">
        <v>8</v>
      </c>
      <c r="D8" s="233" t="s">
        <v>7</v>
      </c>
      <c r="E8" s="340" t="s">
        <v>4</v>
      </c>
      <c r="F8" s="340" t="s">
        <v>14</v>
      </c>
      <c r="G8" s="340" t="s">
        <v>13</v>
      </c>
      <c r="H8" s="340" t="s">
        <v>12</v>
      </c>
      <c r="I8" s="233" t="s">
        <v>6</v>
      </c>
      <c r="J8" s="340" t="s">
        <v>4</v>
      </c>
      <c r="K8" s="340" t="s">
        <v>14</v>
      </c>
      <c r="L8" s="340" t="s">
        <v>13</v>
      </c>
      <c r="M8" s="340" t="s">
        <v>12</v>
      </c>
      <c r="N8" s="233" t="s">
        <v>5</v>
      </c>
      <c r="O8" s="340" t="s">
        <v>4</v>
      </c>
      <c r="P8" s="340" t="s">
        <v>14</v>
      </c>
      <c r="Q8" s="340" t="s">
        <v>13</v>
      </c>
      <c r="R8" s="340" t="s">
        <v>12</v>
      </c>
      <c r="S8" s="328" t="s">
        <v>93</v>
      </c>
    </row>
    <row r="9" spans="1:19" s="14" customFormat="1" ht="32.25" customHeight="1">
      <c r="A9" s="348"/>
      <c r="B9" s="329"/>
      <c r="C9" s="329"/>
      <c r="D9" s="234" t="s">
        <v>3</v>
      </c>
      <c r="E9" s="340"/>
      <c r="F9" s="340"/>
      <c r="G9" s="340"/>
      <c r="H9" s="340"/>
      <c r="I9" s="235" t="s">
        <v>3</v>
      </c>
      <c r="J9" s="340"/>
      <c r="K9" s="340"/>
      <c r="L9" s="340"/>
      <c r="M9" s="340"/>
      <c r="N9" s="236" t="s">
        <v>2</v>
      </c>
      <c r="O9" s="340"/>
      <c r="P9" s="340"/>
      <c r="Q9" s="340"/>
      <c r="R9" s="340"/>
      <c r="S9" s="329"/>
    </row>
    <row r="10" spans="1:19" s="14" customFormat="1" ht="42" customHeight="1">
      <c r="A10" s="349"/>
      <c r="B10" s="329"/>
      <c r="C10" s="329"/>
      <c r="D10" s="236" t="s">
        <v>1</v>
      </c>
      <c r="E10" s="341"/>
      <c r="F10" s="341"/>
      <c r="G10" s="341"/>
      <c r="H10" s="341"/>
      <c r="I10" s="235" t="s">
        <v>1</v>
      </c>
      <c r="J10" s="341"/>
      <c r="K10" s="341"/>
      <c r="L10" s="341"/>
      <c r="M10" s="341"/>
      <c r="N10" s="236" t="s">
        <v>0</v>
      </c>
      <c r="O10" s="341"/>
      <c r="P10" s="341"/>
      <c r="Q10" s="341"/>
      <c r="R10" s="341"/>
      <c r="S10" s="329"/>
    </row>
    <row r="11" spans="1:19" s="15" customFormat="1" ht="17.25" customHeight="1">
      <c r="A11" s="345"/>
      <c r="B11" s="346"/>
      <c r="C11" s="346"/>
      <c r="D11" s="346"/>
      <c r="E11" s="346"/>
      <c r="F11" s="346"/>
      <c r="G11" s="346"/>
      <c r="H11" s="346"/>
      <c r="I11" s="346"/>
      <c r="J11" s="346"/>
      <c r="K11" s="346"/>
      <c r="L11" s="346"/>
      <c r="M11" s="346"/>
      <c r="N11" s="346"/>
      <c r="O11" s="346"/>
      <c r="P11" s="346"/>
      <c r="Q11" s="346"/>
      <c r="R11" s="346"/>
      <c r="S11" s="347"/>
    </row>
    <row r="12" spans="1:19" s="70" customFormat="1" ht="84.75" customHeight="1">
      <c r="A12" s="29">
        <v>1</v>
      </c>
      <c r="B12" s="338" t="s">
        <v>94</v>
      </c>
      <c r="C12" s="339" t="s">
        <v>1999</v>
      </c>
      <c r="D12" s="68" t="s">
        <v>2000</v>
      </c>
      <c r="E12" s="65">
        <v>1</v>
      </c>
      <c r="F12" s="65">
        <f>IF(E12=G12,H12)</f>
        <v>1</v>
      </c>
      <c r="G12" s="65">
        <f>IF(E12="NA","NA",H12)</f>
        <v>1</v>
      </c>
      <c r="H12" s="65">
        <v>1</v>
      </c>
      <c r="I12" s="25" t="s">
        <v>2001</v>
      </c>
      <c r="J12" s="65">
        <v>1</v>
      </c>
      <c r="K12" s="65">
        <v>1</v>
      </c>
      <c r="L12" s="65">
        <v>1</v>
      </c>
      <c r="M12" s="65">
        <v>1</v>
      </c>
      <c r="N12" s="68" t="s">
        <v>95</v>
      </c>
      <c r="O12" s="65">
        <v>1</v>
      </c>
      <c r="P12" s="65">
        <f>IF(O12=Q12,R12)</f>
        <v>1</v>
      </c>
      <c r="Q12" s="65">
        <f>IF(O12="NA","NA",R12)</f>
        <v>1</v>
      </c>
      <c r="R12" s="65">
        <v>1</v>
      </c>
      <c r="S12" s="69" t="s">
        <v>97</v>
      </c>
    </row>
    <row r="13" spans="1:19" s="12" customFormat="1" ht="81.75" customHeight="1">
      <c r="A13" s="29">
        <v>2</v>
      </c>
      <c r="B13" s="338"/>
      <c r="C13" s="367"/>
      <c r="D13" s="68" t="s">
        <v>2002</v>
      </c>
      <c r="E13" s="65">
        <v>1</v>
      </c>
      <c r="F13" s="65">
        <f>IF(E13=G13,H13)</f>
        <v>1</v>
      </c>
      <c r="G13" s="65">
        <f>IF(E13="NA","NA",H13)</f>
        <v>1</v>
      </c>
      <c r="H13" s="65">
        <v>1</v>
      </c>
      <c r="I13" s="64" t="s">
        <v>2003</v>
      </c>
      <c r="J13" s="65">
        <v>1</v>
      </c>
      <c r="K13" s="65">
        <v>1</v>
      </c>
      <c r="L13" s="65">
        <v>1</v>
      </c>
      <c r="M13" s="65">
        <v>1</v>
      </c>
      <c r="N13" s="68" t="s">
        <v>96</v>
      </c>
      <c r="O13" s="65">
        <v>1</v>
      </c>
      <c r="P13" s="65">
        <f>IF(O13=Q13,R13)</f>
        <v>1</v>
      </c>
      <c r="Q13" s="65">
        <f>IF(O13="NA","NA",R13)</f>
        <v>1</v>
      </c>
      <c r="R13" s="65">
        <v>1</v>
      </c>
      <c r="S13" s="69" t="s">
        <v>97</v>
      </c>
    </row>
    <row r="14" spans="1:19" s="12" customFormat="1" ht="21.75">
      <c r="A14" s="369" t="s">
        <v>282</v>
      </c>
      <c r="B14" s="369"/>
      <c r="C14" s="369"/>
      <c r="D14" s="369"/>
      <c r="E14" s="369"/>
      <c r="F14" s="369"/>
      <c r="G14" s="369"/>
      <c r="H14" s="369"/>
      <c r="I14" s="369"/>
      <c r="J14" s="369"/>
      <c r="K14" s="369"/>
      <c r="L14" s="369"/>
      <c r="M14" s="369"/>
      <c r="N14" s="369"/>
      <c r="O14" s="369"/>
      <c r="P14" s="369"/>
      <c r="Q14" s="369"/>
      <c r="R14" s="369"/>
      <c r="S14" s="369"/>
    </row>
    <row r="15" spans="1:19" s="12" customFormat="1" ht="307.5" customHeight="1">
      <c r="A15" s="330">
        <v>3</v>
      </c>
      <c r="B15" s="357" t="s">
        <v>98</v>
      </c>
      <c r="C15" s="357" t="s">
        <v>99</v>
      </c>
      <c r="D15" s="357" t="s">
        <v>100</v>
      </c>
      <c r="E15" s="357">
        <v>1</v>
      </c>
      <c r="F15" s="58">
        <f t="shared" ref="F15:F46" si="0">IF(E15=G15,H15)</f>
        <v>1</v>
      </c>
      <c r="G15" s="58">
        <f t="shared" ref="G15:G46" si="1">IF(E15="NA","NA",H15)</f>
        <v>1</v>
      </c>
      <c r="H15" s="58">
        <v>1</v>
      </c>
      <c r="I15" s="370" t="s">
        <v>134</v>
      </c>
      <c r="J15" s="357">
        <v>1</v>
      </c>
      <c r="K15" s="58">
        <v>1</v>
      </c>
      <c r="L15" s="58">
        <v>1</v>
      </c>
      <c r="M15" s="58">
        <v>1</v>
      </c>
      <c r="N15" s="370" t="s">
        <v>1994</v>
      </c>
      <c r="O15" s="357">
        <v>1</v>
      </c>
      <c r="P15" s="58">
        <f t="shared" ref="P15:P46" si="2">IF(O15=Q15,R15)</f>
        <v>1</v>
      </c>
      <c r="Q15" s="58">
        <f t="shared" ref="Q15:Q46" si="3">IF(O15="NA","NA",R15)</f>
        <v>1</v>
      </c>
      <c r="R15" s="58">
        <v>1</v>
      </c>
      <c r="S15" s="353" t="s">
        <v>141</v>
      </c>
    </row>
    <row r="16" spans="1:19" s="12" customFormat="1" ht="342.75" customHeight="1">
      <c r="A16" s="331"/>
      <c r="B16" s="358"/>
      <c r="C16" s="358"/>
      <c r="D16" s="358"/>
      <c r="E16" s="358"/>
      <c r="F16" s="225"/>
      <c r="G16" s="225"/>
      <c r="H16" s="225"/>
      <c r="I16" s="371"/>
      <c r="J16" s="358"/>
      <c r="K16" s="225"/>
      <c r="L16" s="225"/>
      <c r="M16" s="225"/>
      <c r="N16" s="371"/>
      <c r="O16" s="358"/>
      <c r="P16" s="225"/>
      <c r="Q16" s="225"/>
      <c r="R16" s="225"/>
      <c r="S16" s="354"/>
    </row>
    <row r="17" spans="1:19" s="238" customFormat="1" ht="213" customHeight="1">
      <c r="A17" s="391">
        <v>4</v>
      </c>
      <c r="B17" s="383" t="s">
        <v>101</v>
      </c>
      <c r="C17" s="389" t="s">
        <v>2037</v>
      </c>
      <c r="D17" s="383" t="s">
        <v>102</v>
      </c>
      <c r="E17" s="383">
        <v>1</v>
      </c>
      <c r="F17" s="237">
        <f t="shared" si="0"/>
        <v>1</v>
      </c>
      <c r="G17" s="237">
        <f t="shared" si="1"/>
        <v>1</v>
      </c>
      <c r="H17" s="237">
        <v>1</v>
      </c>
      <c r="I17" s="387" t="s">
        <v>135</v>
      </c>
      <c r="J17" s="383">
        <v>1</v>
      </c>
      <c r="K17" s="237">
        <v>1</v>
      </c>
      <c r="L17" s="237">
        <v>1</v>
      </c>
      <c r="M17" s="237">
        <v>1</v>
      </c>
      <c r="N17" s="385" t="s">
        <v>1995</v>
      </c>
      <c r="O17" s="383">
        <v>1</v>
      </c>
      <c r="P17" s="237">
        <f t="shared" si="2"/>
        <v>1</v>
      </c>
      <c r="Q17" s="237">
        <f t="shared" si="3"/>
        <v>1</v>
      </c>
      <c r="R17" s="237">
        <v>1</v>
      </c>
      <c r="S17" s="381" t="s">
        <v>141</v>
      </c>
    </row>
    <row r="18" spans="1:19" s="238" customFormat="1" ht="273" customHeight="1">
      <c r="A18" s="392"/>
      <c r="B18" s="384"/>
      <c r="C18" s="390"/>
      <c r="D18" s="384"/>
      <c r="E18" s="384"/>
      <c r="F18" s="237"/>
      <c r="G18" s="237"/>
      <c r="H18" s="237"/>
      <c r="I18" s="388"/>
      <c r="J18" s="384"/>
      <c r="K18" s="237"/>
      <c r="L18" s="237"/>
      <c r="M18" s="237"/>
      <c r="N18" s="386"/>
      <c r="O18" s="384"/>
      <c r="P18" s="237"/>
      <c r="Q18" s="237"/>
      <c r="R18" s="237"/>
      <c r="S18" s="382"/>
    </row>
    <row r="19" spans="1:19" s="72" customFormat="1" ht="408.75" customHeight="1">
      <c r="A19" s="29">
        <v>5</v>
      </c>
      <c r="B19" s="57" t="s">
        <v>103</v>
      </c>
      <c r="C19" s="258" t="s">
        <v>2038</v>
      </c>
      <c r="D19" s="57" t="s">
        <v>104</v>
      </c>
      <c r="E19" s="58">
        <v>1</v>
      </c>
      <c r="F19" s="58">
        <f t="shared" si="0"/>
        <v>1</v>
      </c>
      <c r="G19" s="58">
        <f t="shared" si="1"/>
        <v>1</v>
      </c>
      <c r="H19" s="58">
        <v>1</v>
      </c>
      <c r="I19" s="68" t="s">
        <v>135</v>
      </c>
      <c r="J19" s="58">
        <v>1</v>
      </c>
      <c r="K19" s="58">
        <v>1</v>
      </c>
      <c r="L19" s="58">
        <v>1</v>
      </c>
      <c r="M19" s="58">
        <v>1</v>
      </c>
      <c r="N19" s="25" t="s">
        <v>2128</v>
      </c>
      <c r="O19" s="58">
        <v>1</v>
      </c>
      <c r="P19" s="58">
        <f t="shared" si="2"/>
        <v>1</v>
      </c>
      <c r="Q19" s="58">
        <f t="shared" si="3"/>
        <v>1</v>
      </c>
      <c r="R19" s="58">
        <v>1</v>
      </c>
      <c r="S19" s="71" t="s">
        <v>142</v>
      </c>
    </row>
    <row r="20" spans="1:19" s="72" customFormat="1" ht="243.75" customHeight="1">
      <c r="A20" s="330">
        <v>6</v>
      </c>
      <c r="B20" s="357" t="s">
        <v>105</v>
      </c>
      <c r="C20" s="357" t="s">
        <v>106</v>
      </c>
      <c r="D20" s="361" t="s">
        <v>107</v>
      </c>
      <c r="E20" s="357">
        <v>1</v>
      </c>
      <c r="F20" s="58">
        <f t="shared" si="0"/>
        <v>1</v>
      </c>
      <c r="G20" s="58">
        <f t="shared" si="1"/>
        <v>1</v>
      </c>
      <c r="H20" s="58">
        <v>1</v>
      </c>
      <c r="I20" s="355" t="s">
        <v>135</v>
      </c>
      <c r="J20" s="357">
        <v>1</v>
      </c>
      <c r="K20" s="58">
        <v>1</v>
      </c>
      <c r="L20" s="58">
        <v>1</v>
      </c>
      <c r="M20" s="58">
        <v>1</v>
      </c>
      <c r="N20" s="370" t="s">
        <v>2129</v>
      </c>
      <c r="O20" s="357">
        <v>1</v>
      </c>
      <c r="P20" s="58">
        <f t="shared" si="2"/>
        <v>1</v>
      </c>
      <c r="Q20" s="58">
        <f t="shared" si="3"/>
        <v>1</v>
      </c>
      <c r="R20" s="58">
        <v>1</v>
      </c>
      <c r="S20" s="353" t="s">
        <v>141</v>
      </c>
    </row>
    <row r="21" spans="1:19" s="72" customFormat="1" ht="409.5" customHeight="1">
      <c r="A21" s="331"/>
      <c r="B21" s="358"/>
      <c r="C21" s="358"/>
      <c r="D21" s="362"/>
      <c r="E21" s="358"/>
      <c r="F21" s="225"/>
      <c r="G21" s="225"/>
      <c r="H21" s="225"/>
      <c r="I21" s="356"/>
      <c r="J21" s="358"/>
      <c r="K21" s="225"/>
      <c r="L21" s="225"/>
      <c r="M21" s="225"/>
      <c r="N21" s="371"/>
      <c r="O21" s="358"/>
      <c r="P21" s="225"/>
      <c r="Q21" s="225"/>
      <c r="R21" s="225"/>
      <c r="S21" s="354"/>
    </row>
    <row r="22" spans="1:19" s="72" customFormat="1" ht="267" customHeight="1">
      <c r="A22" s="330">
        <v>7</v>
      </c>
      <c r="B22" s="357" t="s">
        <v>103</v>
      </c>
      <c r="C22" s="357" t="s">
        <v>108</v>
      </c>
      <c r="D22" s="357" t="s">
        <v>100</v>
      </c>
      <c r="E22" s="357">
        <v>1</v>
      </c>
      <c r="F22" s="58">
        <f t="shared" si="0"/>
        <v>1</v>
      </c>
      <c r="G22" s="58">
        <f t="shared" si="1"/>
        <v>1</v>
      </c>
      <c r="H22" s="58">
        <v>1</v>
      </c>
      <c r="I22" s="355" t="s">
        <v>135</v>
      </c>
      <c r="J22" s="357">
        <v>1</v>
      </c>
      <c r="K22" s="58">
        <v>1</v>
      </c>
      <c r="L22" s="58">
        <v>1</v>
      </c>
      <c r="M22" s="58">
        <v>1</v>
      </c>
      <c r="N22" s="355" t="s">
        <v>1997</v>
      </c>
      <c r="O22" s="357">
        <v>1</v>
      </c>
      <c r="P22" s="58">
        <f t="shared" si="2"/>
        <v>1</v>
      </c>
      <c r="Q22" s="58">
        <f t="shared" si="3"/>
        <v>1</v>
      </c>
      <c r="R22" s="58">
        <v>1</v>
      </c>
      <c r="S22" s="353" t="s">
        <v>141</v>
      </c>
    </row>
    <row r="23" spans="1:19" s="72" customFormat="1" ht="208.5" customHeight="1">
      <c r="A23" s="331"/>
      <c r="B23" s="358"/>
      <c r="C23" s="358"/>
      <c r="D23" s="358"/>
      <c r="E23" s="358"/>
      <c r="F23" s="225"/>
      <c r="G23" s="225"/>
      <c r="H23" s="225"/>
      <c r="I23" s="356"/>
      <c r="J23" s="358"/>
      <c r="K23" s="225"/>
      <c r="L23" s="225"/>
      <c r="M23" s="225"/>
      <c r="N23" s="356"/>
      <c r="O23" s="358"/>
      <c r="P23" s="225"/>
      <c r="Q23" s="225"/>
      <c r="R23" s="225"/>
      <c r="S23" s="354"/>
    </row>
    <row r="24" spans="1:19" s="72" customFormat="1" ht="205.5" customHeight="1">
      <c r="A24" s="330">
        <v>8</v>
      </c>
      <c r="B24" s="357" t="s">
        <v>109</v>
      </c>
      <c r="C24" s="357" t="s">
        <v>110</v>
      </c>
      <c r="D24" s="357" t="s">
        <v>107</v>
      </c>
      <c r="E24" s="357">
        <v>1</v>
      </c>
      <c r="F24" s="58">
        <f t="shared" si="0"/>
        <v>1</v>
      </c>
      <c r="G24" s="58">
        <f t="shared" si="1"/>
        <v>1</v>
      </c>
      <c r="H24" s="58">
        <v>1</v>
      </c>
      <c r="I24" s="355" t="s">
        <v>136</v>
      </c>
      <c r="J24" s="357">
        <v>1</v>
      </c>
      <c r="K24" s="58">
        <v>1</v>
      </c>
      <c r="L24" s="58">
        <v>1</v>
      </c>
      <c r="M24" s="58">
        <v>1</v>
      </c>
      <c r="N24" s="370" t="s">
        <v>2130</v>
      </c>
      <c r="O24" s="357">
        <v>1</v>
      </c>
      <c r="P24" s="58">
        <f t="shared" si="2"/>
        <v>1</v>
      </c>
      <c r="Q24" s="58">
        <f t="shared" si="3"/>
        <v>1</v>
      </c>
      <c r="R24" s="58">
        <v>1</v>
      </c>
      <c r="S24" s="353" t="s">
        <v>141</v>
      </c>
    </row>
    <row r="25" spans="1:19" s="72" customFormat="1" ht="306" customHeight="1">
      <c r="A25" s="331"/>
      <c r="B25" s="358"/>
      <c r="C25" s="358"/>
      <c r="D25" s="358"/>
      <c r="E25" s="358"/>
      <c r="F25" s="225"/>
      <c r="G25" s="225"/>
      <c r="H25" s="225"/>
      <c r="I25" s="356"/>
      <c r="J25" s="358"/>
      <c r="K25" s="225"/>
      <c r="L25" s="225"/>
      <c r="M25" s="225"/>
      <c r="N25" s="371"/>
      <c r="O25" s="358"/>
      <c r="P25" s="225"/>
      <c r="Q25" s="225"/>
      <c r="R25" s="225"/>
      <c r="S25" s="354"/>
    </row>
    <row r="26" spans="1:19" s="72" customFormat="1" ht="409.5" customHeight="1">
      <c r="A26" s="330">
        <v>9</v>
      </c>
      <c r="B26" s="361" t="s">
        <v>111</v>
      </c>
      <c r="C26" s="365" t="s">
        <v>2039</v>
      </c>
      <c r="D26" s="357" t="s">
        <v>112</v>
      </c>
      <c r="E26" s="357">
        <v>1</v>
      </c>
      <c r="F26" s="58">
        <f t="shared" si="0"/>
        <v>1</v>
      </c>
      <c r="G26" s="58">
        <f t="shared" si="1"/>
        <v>1</v>
      </c>
      <c r="H26" s="58">
        <v>1</v>
      </c>
      <c r="I26" s="355" t="s">
        <v>135</v>
      </c>
      <c r="J26" s="357">
        <v>1</v>
      </c>
      <c r="K26" s="58">
        <v>1</v>
      </c>
      <c r="L26" s="58">
        <v>1</v>
      </c>
      <c r="M26" s="58">
        <v>1</v>
      </c>
      <c r="N26" s="355" t="s">
        <v>2131</v>
      </c>
      <c r="O26" s="357">
        <v>1</v>
      </c>
      <c r="P26" s="58">
        <f t="shared" si="2"/>
        <v>1</v>
      </c>
      <c r="Q26" s="58">
        <f t="shared" si="3"/>
        <v>1</v>
      </c>
      <c r="R26" s="58">
        <v>1</v>
      </c>
      <c r="S26" s="353" t="s">
        <v>141</v>
      </c>
    </row>
    <row r="27" spans="1:19" s="72" customFormat="1" ht="138.75" customHeight="1">
      <c r="A27" s="331"/>
      <c r="B27" s="362"/>
      <c r="C27" s="366"/>
      <c r="D27" s="358"/>
      <c r="E27" s="358"/>
      <c r="F27" s="225"/>
      <c r="G27" s="225"/>
      <c r="H27" s="225"/>
      <c r="I27" s="356"/>
      <c r="J27" s="358"/>
      <c r="K27" s="225"/>
      <c r="L27" s="225"/>
      <c r="M27" s="225"/>
      <c r="N27" s="356"/>
      <c r="O27" s="358"/>
      <c r="P27" s="225"/>
      <c r="Q27" s="225"/>
      <c r="R27" s="225"/>
      <c r="S27" s="354"/>
    </row>
    <row r="28" spans="1:19" s="72" customFormat="1" ht="409.5" customHeight="1">
      <c r="A28" s="330">
        <v>10</v>
      </c>
      <c r="B28" s="361" t="s">
        <v>111</v>
      </c>
      <c r="C28" s="357" t="s">
        <v>113</v>
      </c>
      <c r="D28" s="357" t="s">
        <v>114</v>
      </c>
      <c r="E28" s="357">
        <v>1</v>
      </c>
      <c r="F28" s="58">
        <f t="shared" si="0"/>
        <v>1</v>
      </c>
      <c r="G28" s="58">
        <f t="shared" si="1"/>
        <v>1</v>
      </c>
      <c r="H28" s="58">
        <v>1</v>
      </c>
      <c r="I28" s="370" t="s">
        <v>135</v>
      </c>
      <c r="J28" s="357">
        <v>1</v>
      </c>
      <c r="K28" s="58">
        <v>1</v>
      </c>
      <c r="L28" s="58">
        <v>1</v>
      </c>
      <c r="M28" s="58">
        <v>1</v>
      </c>
      <c r="N28" s="370" t="s">
        <v>2132</v>
      </c>
      <c r="O28" s="357">
        <v>1</v>
      </c>
      <c r="P28" s="58">
        <f t="shared" si="2"/>
        <v>1</v>
      </c>
      <c r="Q28" s="58">
        <f t="shared" si="3"/>
        <v>1</v>
      </c>
      <c r="R28" s="58">
        <v>1</v>
      </c>
      <c r="S28" s="353" t="s">
        <v>141</v>
      </c>
    </row>
    <row r="29" spans="1:19" s="72" customFormat="1" ht="287.25" customHeight="1">
      <c r="A29" s="331"/>
      <c r="B29" s="362"/>
      <c r="C29" s="358"/>
      <c r="D29" s="358"/>
      <c r="E29" s="358"/>
      <c r="F29" s="225"/>
      <c r="G29" s="225"/>
      <c r="H29" s="225"/>
      <c r="I29" s="371"/>
      <c r="J29" s="358"/>
      <c r="K29" s="225"/>
      <c r="L29" s="225"/>
      <c r="M29" s="225"/>
      <c r="N29" s="371"/>
      <c r="O29" s="358"/>
      <c r="P29" s="225"/>
      <c r="Q29" s="225"/>
      <c r="R29" s="225"/>
      <c r="S29" s="354"/>
    </row>
    <row r="30" spans="1:19" s="72" customFormat="1" ht="409.5" customHeight="1">
      <c r="A30" s="330">
        <v>11</v>
      </c>
      <c r="B30" s="357" t="s">
        <v>103</v>
      </c>
      <c r="C30" s="357" t="s">
        <v>115</v>
      </c>
      <c r="D30" s="357" t="s">
        <v>116</v>
      </c>
      <c r="E30" s="357">
        <v>1</v>
      </c>
      <c r="F30" s="58">
        <f t="shared" si="0"/>
        <v>1</v>
      </c>
      <c r="G30" s="58">
        <f t="shared" si="1"/>
        <v>1</v>
      </c>
      <c r="H30" s="58">
        <v>1</v>
      </c>
      <c r="I30" s="370" t="s">
        <v>137</v>
      </c>
      <c r="J30" s="357">
        <v>1</v>
      </c>
      <c r="K30" s="58">
        <v>1</v>
      </c>
      <c r="L30" s="58">
        <v>1</v>
      </c>
      <c r="M30" s="58">
        <v>1</v>
      </c>
      <c r="N30" s="370" t="s">
        <v>2133</v>
      </c>
      <c r="O30" s="357">
        <v>1</v>
      </c>
      <c r="P30" s="58">
        <f t="shared" si="2"/>
        <v>1</v>
      </c>
      <c r="Q30" s="58">
        <f t="shared" si="3"/>
        <v>1</v>
      </c>
      <c r="R30" s="58">
        <v>1</v>
      </c>
      <c r="S30" s="353" t="s">
        <v>141</v>
      </c>
    </row>
    <row r="31" spans="1:19" s="72" customFormat="1" ht="276" customHeight="1">
      <c r="A31" s="331"/>
      <c r="B31" s="358"/>
      <c r="C31" s="358"/>
      <c r="D31" s="358"/>
      <c r="E31" s="358"/>
      <c r="F31" s="225"/>
      <c r="G31" s="225"/>
      <c r="H31" s="225"/>
      <c r="I31" s="371"/>
      <c r="J31" s="358"/>
      <c r="K31" s="225"/>
      <c r="L31" s="225"/>
      <c r="M31" s="225"/>
      <c r="N31" s="371"/>
      <c r="O31" s="358"/>
      <c r="P31" s="225"/>
      <c r="Q31" s="225"/>
      <c r="R31" s="225"/>
      <c r="S31" s="354"/>
    </row>
    <row r="32" spans="1:19" s="72" customFormat="1" ht="409.5" customHeight="1">
      <c r="A32" s="330">
        <v>12</v>
      </c>
      <c r="B32" s="357" t="s">
        <v>117</v>
      </c>
      <c r="C32" s="357" t="s">
        <v>118</v>
      </c>
      <c r="D32" s="357" t="s">
        <v>107</v>
      </c>
      <c r="E32" s="357">
        <v>1</v>
      </c>
      <c r="F32" s="58">
        <f t="shared" si="0"/>
        <v>1</v>
      </c>
      <c r="G32" s="58">
        <f t="shared" si="1"/>
        <v>1</v>
      </c>
      <c r="H32" s="58">
        <v>1</v>
      </c>
      <c r="I32" s="355" t="s">
        <v>138</v>
      </c>
      <c r="J32" s="357">
        <v>1</v>
      </c>
      <c r="K32" s="58">
        <v>1</v>
      </c>
      <c r="L32" s="58">
        <v>1</v>
      </c>
      <c r="M32" s="58">
        <v>1</v>
      </c>
      <c r="N32" s="370" t="s">
        <v>2134</v>
      </c>
      <c r="O32" s="357">
        <v>1</v>
      </c>
      <c r="P32" s="58">
        <f t="shared" si="2"/>
        <v>1</v>
      </c>
      <c r="Q32" s="58">
        <f t="shared" si="3"/>
        <v>1</v>
      </c>
      <c r="R32" s="58">
        <v>1</v>
      </c>
      <c r="S32" s="353" t="s">
        <v>141</v>
      </c>
    </row>
    <row r="33" spans="1:19" s="72" customFormat="1" ht="260.25" customHeight="1">
      <c r="A33" s="331"/>
      <c r="B33" s="358"/>
      <c r="C33" s="358"/>
      <c r="D33" s="358"/>
      <c r="E33" s="358"/>
      <c r="F33" s="225"/>
      <c r="G33" s="225"/>
      <c r="H33" s="225"/>
      <c r="I33" s="356"/>
      <c r="J33" s="358"/>
      <c r="K33" s="225"/>
      <c r="L33" s="225"/>
      <c r="M33" s="225"/>
      <c r="N33" s="371"/>
      <c r="O33" s="358"/>
      <c r="P33" s="225"/>
      <c r="Q33" s="225"/>
      <c r="R33" s="225"/>
      <c r="S33" s="354"/>
    </row>
    <row r="34" spans="1:19" s="72" customFormat="1" ht="409.5" customHeight="1">
      <c r="A34" s="330">
        <v>13</v>
      </c>
      <c r="B34" s="357" t="s">
        <v>119</v>
      </c>
      <c r="C34" s="357" t="s">
        <v>120</v>
      </c>
      <c r="D34" s="357" t="s">
        <v>121</v>
      </c>
      <c r="E34" s="357">
        <v>1</v>
      </c>
      <c r="F34" s="58">
        <f t="shared" si="0"/>
        <v>1</v>
      </c>
      <c r="G34" s="58">
        <f t="shared" si="1"/>
        <v>1</v>
      </c>
      <c r="H34" s="58">
        <v>1</v>
      </c>
      <c r="I34" s="355" t="s">
        <v>139</v>
      </c>
      <c r="J34" s="357">
        <v>1</v>
      </c>
      <c r="K34" s="58">
        <v>1</v>
      </c>
      <c r="L34" s="58">
        <v>1</v>
      </c>
      <c r="M34" s="58">
        <v>1</v>
      </c>
      <c r="N34" s="370" t="s">
        <v>2135</v>
      </c>
      <c r="O34" s="357">
        <v>1</v>
      </c>
      <c r="P34" s="58">
        <f t="shared" si="2"/>
        <v>1</v>
      </c>
      <c r="Q34" s="58">
        <f t="shared" si="3"/>
        <v>1</v>
      </c>
      <c r="R34" s="58">
        <v>1</v>
      </c>
      <c r="S34" s="353" t="s">
        <v>141</v>
      </c>
    </row>
    <row r="35" spans="1:19" s="72" customFormat="1" ht="267.75" customHeight="1">
      <c r="A35" s="331"/>
      <c r="B35" s="358"/>
      <c r="C35" s="358"/>
      <c r="D35" s="358"/>
      <c r="E35" s="358"/>
      <c r="F35" s="225"/>
      <c r="G35" s="225"/>
      <c r="H35" s="225"/>
      <c r="I35" s="356"/>
      <c r="J35" s="358"/>
      <c r="K35" s="225"/>
      <c r="L35" s="225"/>
      <c r="M35" s="225"/>
      <c r="N35" s="371"/>
      <c r="O35" s="358"/>
      <c r="P35" s="225"/>
      <c r="Q35" s="225"/>
      <c r="R35" s="225"/>
      <c r="S35" s="354"/>
    </row>
    <row r="36" spans="1:19" s="241" customFormat="1" ht="409.5" customHeight="1">
      <c r="A36" s="395">
        <v>14</v>
      </c>
      <c r="B36" s="395" t="s">
        <v>122</v>
      </c>
      <c r="C36" s="395" t="s">
        <v>123</v>
      </c>
      <c r="D36" s="395" t="s">
        <v>107</v>
      </c>
      <c r="E36" s="395">
        <v>1</v>
      </c>
      <c r="F36" s="239">
        <f t="shared" si="0"/>
        <v>1</v>
      </c>
      <c r="G36" s="239">
        <f t="shared" si="1"/>
        <v>1</v>
      </c>
      <c r="H36" s="239">
        <v>1</v>
      </c>
      <c r="I36" s="397" t="s">
        <v>140</v>
      </c>
      <c r="J36" s="395">
        <v>1</v>
      </c>
      <c r="K36" s="239">
        <v>1</v>
      </c>
      <c r="L36" s="239">
        <v>1</v>
      </c>
      <c r="M36" s="239">
        <v>1</v>
      </c>
      <c r="N36" s="397" t="s">
        <v>2136</v>
      </c>
      <c r="O36" s="395">
        <v>1</v>
      </c>
      <c r="P36" s="239">
        <f t="shared" si="2"/>
        <v>1</v>
      </c>
      <c r="Q36" s="239">
        <f t="shared" si="3"/>
        <v>1</v>
      </c>
      <c r="R36" s="239">
        <v>1</v>
      </c>
      <c r="S36" s="393" t="s">
        <v>141</v>
      </c>
    </row>
    <row r="37" spans="1:19" s="241" customFormat="1" ht="264" customHeight="1">
      <c r="A37" s="396"/>
      <c r="B37" s="396"/>
      <c r="C37" s="396"/>
      <c r="D37" s="396"/>
      <c r="E37" s="396"/>
      <c r="F37" s="239"/>
      <c r="G37" s="239"/>
      <c r="H37" s="239"/>
      <c r="I37" s="398"/>
      <c r="J37" s="396"/>
      <c r="K37" s="239"/>
      <c r="L37" s="239"/>
      <c r="M37" s="239"/>
      <c r="N37" s="398"/>
      <c r="O37" s="396"/>
      <c r="P37" s="239"/>
      <c r="Q37" s="239"/>
      <c r="R37" s="239"/>
      <c r="S37" s="394"/>
    </row>
    <row r="38" spans="1:19" s="240" customFormat="1" ht="409.5" customHeight="1">
      <c r="A38" s="399">
        <v>15</v>
      </c>
      <c r="B38" s="395" t="s">
        <v>124</v>
      </c>
      <c r="C38" s="403" t="s">
        <v>2040</v>
      </c>
      <c r="D38" s="395" t="s">
        <v>102</v>
      </c>
      <c r="E38" s="395">
        <v>1</v>
      </c>
      <c r="F38" s="239">
        <f t="shared" si="0"/>
        <v>1</v>
      </c>
      <c r="G38" s="239">
        <f t="shared" si="1"/>
        <v>1</v>
      </c>
      <c r="H38" s="239">
        <v>1</v>
      </c>
      <c r="I38" s="401" t="s">
        <v>135</v>
      </c>
      <c r="J38" s="395">
        <v>1</v>
      </c>
      <c r="K38" s="239">
        <f t="shared" ref="K38:K46" si="4">IF(J38=L38,M38)</f>
        <v>1</v>
      </c>
      <c r="L38" s="239">
        <f t="shared" ref="L38:L46" si="5">IF(J38="NA","NA",M38)</f>
        <v>1</v>
      </c>
      <c r="M38" s="239">
        <v>1</v>
      </c>
      <c r="N38" s="401" t="s">
        <v>2137</v>
      </c>
      <c r="O38" s="395">
        <v>1</v>
      </c>
      <c r="P38" s="239">
        <f t="shared" si="2"/>
        <v>1</v>
      </c>
      <c r="Q38" s="239">
        <f t="shared" si="3"/>
        <v>1</v>
      </c>
      <c r="R38" s="239">
        <v>1</v>
      </c>
      <c r="S38" s="393" t="s">
        <v>141</v>
      </c>
    </row>
    <row r="39" spans="1:19" s="240" customFormat="1" ht="271.5" customHeight="1">
      <c r="A39" s="400"/>
      <c r="B39" s="396"/>
      <c r="C39" s="404"/>
      <c r="D39" s="396"/>
      <c r="E39" s="396"/>
      <c r="F39" s="239"/>
      <c r="G39" s="239"/>
      <c r="H39" s="239"/>
      <c r="I39" s="402"/>
      <c r="J39" s="396"/>
      <c r="K39" s="239"/>
      <c r="L39" s="239"/>
      <c r="M39" s="239"/>
      <c r="N39" s="402"/>
      <c r="O39" s="396"/>
      <c r="P39" s="239"/>
      <c r="Q39" s="239"/>
      <c r="R39" s="239"/>
      <c r="S39" s="394"/>
    </row>
    <row r="40" spans="1:19" s="72" customFormat="1" ht="409.5" customHeight="1">
      <c r="A40" s="330">
        <v>16</v>
      </c>
      <c r="B40" s="357" t="s">
        <v>125</v>
      </c>
      <c r="C40" s="365" t="s">
        <v>2041</v>
      </c>
      <c r="D40" s="357" t="s">
        <v>102</v>
      </c>
      <c r="E40" s="357">
        <v>1</v>
      </c>
      <c r="F40" s="58">
        <f t="shared" si="0"/>
        <v>1</v>
      </c>
      <c r="G40" s="58">
        <f t="shared" si="1"/>
        <v>1</v>
      </c>
      <c r="H40" s="58">
        <v>1</v>
      </c>
      <c r="I40" s="370" t="s">
        <v>135</v>
      </c>
      <c r="J40" s="357">
        <v>1</v>
      </c>
      <c r="K40" s="58">
        <f t="shared" si="4"/>
        <v>1</v>
      </c>
      <c r="L40" s="58">
        <f t="shared" si="5"/>
        <v>1</v>
      </c>
      <c r="M40" s="58">
        <v>1</v>
      </c>
      <c r="N40" s="370" t="s">
        <v>2138</v>
      </c>
      <c r="O40" s="357">
        <v>1</v>
      </c>
      <c r="P40" s="58">
        <f t="shared" si="2"/>
        <v>1</v>
      </c>
      <c r="Q40" s="58">
        <f t="shared" si="3"/>
        <v>1</v>
      </c>
      <c r="R40" s="58">
        <v>1</v>
      </c>
      <c r="S40" s="353" t="s">
        <v>141</v>
      </c>
    </row>
    <row r="41" spans="1:19" s="72" customFormat="1" ht="264" customHeight="1">
      <c r="A41" s="331"/>
      <c r="B41" s="358"/>
      <c r="C41" s="366"/>
      <c r="D41" s="358"/>
      <c r="E41" s="358"/>
      <c r="F41" s="225"/>
      <c r="G41" s="225"/>
      <c r="H41" s="225"/>
      <c r="I41" s="371"/>
      <c r="J41" s="358"/>
      <c r="K41" s="225"/>
      <c r="L41" s="225"/>
      <c r="M41" s="225"/>
      <c r="N41" s="371"/>
      <c r="O41" s="358"/>
      <c r="P41" s="225"/>
      <c r="Q41" s="225"/>
      <c r="R41" s="225"/>
      <c r="S41" s="354"/>
    </row>
    <row r="42" spans="1:19" s="72" customFormat="1" ht="409.5" customHeight="1">
      <c r="A42" s="330">
        <v>17</v>
      </c>
      <c r="B42" s="357" t="s">
        <v>126</v>
      </c>
      <c r="C42" s="365" t="s">
        <v>127</v>
      </c>
      <c r="D42" s="357" t="s">
        <v>102</v>
      </c>
      <c r="E42" s="357">
        <v>1</v>
      </c>
      <c r="F42" s="58">
        <f t="shared" si="0"/>
        <v>1</v>
      </c>
      <c r="G42" s="58">
        <f t="shared" si="1"/>
        <v>1</v>
      </c>
      <c r="H42" s="58">
        <v>1</v>
      </c>
      <c r="I42" s="355" t="s">
        <v>135</v>
      </c>
      <c r="J42" s="357">
        <v>1</v>
      </c>
      <c r="K42" s="58">
        <f t="shared" si="4"/>
        <v>1</v>
      </c>
      <c r="L42" s="58">
        <f t="shared" si="5"/>
        <v>1</v>
      </c>
      <c r="M42" s="58">
        <v>1</v>
      </c>
      <c r="N42" s="370" t="s">
        <v>2139</v>
      </c>
      <c r="O42" s="357">
        <v>1</v>
      </c>
      <c r="P42" s="58">
        <f t="shared" si="2"/>
        <v>1</v>
      </c>
      <c r="Q42" s="58">
        <f t="shared" si="3"/>
        <v>1</v>
      </c>
      <c r="R42" s="58">
        <v>1</v>
      </c>
      <c r="S42" s="353" t="s">
        <v>141</v>
      </c>
    </row>
    <row r="43" spans="1:19" s="72" customFormat="1" ht="270" customHeight="1">
      <c r="A43" s="331"/>
      <c r="B43" s="358"/>
      <c r="C43" s="366"/>
      <c r="D43" s="358"/>
      <c r="E43" s="358"/>
      <c r="F43" s="225"/>
      <c r="G43" s="225"/>
      <c r="H43" s="225"/>
      <c r="I43" s="356"/>
      <c r="J43" s="358"/>
      <c r="K43" s="225"/>
      <c r="L43" s="225"/>
      <c r="M43" s="225"/>
      <c r="N43" s="371"/>
      <c r="O43" s="358"/>
      <c r="P43" s="225"/>
      <c r="Q43" s="225"/>
      <c r="R43" s="225"/>
      <c r="S43" s="354"/>
    </row>
    <row r="44" spans="1:19" s="72" customFormat="1" ht="306" customHeight="1">
      <c r="A44" s="330">
        <v>18</v>
      </c>
      <c r="B44" s="357" t="s">
        <v>128</v>
      </c>
      <c r="C44" s="357" t="s">
        <v>129</v>
      </c>
      <c r="D44" s="357" t="s">
        <v>107</v>
      </c>
      <c r="E44" s="357">
        <v>1</v>
      </c>
      <c r="F44" s="58">
        <f t="shared" si="0"/>
        <v>1</v>
      </c>
      <c r="G44" s="58">
        <f t="shared" si="1"/>
        <v>1</v>
      </c>
      <c r="H44" s="58">
        <v>1</v>
      </c>
      <c r="I44" s="355" t="s">
        <v>135</v>
      </c>
      <c r="J44" s="357">
        <v>1</v>
      </c>
      <c r="K44" s="58">
        <f t="shared" si="4"/>
        <v>1</v>
      </c>
      <c r="L44" s="58">
        <f t="shared" si="5"/>
        <v>1</v>
      </c>
      <c r="M44" s="58">
        <v>1</v>
      </c>
      <c r="N44" s="355" t="s">
        <v>1998</v>
      </c>
      <c r="O44" s="357">
        <v>1</v>
      </c>
      <c r="P44" s="58">
        <f t="shared" si="2"/>
        <v>1</v>
      </c>
      <c r="Q44" s="58">
        <f t="shared" si="3"/>
        <v>1</v>
      </c>
      <c r="R44" s="58">
        <v>1</v>
      </c>
      <c r="S44" s="353" t="s">
        <v>141</v>
      </c>
    </row>
    <row r="45" spans="1:19" s="72" customFormat="1" ht="377.25" customHeight="1">
      <c r="A45" s="331"/>
      <c r="B45" s="358"/>
      <c r="C45" s="358"/>
      <c r="D45" s="358"/>
      <c r="E45" s="358"/>
      <c r="F45" s="225"/>
      <c r="G45" s="225"/>
      <c r="H45" s="225"/>
      <c r="I45" s="356"/>
      <c r="J45" s="358"/>
      <c r="K45" s="225"/>
      <c r="L45" s="225"/>
      <c r="M45" s="225"/>
      <c r="N45" s="356"/>
      <c r="O45" s="358"/>
      <c r="P45" s="225"/>
      <c r="Q45" s="225"/>
      <c r="R45" s="225"/>
      <c r="S45" s="354"/>
    </row>
    <row r="46" spans="1:19" s="72" customFormat="1" ht="409.5" customHeight="1">
      <c r="A46" s="330">
        <v>19</v>
      </c>
      <c r="B46" s="357" t="s">
        <v>98</v>
      </c>
      <c r="C46" s="357" t="s">
        <v>130</v>
      </c>
      <c r="D46" s="357" t="s">
        <v>102</v>
      </c>
      <c r="E46" s="357">
        <v>1</v>
      </c>
      <c r="F46" s="58">
        <f t="shared" si="0"/>
        <v>1</v>
      </c>
      <c r="G46" s="58">
        <f t="shared" si="1"/>
        <v>1</v>
      </c>
      <c r="H46" s="58">
        <v>1</v>
      </c>
      <c r="I46" s="355" t="s">
        <v>135</v>
      </c>
      <c r="J46" s="357">
        <v>1</v>
      </c>
      <c r="K46" s="58">
        <f t="shared" si="4"/>
        <v>1</v>
      </c>
      <c r="L46" s="58">
        <f t="shared" si="5"/>
        <v>1</v>
      </c>
      <c r="M46" s="58">
        <v>1</v>
      </c>
      <c r="N46" s="355" t="s">
        <v>2140</v>
      </c>
      <c r="O46" s="357">
        <v>1</v>
      </c>
      <c r="P46" s="58">
        <f t="shared" si="2"/>
        <v>1</v>
      </c>
      <c r="Q46" s="58">
        <f t="shared" si="3"/>
        <v>1</v>
      </c>
      <c r="R46" s="58">
        <v>1</v>
      </c>
      <c r="S46" s="353" t="s">
        <v>141</v>
      </c>
    </row>
    <row r="47" spans="1:19" s="72" customFormat="1" ht="212.25" customHeight="1">
      <c r="A47" s="331"/>
      <c r="B47" s="358"/>
      <c r="C47" s="358"/>
      <c r="D47" s="358"/>
      <c r="E47" s="358"/>
      <c r="F47" s="225"/>
      <c r="G47" s="225"/>
      <c r="H47" s="225"/>
      <c r="I47" s="356"/>
      <c r="J47" s="358"/>
      <c r="K47" s="225"/>
      <c r="L47" s="225"/>
      <c r="M47" s="225"/>
      <c r="N47" s="356"/>
      <c r="O47" s="358"/>
      <c r="P47" s="225"/>
      <c r="Q47" s="225"/>
      <c r="R47" s="225"/>
      <c r="S47" s="354"/>
    </row>
    <row r="48" spans="1:19" s="72" customFormat="1" ht="279" customHeight="1">
      <c r="A48" s="330">
        <v>20</v>
      </c>
      <c r="B48" s="357" t="s">
        <v>103</v>
      </c>
      <c r="C48" s="357" t="s">
        <v>131</v>
      </c>
      <c r="D48" s="357" t="s">
        <v>132</v>
      </c>
      <c r="E48" s="357">
        <v>1</v>
      </c>
      <c r="F48" s="225"/>
      <c r="G48" s="225"/>
      <c r="H48" s="225"/>
      <c r="I48" s="355" t="s">
        <v>135</v>
      </c>
      <c r="J48" s="357">
        <v>1</v>
      </c>
      <c r="K48" s="225"/>
      <c r="L48" s="225"/>
      <c r="M48" s="225"/>
      <c r="N48" s="355" t="s">
        <v>2141</v>
      </c>
      <c r="O48" s="357">
        <v>1</v>
      </c>
      <c r="P48" s="225"/>
      <c r="Q48" s="225"/>
      <c r="R48" s="225"/>
      <c r="S48" s="353" t="s">
        <v>141</v>
      </c>
    </row>
    <row r="49" spans="1:19" s="72" customFormat="1" ht="409.6" customHeight="1">
      <c r="A49" s="331"/>
      <c r="B49" s="358"/>
      <c r="C49" s="358"/>
      <c r="D49" s="358"/>
      <c r="E49" s="358"/>
      <c r="F49" s="58">
        <f>IF(E48=G49,H49)</f>
        <v>1</v>
      </c>
      <c r="G49" s="58">
        <f>IF(E48="NA","NA",H49)</f>
        <v>1</v>
      </c>
      <c r="H49" s="58">
        <v>1</v>
      </c>
      <c r="I49" s="356"/>
      <c r="J49" s="358"/>
      <c r="K49" s="58">
        <f>IF(J48=L49,M49)</f>
        <v>1</v>
      </c>
      <c r="L49" s="58">
        <f>IF(J48="NA","NA",M49)</f>
        <v>1</v>
      </c>
      <c r="M49" s="58">
        <v>1</v>
      </c>
      <c r="N49" s="356"/>
      <c r="O49" s="358"/>
      <c r="P49" s="58">
        <f>IF(O48=Q49,R49)</f>
        <v>1</v>
      </c>
      <c r="Q49" s="58">
        <f>IF(O48="NA","NA",R49)</f>
        <v>1</v>
      </c>
      <c r="R49" s="58">
        <v>1</v>
      </c>
      <c r="S49" s="354"/>
    </row>
    <row r="50" spans="1:19" s="72" customFormat="1" ht="21.75">
      <c r="A50" s="344" t="s">
        <v>133</v>
      </c>
      <c r="B50" s="344"/>
      <c r="C50" s="344"/>
      <c r="D50" s="344"/>
      <c r="E50" s="344"/>
      <c r="F50" s="344"/>
      <c r="G50" s="344"/>
      <c r="H50" s="344"/>
      <c r="I50" s="344"/>
      <c r="J50" s="344"/>
      <c r="K50" s="344"/>
      <c r="L50" s="344"/>
      <c r="M50" s="344"/>
      <c r="N50" s="344"/>
      <c r="O50" s="344"/>
      <c r="P50" s="344"/>
      <c r="Q50" s="344"/>
      <c r="R50" s="344"/>
      <c r="S50" s="344"/>
    </row>
    <row r="51" spans="1:19" s="72" customFormat="1" ht="409.5" customHeight="1">
      <c r="A51" s="330">
        <v>21</v>
      </c>
      <c r="B51" s="357" t="s">
        <v>143</v>
      </c>
      <c r="C51" s="365" t="s">
        <v>2042</v>
      </c>
      <c r="D51" s="357" t="s">
        <v>107</v>
      </c>
      <c r="E51" s="357">
        <v>1</v>
      </c>
      <c r="F51" s="58">
        <f>IF(E51=G51,H51)</f>
        <v>1</v>
      </c>
      <c r="G51" s="58">
        <f>IF(E51="NA","NA",H51)</f>
        <v>1</v>
      </c>
      <c r="H51" s="58">
        <v>1</v>
      </c>
      <c r="I51" s="357" t="s">
        <v>149</v>
      </c>
      <c r="J51" s="357">
        <v>1</v>
      </c>
      <c r="K51" s="58">
        <f>IF(J51=L51,M51)</f>
        <v>1</v>
      </c>
      <c r="L51" s="58">
        <f>IF(J51="NA","NA",M51)</f>
        <v>1</v>
      </c>
      <c r="M51" s="58">
        <v>1</v>
      </c>
      <c r="N51" s="357" t="s">
        <v>2142</v>
      </c>
      <c r="O51" s="357">
        <v>1</v>
      </c>
      <c r="P51" s="58">
        <f>IF(O51=Q51,R51)</f>
        <v>1</v>
      </c>
      <c r="Q51" s="58">
        <f>IF(O51="NA","NA",R51)</f>
        <v>1</v>
      </c>
      <c r="R51" s="58">
        <v>1</v>
      </c>
      <c r="S51" s="379" t="s">
        <v>141</v>
      </c>
    </row>
    <row r="52" spans="1:19" s="72" customFormat="1" ht="273" customHeight="1">
      <c r="A52" s="331"/>
      <c r="B52" s="358"/>
      <c r="C52" s="366"/>
      <c r="D52" s="358"/>
      <c r="E52" s="358"/>
      <c r="F52" s="225"/>
      <c r="G52" s="225"/>
      <c r="H52" s="225"/>
      <c r="I52" s="358"/>
      <c r="J52" s="358"/>
      <c r="K52" s="225"/>
      <c r="L52" s="225"/>
      <c r="M52" s="225"/>
      <c r="N52" s="358"/>
      <c r="O52" s="358"/>
      <c r="P52" s="225"/>
      <c r="Q52" s="225"/>
      <c r="R52" s="225"/>
      <c r="S52" s="380"/>
    </row>
    <row r="53" spans="1:19" s="72" customFormat="1" ht="409.5" customHeight="1">
      <c r="A53" s="330">
        <v>22</v>
      </c>
      <c r="B53" s="357" t="s">
        <v>144</v>
      </c>
      <c r="C53" s="357" t="s">
        <v>145</v>
      </c>
      <c r="D53" s="357" t="s">
        <v>107</v>
      </c>
      <c r="E53" s="357">
        <v>1</v>
      </c>
      <c r="F53" s="58">
        <f>IF(E53=G53,H53)</f>
        <v>1</v>
      </c>
      <c r="G53" s="58">
        <f>IF(E53="NA","NA",H53)</f>
        <v>1</v>
      </c>
      <c r="H53" s="58">
        <v>1</v>
      </c>
      <c r="I53" s="357" t="s">
        <v>150</v>
      </c>
      <c r="J53" s="357">
        <v>1</v>
      </c>
      <c r="K53" s="58">
        <f>IF(J53=L53,M53)</f>
        <v>1</v>
      </c>
      <c r="L53" s="58">
        <f>IF(J53="NA","NA",M53)</f>
        <v>1</v>
      </c>
      <c r="M53" s="58">
        <v>1</v>
      </c>
      <c r="N53" s="357" t="s">
        <v>2143</v>
      </c>
      <c r="O53" s="357">
        <v>1</v>
      </c>
      <c r="P53" s="58">
        <f>IF(O53=Q53,R53)</f>
        <v>1</v>
      </c>
      <c r="Q53" s="58">
        <f>IF(O53="NA","NA",R53)</f>
        <v>1</v>
      </c>
      <c r="R53" s="58">
        <v>1</v>
      </c>
      <c r="S53" s="379" t="s">
        <v>141</v>
      </c>
    </row>
    <row r="54" spans="1:19" s="72" customFormat="1" ht="175.5" customHeight="1">
      <c r="A54" s="331"/>
      <c r="B54" s="358"/>
      <c r="C54" s="358"/>
      <c r="D54" s="358"/>
      <c r="E54" s="358"/>
      <c r="F54" s="225"/>
      <c r="G54" s="225"/>
      <c r="H54" s="225"/>
      <c r="I54" s="358"/>
      <c r="J54" s="358"/>
      <c r="K54" s="225"/>
      <c r="L54" s="225"/>
      <c r="M54" s="225"/>
      <c r="N54" s="358"/>
      <c r="O54" s="358"/>
      <c r="P54" s="225"/>
      <c r="Q54" s="225"/>
      <c r="R54" s="225"/>
      <c r="S54" s="380"/>
    </row>
    <row r="55" spans="1:19" s="72" customFormat="1" ht="383.25" customHeight="1">
      <c r="A55" s="330">
        <v>23</v>
      </c>
      <c r="B55" s="357" t="s">
        <v>146</v>
      </c>
      <c r="C55" s="365" t="s">
        <v>2043</v>
      </c>
      <c r="D55" s="357" t="s">
        <v>102</v>
      </c>
      <c r="E55" s="357">
        <v>1</v>
      </c>
      <c r="F55" s="225"/>
      <c r="G55" s="225"/>
      <c r="H55" s="225"/>
      <c r="I55" s="357" t="s">
        <v>151</v>
      </c>
      <c r="J55" s="357">
        <v>1</v>
      </c>
      <c r="K55" s="225"/>
      <c r="L55" s="225"/>
      <c r="M55" s="225"/>
      <c r="N55" s="357" t="s">
        <v>2144</v>
      </c>
      <c r="O55" s="357">
        <v>1</v>
      </c>
      <c r="P55" s="225"/>
      <c r="Q55" s="225"/>
      <c r="R55" s="225"/>
      <c r="S55" s="379" t="s">
        <v>141</v>
      </c>
    </row>
    <row r="56" spans="1:19" s="72" customFormat="1" ht="277.5" customHeight="1">
      <c r="A56" s="331"/>
      <c r="B56" s="358"/>
      <c r="C56" s="366"/>
      <c r="D56" s="358"/>
      <c r="E56" s="358"/>
      <c r="F56" s="58">
        <f>IF(E55=G56,H56)</f>
        <v>1</v>
      </c>
      <c r="G56" s="58">
        <f>IF(E55="NA","NA",H56)</f>
        <v>1</v>
      </c>
      <c r="H56" s="58">
        <v>1</v>
      </c>
      <c r="I56" s="358"/>
      <c r="J56" s="358"/>
      <c r="K56" s="58">
        <f>IF(J55=L56,M56)</f>
        <v>1</v>
      </c>
      <c r="L56" s="58">
        <f>IF(J55="NA","NA",M56)</f>
        <v>1</v>
      </c>
      <c r="M56" s="58">
        <v>1</v>
      </c>
      <c r="N56" s="358"/>
      <c r="O56" s="358"/>
      <c r="P56" s="58">
        <f>IF(O55=Q56,R56)</f>
        <v>1</v>
      </c>
      <c r="Q56" s="58">
        <f>IF(O55="NA","NA",R56)</f>
        <v>1</v>
      </c>
      <c r="R56" s="58">
        <v>1</v>
      </c>
      <c r="S56" s="380"/>
    </row>
    <row r="57" spans="1:19" s="72" customFormat="1" ht="282.75" customHeight="1">
      <c r="A57" s="330">
        <v>24</v>
      </c>
      <c r="B57" s="357" t="s">
        <v>147</v>
      </c>
      <c r="C57" s="357" t="s">
        <v>148</v>
      </c>
      <c r="D57" s="357" t="s">
        <v>102</v>
      </c>
      <c r="E57" s="357">
        <v>1</v>
      </c>
      <c r="F57" s="225"/>
      <c r="G57" s="225"/>
      <c r="H57" s="225"/>
      <c r="I57" s="357" t="s">
        <v>152</v>
      </c>
      <c r="J57" s="357">
        <v>1</v>
      </c>
      <c r="K57" s="225"/>
      <c r="L57" s="225"/>
      <c r="M57" s="225"/>
      <c r="N57" s="357" t="s">
        <v>2145</v>
      </c>
      <c r="O57" s="357">
        <v>1</v>
      </c>
      <c r="P57" s="225"/>
      <c r="Q57" s="225"/>
      <c r="R57" s="225"/>
      <c r="S57" s="379" t="s">
        <v>141</v>
      </c>
    </row>
    <row r="58" spans="1:19" s="72" customFormat="1" ht="408.75" customHeight="1">
      <c r="A58" s="331"/>
      <c r="B58" s="358"/>
      <c r="C58" s="358"/>
      <c r="D58" s="358"/>
      <c r="E58" s="358"/>
      <c r="F58" s="58">
        <f>IF(E57=G58,H58)</f>
        <v>1</v>
      </c>
      <c r="G58" s="58">
        <f>IF(E57="NA","NA",H58)</f>
        <v>1</v>
      </c>
      <c r="H58" s="58">
        <v>1</v>
      </c>
      <c r="I58" s="358"/>
      <c r="J58" s="358"/>
      <c r="K58" s="58">
        <f>IF(J57=L58,M58)</f>
        <v>1</v>
      </c>
      <c r="L58" s="58">
        <f>IF(J57="NA","NA",M58)</f>
        <v>1</v>
      </c>
      <c r="M58" s="58">
        <v>1</v>
      </c>
      <c r="N58" s="358"/>
      <c r="O58" s="358"/>
      <c r="P58" s="58">
        <f>IF(O57=Q58,R58)</f>
        <v>1</v>
      </c>
      <c r="Q58" s="58">
        <f>IF(O57="NA","NA",R58)</f>
        <v>1</v>
      </c>
      <c r="R58" s="58">
        <v>1</v>
      </c>
      <c r="S58" s="380"/>
    </row>
    <row r="59" spans="1:19" s="72" customFormat="1" ht="21.75">
      <c r="A59" s="344" t="s">
        <v>153</v>
      </c>
      <c r="B59" s="344"/>
      <c r="C59" s="344"/>
      <c r="D59" s="344"/>
      <c r="E59" s="344"/>
      <c r="F59" s="344"/>
      <c r="G59" s="344"/>
      <c r="H59" s="344"/>
      <c r="I59" s="344"/>
      <c r="J59" s="344"/>
      <c r="K59" s="344"/>
      <c r="L59" s="344"/>
      <c r="M59" s="344"/>
      <c r="N59" s="344"/>
      <c r="O59" s="344"/>
      <c r="P59" s="344"/>
      <c r="Q59" s="344"/>
      <c r="R59" s="344"/>
      <c r="S59" s="344"/>
    </row>
    <row r="60" spans="1:19" s="16" customFormat="1" ht="409.5" customHeight="1">
      <c r="A60" s="330">
        <v>25</v>
      </c>
      <c r="B60" s="377" t="s">
        <v>105</v>
      </c>
      <c r="C60" s="365" t="s">
        <v>2044</v>
      </c>
      <c r="D60" s="377" t="s">
        <v>102</v>
      </c>
      <c r="E60" s="357">
        <v>1</v>
      </c>
      <c r="F60" s="58">
        <f t="shared" ref="F60:F102" si="6">IF(E60=G60,H60)</f>
        <v>1</v>
      </c>
      <c r="G60" s="58">
        <f t="shared" ref="G60:G102" si="7">IF(E60="NA","NA",H60)</f>
        <v>1</v>
      </c>
      <c r="H60" s="58">
        <v>1</v>
      </c>
      <c r="I60" s="375" t="s">
        <v>135</v>
      </c>
      <c r="J60" s="357">
        <v>1</v>
      </c>
      <c r="K60" s="58">
        <f t="shared" ref="K60:K102" si="8">IF(J60=L60,M60)</f>
        <v>1</v>
      </c>
      <c r="L60" s="58">
        <f t="shared" ref="L60:L102" si="9">IF(J60="NA","NA",M60)</f>
        <v>1</v>
      </c>
      <c r="M60" s="58">
        <v>1</v>
      </c>
      <c r="N60" s="373" t="s">
        <v>2146</v>
      </c>
      <c r="O60" s="357">
        <v>1</v>
      </c>
      <c r="P60" s="58">
        <f t="shared" ref="P60:P102" si="10">IF(O60=Q60,R60)</f>
        <v>1</v>
      </c>
      <c r="Q60" s="58">
        <f t="shared" ref="Q60:Q102" si="11">IF(O60="NA","NA",R60)</f>
        <v>1</v>
      </c>
      <c r="R60" s="58">
        <v>1</v>
      </c>
      <c r="S60" s="353" t="s">
        <v>141</v>
      </c>
    </row>
    <row r="61" spans="1:19" s="16" customFormat="1" ht="298.5" customHeight="1">
      <c r="A61" s="331"/>
      <c r="B61" s="378"/>
      <c r="C61" s="366"/>
      <c r="D61" s="378"/>
      <c r="E61" s="358"/>
      <c r="F61" s="225"/>
      <c r="G61" s="225"/>
      <c r="H61" s="225"/>
      <c r="I61" s="376"/>
      <c r="J61" s="358"/>
      <c r="K61" s="225"/>
      <c r="L61" s="225"/>
      <c r="M61" s="225"/>
      <c r="N61" s="374"/>
      <c r="O61" s="358"/>
      <c r="P61" s="225"/>
      <c r="Q61" s="225"/>
      <c r="R61" s="225"/>
      <c r="S61" s="354"/>
    </row>
    <row r="62" spans="1:19" s="16" customFormat="1" ht="304.5">
      <c r="A62" s="29">
        <v>26</v>
      </c>
      <c r="B62" s="68" t="s">
        <v>154</v>
      </c>
      <c r="C62" s="58" t="s">
        <v>155</v>
      </c>
      <c r="D62" s="25" t="s">
        <v>156</v>
      </c>
      <c r="E62" s="58">
        <v>1</v>
      </c>
      <c r="F62" s="58">
        <f t="shared" si="6"/>
        <v>1</v>
      </c>
      <c r="G62" s="58">
        <f t="shared" si="7"/>
        <v>1</v>
      </c>
      <c r="H62" s="58">
        <v>1</v>
      </c>
      <c r="I62" s="25" t="s">
        <v>207</v>
      </c>
      <c r="J62" s="58">
        <v>1</v>
      </c>
      <c r="K62" s="58">
        <f t="shared" si="8"/>
        <v>1</v>
      </c>
      <c r="L62" s="58">
        <f t="shared" si="9"/>
        <v>1</v>
      </c>
      <c r="M62" s="58">
        <v>1</v>
      </c>
      <c r="N62" s="25" t="s">
        <v>239</v>
      </c>
      <c r="O62" s="58">
        <v>1</v>
      </c>
      <c r="P62" s="58">
        <f t="shared" si="10"/>
        <v>1</v>
      </c>
      <c r="Q62" s="58">
        <f t="shared" si="11"/>
        <v>1</v>
      </c>
      <c r="R62" s="58">
        <v>1</v>
      </c>
      <c r="S62" s="71" t="s">
        <v>268</v>
      </c>
    </row>
    <row r="63" spans="1:19" s="16" customFormat="1" ht="217.5">
      <c r="A63" s="29">
        <v>27</v>
      </c>
      <c r="B63" s="25" t="s">
        <v>157</v>
      </c>
      <c r="C63" s="58" t="s">
        <v>158</v>
      </c>
      <c r="D63" s="25" t="s">
        <v>159</v>
      </c>
      <c r="E63" s="58">
        <v>1</v>
      </c>
      <c r="F63" s="58">
        <f t="shared" si="6"/>
        <v>1</v>
      </c>
      <c r="G63" s="58">
        <f t="shared" si="7"/>
        <v>1</v>
      </c>
      <c r="H63" s="58">
        <v>1</v>
      </c>
      <c r="I63" s="25" t="s">
        <v>208</v>
      </c>
      <c r="J63" s="58">
        <v>1</v>
      </c>
      <c r="K63" s="58">
        <f t="shared" si="8"/>
        <v>1</v>
      </c>
      <c r="L63" s="58">
        <f t="shared" si="9"/>
        <v>1</v>
      </c>
      <c r="M63" s="58">
        <v>1</v>
      </c>
      <c r="N63" s="25" t="s">
        <v>240</v>
      </c>
      <c r="O63" s="58">
        <v>1</v>
      </c>
      <c r="P63" s="58">
        <f t="shared" si="10"/>
        <v>1</v>
      </c>
      <c r="Q63" s="58">
        <f t="shared" si="11"/>
        <v>1</v>
      </c>
      <c r="R63" s="58">
        <v>1</v>
      </c>
      <c r="S63" s="71" t="s">
        <v>269</v>
      </c>
    </row>
    <row r="64" spans="1:19" s="16" customFormat="1" ht="409.5" customHeight="1">
      <c r="A64" s="330">
        <v>28</v>
      </c>
      <c r="B64" s="370" t="s">
        <v>160</v>
      </c>
      <c r="C64" s="357" t="s">
        <v>81</v>
      </c>
      <c r="D64" s="370" t="s">
        <v>161</v>
      </c>
      <c r="E64" s="357">
        <v>1</v>
      </c>
      <c r="F64" s="225">
        <f t="shared" si="6"/>
        <v>1</v>
      </c>
      <c r="G64" s="225">
        <f t="shared" si="7"/>
        <v>1</v>
      </c>
      <c r="H64" s="225">
        <v>1</v>
      </c>
      <c r="I64" s="370" t="s">
        <v>209</v>
      </c>
      <c r="J64" s="357">
        <v>1</v>
      </c>
      <c r="K64" s="225">
        <f t="shared" si="8"/>
        <v>1</v>
      </c>
      <c r="L64" s="225">
        <f t="shared" si="9"/>
        <v>1</v>
      </c>
      <c r="M64" s="225">
        <v>1</v>
      </c>
      <c r="N64" s="370" t="s">
        <v>241</v>
      </c>
      <c r="O64" s="357">
        <v>1</v>
      </c>
      <c r="P64" s="225">
        <f t="shared" si="10"/>
        <v>1</v>
      </c>
      <c r="Q64" s="225">
        <f t="shared" si="11"/>
        <v>1</v>
      </c>
      <c r="R64" s="225">
        <v>1</v>
      </c>
      <c r="S64" s="355" t="s">
        <v>270</v>
      </c>
    </row>
    <row r="65" spans="1:19" s="16" customFormat="1" ht="409.6" customHeight="1">
      <c r="A65" s="331"/>
      <c r="B65" s="371"/>
      <c r="C65" s="358"/>
      <c r="D65" s="371"/>
      <c r="E65" s="358"/>
      <c r="F65" s="225"/>
      <c r="G65" s="225"/>
      <c r="H65" s="225"/>
      <c r="I65" s="371"/>
      <c r="J65" s="358"/>
      <c r="K65" s="225"/>
      <c r="L65" s="225"/>
      <c r="M65" s="225"/>
      <c r="N65" s="371"/>
      <c r="O65" s="358"/>
      <c r="P65" s="225"/>
      <c r="Q65" s="225"/>
      <c r="R65" s="225"/>
      <c r="S65" s="356"/>
    </row>
    <row r="66" spans="1:19" s="16" customFormat="1" ht="310.5" customHeight="1">
      <c r="A66" s="330">
        <v>29</v>
      </c>
      <c r="B66" s="370" t="s">
        <v>162</v>
      </c>
      <c r="C66" s="357"/>
      <c r="D66" s="370" t="s">
        <v>163</v>
      </c>
      <c r="E66" s="357">
        <v>1</v>
      </c>
      <c r="F66" s="225"/>
      <c r="G66" s="225"/>
      <c r="H66" s="225"/>
      <c r="I66" s="370" t="s">
        <v>210</v>
      </c>
      <c r="J66" s="357">
        <v>1</v>
      </c>
      <c r="K66" s="225"/>
      <c r="L66" s="225"/>
      <c r="M66" s="225"/>
      <c r="N66" s="370" t="s">
        <v>242</v>
      </c>
      <c r="O66" s="357">
        <v>1</v>
      </c>
      <c r="P66" s="225"/>
      <c r="Q66" s="225"/>
      <c r="R66" s="225"/>
      <c r="S66" s="355" t="s">
        <v>271</v>
      </c>
    </row>
    <row r="67" spans="1:19" s="16" customFormat="1" ht="408.75" customHeight="1">
      <c r="A67" s="331"/>
      <c r="B67" s="371"/>
      <c r="C67" s="358"/>
      <c r="D67" s="371"/>
      <c r="E67" s="358"/>
      <c r="F67" s="225">
        <f>IF(E66=G67,H67)</f>
        <v>1</v>
      </c>
      <c r="G67" s="225">
        <f>IF(E66="NA","NA",H67)</f>
        <v>1</v>
      </c>
      <c r="H67" s="225">
        <v>1</v>
      </c>
      <c r="I67" s="371"/>
      <c r="J67" s="358"/>
      <c r="K67" s="225">
        <f>IF(J66=L67,M67)</f>
        <v>1</v>
      </c>
      <c r="L67" s="225">
        <f>IF(J66="NA","NA",M67)</f>
        <v>1</v>
      </c>
      <c r="M67" s="225">
        <v>1</v>
      </c>
      <c r="N67" s="371"/>
      <c r="O67" s="358"/>
      <c r="P67" s="225">
        <f>IF(O66=Q67,R67)</f>
        <v>1</v>
      </c>
      <c r="Q67" s="225">
        <f>IF(O66="NA","NA",R67)</f>
        <v>1</v>
      </c>
      <c r="R67" s="225">
        <v>1</v>
      </c>
      <c r="S67" s="356"/>
    </row>
    <row r="68" spans="1:19" s="16" customFormat="1" ht="326.25">
      <c r="A68" s="29">
        <v>30</v>
      </c>
      <c r="B68" s="25" t="s">
        <v>82</v>
      </c>
      <c r="C68" s="58" t="s">
        <v>164</v>
      </c>
      <c r="D68" s="25" t="s">
        <v>165</v>
      </c>
      <c r="E68" s="58">
        <v>1</v>
      </c>
      <c r="F68" s="58">
        <f t="shared" si="6"/>
        <v>1</v>
      </c>
      <c r="G68" s="58">
        <f t="shared" si="7"/>
        <v>1</v>
      </c>
      <c r="H68" s="58">
        <v>1</v>
      </c>
      <c r="I68" s="25" t="s">
        <v>211</v>
      </c>
      <c r="J68" s="58">
        <v>1</v>
      </c>
      <c r="K68" s="58">
        <f t="shared" si="8"/>
        <v>1</v>
      </c>
      <c r="L68" s="58">
        <f t="shared" si="9"/>
        <v>1</v>
      </c>
      <c r="M68" s="58">
        <v>1</v>
      </c>
      <c r="N68" s="57" t="s">
        <v>243</v>
      </c>
      <c r="O68" s="58">
        <v>1</v>
      </c>
      <c r="P68" s="58">
        <f t="shared" si="10"/>
        <v>1</v>
      </c>
      <c r="Q68" s="58">
        <f t="shared" si="11"/>
        <v>1</v>
      </c>
      <c r="R68" s="58">
        <v>1</v>
      </c>
      <c r="S68" s="71" t="s">
        <v>272</v>
      </c>
    </row>
    <row r="69" spans="1:19" s="16" customFormat="1" ht="409.5" customHeight="1">
      <c r="A69" s="29">
        <v>31</v>
      </c>
      <c r="B69" s="338" t="s">
        <v>166</v>
      </c>
      <c r="C69" s="367" t="s">
        <v>167</v>
      </c>
      <c r="D69" s="372" t="s">
        <v>168</v>
      </c>
      <c r="E69" s="357">
        <v>1</v>
      </c>
      <c r="F69" s="357">
        <f t="shared" si="6"/>
        <v>1</v>
      </c>
      <c r="G69" s="357">
        <f t="shared" si="7"/>
        <v>1</v>
      </c>
      <c r="H69" s="357">
        <v>1</v>
      </c>
      <c r="I69" s="370" t="s">
        <v>212</v>
      </c>
      <c r="J69" s="357">
        <v>1</v>
      </c>
      <c r="K69" s="58">
        <f t="shared" si="8"/>
        <v>1</v>
      </c>
      <c r="L69" s="58">
        <f t="shared" si="9"/>
        <v>1</v>
      </c>
      <c r="M69" s="58">
        <v>1</v>
      </c>
      <c r="N69" s="357" t="s">
        <v>244</v>
      </c>
      <c r="O69" s="357">
        <v>1</v>
      </c>
      <c r="P69" s="58">
        <f t="shared" si="10"/>
        <v>1</v>
      </c>
      <c r="Q69" s="58">
        <f t="shared" si="11"/>
        <v>1</v>
      </c>
      <c r="R69" s="58">
        <v>1</v>
      </c>
      <c r="S69" s="355" t="s">
        <v>273</v>
      </c>
    </row>
    <row r="70" spans="1:19" s="16" customFormat="1" ht="122.25" customHeight="1">
      <c r="A70" s="226"/>
      <c r="B70" s="338"/>
      <c r="C70" s="367"/>
      <c r="D70" s="372"/>
      <c r="E70" s="368"/>
      <c r="F70" s="368"/>
      <c r="G70" s="368"/>
      <c r="H70" s="368"/>
      <c r="I70" s="371"/>
      <c r="J70" s="358"/>
      <c r="K70" s="225"/>
      <c r="L70" s="225"/>
      <c r="M70" s="225"/>
      <c r="N70" s="358"/>
      <c r="O70" s="358"/>
      <c r="P70" s="225"/>
      <c r="Q70" s="225"/>
      <c r="R70" s="225"/>
      <c r="S70" s="356"/>
    </row>
    <row r="71" spans="1:19" s="16" customFormat="1" ht="409.5">
      <c r="A71" s="29">
        <v>32</v>
      </c>
      <c r="B71" s="338"/>
      <c r="C71" s="367"/>
      <c r="D71" s="372"/>
      <c r="E71" s="368"/>
      <c r="F71" s="368"/>
      <c r="G71" s="368"/>
      <c r="H71" s="368"/>
      <c r="I71" s="57" t="s">
        <v>213</v>
      </c>
      <c r="J71" s="58">
        <v>1</v>
      </c>
      <c r="K71" s="58">
        <f t="shared" si="8"/>
        <v>1</v>
      </c>
      <c r="L71" s="58">
        <f t="shared" si="9"/>
        <v>1</v>
      </c>
      <c r="M71" s="58">
        <v>1</v>
      </c>
      <c r="N71" s="57" t="s">
        <v>245</v>
      </c>
      <c r="O71" s="58">
        <v>1</v>
      </c>
      <c r="P71" s="58">
        <f t="shared" si="10"/>
        <v>1</v>
      </c>
      <c r="Q71" s="58">
        <f t="shared" si="11"/>
        <v>1</v>
      </c>
      <c r="R71" s="58">
        <v>1</v>
      </c>
      <c r="S71" s="71" t="s">
        <v>273</v>
      </c>
    </row>
    <row r="72" spans="1:19" s="16" customFormat="1" ht="409.5">
      <c r="A72" s="29">
        <v>33</v>
      </c>
      <c r="B72" s="338"/>
      <c r="C72" s="367"/>
      <c r="D72" s="372"/>
      <c r="E72" s="358"/>
      <c r="F72" s="358"/>
      <c r="G72" s="358"/>
      <c r="H72" s="358"/>
      <c r="I72" s="57" t="s">
        <v>214</v>
      </c>
      <c r="J72" s="58">
        <v>1</v>
      </c>
      <c r="K72" s="58">
        <f t="shared" si="8"/>
        <v>1</v>
      </c>
      <c r="L72" s="58">
        <f t="shared" si="9"/>
        <v>1</v>
      </c>
      <c r="M72" s="58">
        <v>1</v>
      </c>
      <c r="N72" s="57" t="s">
        <v>245</v>
      </c>
      <c r="O72" s="58">
        <v>1</v>
      </c>
      <c r="P72" s="58">
        <f t="shared" si="10"/>
        <v>1</v>
      </c>
      <c r="Q72" s="58">
        <f t="shared" si="11"/>
        <v>1</v>
      </c>
      <c r="R72" s="58">
        <v>1</v>
      </c>
      <c r="S72" s="71" t="s">
        <v>273</v>
      </c>
    </row>
    <row r="73" spans="1:19" s="16" customFormat="1" ht="409.5" customHeight="1">
      <c r="A73" s="330">
        <v>34</v>
      </c>
      <c r="B73" s="343" t="s">
        <v>169</v>
      </c>
      <c r="C73" s="342" t="s">
        <v>170</v>
      </c>
      <c r="D73" s="370" t="s">
        <v>171</v>
      </c>
      <c r="E73" s="357">
        <v>1</v>
      </c>
      <c r="F73" s="58">
        <f t="shared" si="6"/>
        <v>1</v>
      </c>
      <c r="G73" s="58">
        <f t="shared" si="7"/>
        <v>1</v>
      </c>
      <c r="H73" s="58">
        <v>1</v>
      </c>
      <c r="I73" s="370" t="s">
        <v>215</v>
      </c>
      <c r="J73" s="357">
        <v>1</v>
      </c>
      <c r="K73" s="58">
        <f t="shared" si="8"/>
        <v>1</v>
      </c>
      <c r="L73" s="58">
        <f t="shared" si="9"/>
        <v>1</v>
      </c>
      <c r="M73" s="58">
        <v>1</v>
      </c>
      <c r="N73" s="370" t="s">
        <v>246</v>
      </c>
      <c r="O73" s="357">
        <v>1</v>
      </c>
      <c r="P73" s="58">
        <f t="shared" si="10"/>
        <v>1</v>
      </c>
      <c r="Q73" s="58">
        <f t="shared" si="11"/>
        <v>1</v>
      </c>
      <c r="R73" s="58">
        <v>1</v>
      </c>
      <c r="S73" s="355" t="s">
        <v>274</v>
      </c>
    </row>
    <row r="74" spans="1:19" s="16" customFormat="1" ht="233.25" customHeight="1">
      <c r="A74" s="331"/>
      <c r="B74" s="343"/>
      <c r="C74" s="342"/>
      <c r="D74" s="371"/>
      <c r="E74" s="358"/>
      <c r="F74" s="225"/>
      <c r="G74" s="225"/>
      <c r="H74" s="225"/>
      <c r="I74" s="371"/>
      <c r="J74" s="358"/>
      <c r="K74" s="225"/>
      <c r="L74" s="225"/>
      <c r="M74" s="225"/>
      <c r="N74" s="371"/>
      <c r="O74" s="358"/>
      <c r="P74" s="225"/>
      <c r="Q74" s="225"/>
      <c r="R74" s="225"/>
      <c r="S74" s="356"/>
    </row>
    <row r="75" spans="1:19" s="16" customFormat="1" ht="252.75" customHeight="1">
      <c r="A75" s="226"/>
      <c r="B75" s="343"/>
      <c r="C75" s="342"/>
      <c r="D75" s="370" t="s">
        <v>172</v>
      </c>
      <c r="E75" s="357">
        <v>1</v>
      </c>
      <c r="F75" s="225"/>
      <c r="G75" s="225"/>
      <c r="H75" s="225"/>
      <c r="I75" s="370" t="s">
        <v>216</v>
      </c>
      <c r="J75" s="357">
        <v>1</v>
      </c>
      <c r="K75" s="225"/>
      <c r="L75" s="225"/>
      <c r="M75" s="225"/>
      <c r="N75" s="370" t="s">
        <v>247</v>
      </c>
      <c r="O75" s="357">
        <v>1</v>
      </c>
      <c r="P75" s="225"/>
      <c r="Q75" s="225"/>
      <c r="R75" s="225"/>
      <c r="S75" s="355" t="s">
        <v>274</v>
      </c>
    </row>
    <row r="76" spans="1:19" s="16" customFormat="1" ht="409.5" customHeight="1">
      <c r="A76" s="29">
        <v>35</v>
      </c>
      <c r="B76" s="343"/>
      <c r="C76" s="342"/>
      <c r="D76" s="371"/>
      <c r="E76" s="358"/>
      <c r="F76" s="58">
        <f>IF(E75=G76,H76)</f>
        <v>1</v>
      </c>
      <c r="G76" s="58">
        <f>IF(E75="NA","NA",H76)</f>
        <v>1</v>
      </c>
      <c r="H76" s="58">
        <v>1</v>
      </c>
      <c r="I76" s="371"/>
      <c r="J76" s="358"/>
      <c r="K76" s="58">
        <f>IF(J75=L76,M76)</f>
        <v>1</v>
      </c>
      <c r="L76" s="58">
        <f>IF(J75="NA","NA",M76)</f>
        <v>1</v>
      </c>
      <c r="M76" s="58">
        <v>1</v>
      </c>
      <c r="N76" s="371"/>
      <c r="O76" s="358"/>
      <c r="P76" s="58">
        <f>IF(O75=Q76,R76)</f>
        <v>1</v>
      </c>
      <c r="Q76" s="58">
        <f>IF(O75="NA","NA",R76)</f>
        <v>1</v>
      </c>
      <c r="R76" s="58">
        <v>1</v>
      </c>
      <c r="S76" s="356"/>
    </row>
    <row r="77" spans="1:19" s="16" customFormat="1" ht="409.5">
      <c r="A77" s="29">
        <v>36</v>
      </c>
      <c r="B77" s="343"/>
      <c r="C77" s="342"/>
      <c r="D77" s="338" t="s">
        <v>173</v>
      </c>
      <c r="E77" s="58">
        <v>1</v>
      </c>
      <c r="F77" s="58">
        <f t="shared" si="6"/>
        <v>1</v>
      </c>
      <c r="G77" s="58">
        <f t="shared" si="7"/>
        <v>1</v>
      </c>
      <c r="H77" s="58">
        <v>1</v>
      </c>
      <c r="I77" s="25" t="s">
        <v>217</v>
      </c>
      <c r="J77" s="58">
        <v>1</v>
      </c>
      <c r="K77" s="58">
        <f t="shared" si="8"/>
        <v>1</v>
      </c>
      <c r="L77" s="58">
        <f t="shared" si="9"/>
        <v>1</v>
      </c>
      <c r="M77" s="58">
        <v>1</v>
      </c>
      <c r="N77" s="25" t="s">
        <v>248</v>
      </c>
      <c r="O77" s="58">
        <v>1</v>
      </c>
      <c r="P77" s="58">
        <f t="shared" si="10"/>
        <v>1</v>
      </c>
      <c r="Q77" s="58">
        <f t="shared" si="11"/>
        <v>1</v>
      </c>
      <c r="R77" s="58">
        <v>1</v>
      </c>
      <c r="S77" s="71" t="s">
        <v>274</v>
      </c>
    </row>
    <row r="78" spans="1:19" s="16" customFormat="1" ht="297" customHeight="1">
      <c r="A78" s="330">
        <v>37</v>
      </c>
      <c r="B78" s="343"/>
      <c r="C78" s="342"/>
      <c r="D78" s="338"/>
      <c r="E78" s="357">
        <v>1</v>
      </c>
      <c r="F78" s="225"/>
      <c r="G78" s="225"/>
      <c r="H78" s="225"/>
      <c r="I78" s="370" t="s">
        <v>218</v>
      </c>
      <c r="J78" s="225"/>
      <c r="K78" s="225"/>
      <c r="L78" s="225"/>
      <c r="M78" s="225"/>
      <c r="N78" s="370" t="s">
        <v>249</v>
      </c>
      <c r="O78" s="357">
        <v>1</v>
      </c>
      <c r="P78" s="225"/>
      <c r="Q78" s="225"/>
      <c r="R78" s="225"/>
      <c r="S78" s="355" t="s">
        <v>274</v>
      </c>
    </row>
    <row r="79" spans="1:19" s="16" customFormat="1" ht="408.75" customHeight="1">
      <c r="A79" s="331"/>
      <c r="B79" s="343"/>
      <c r="C79" s="342"/>
      <c r="D79" s="338"/>
      <c r="E79" s="358"/>
      <c r="F79" s="58">
        <f>IF(E78=G79,H79)</f>
        <v>1</v>
      </c>
      <c r="G79" s="58">
        <f>IF(E78="NA","NA",H79)</f>
        <v>1</v>
      </c>
      <c r="H79" s="58">
        <v>1</v>
      </c>
      <c r="I79" s="371"/>
      <c r="J79" s="58">
        <v>1</v>
      </c>
      <c r="K79" s="58">
        <f t="shared" si="8"/>
        <v>1</v>
      </c>
      <c r="L79" s="58">
        <f t="shared" si="9"/>
        <v>1</v>
      </c>
      <c r="M79" s="58">
        <v>1</v>
      </c>
      <c r="N79" s="371"/>
      <c r="O79" s="358"/>
      <c r="P79" s="58">
        <f>IF(O78=Q79,R79)</f>
        <v>1</v>
      </c>
      <c r="Q79" s="58">
        <f>IF(O78="NA","NA",R79)</f>
        <v>1</v>
      </c>
      <c r="R79" s="58">
        <v>1</v>
      </c>
      <c r="S79" s="356"/>
    </row>
    <row r="80" spans="1:19" s="16" customFormat="1" ht="239.25">
      <c r="A80" s="29">
        <v>38</v>
      </c>
      <c r="B80" s="25" t="s">
        <v>174</v>
      </c>
      <c r="C80" s="77" t="s">
        <v>175</v>
      </c>
      <c r="D80" s="25" t="s">
        <v>176</v>
      </c>
      <c r="E80" s="58">
        <v>1</v>
      </c>
      <c r="F80" s="58">
        <f t="shared" si="6"/>
        <v>1</v>
      </c>
      <c r="G80" s="58">
        <f t="shared" si="7"/>
        <v>1</v>
      </c>
      <c r="H80" s="58">
        <v>1</v>
      </c>
      <c r="I80" s="25" t="s">
        <v>219</v>
      </c>
      <c r="J80" s="58">
        <v>1</v>
      </c>
      <c r="K80" s="58">
        <f t="shared" si="8"/>
        <v>1</v>
      </c>
      <c r="L80" s="58">
        <f t="shared" si="9"/>
        <v>1</v>
      </c>
      <c r="M80" s="58">
        <v>1</v>
      </c>
      <c r="N80" s="25" t="s">
        <v>250</v>
      </c>
      <c r="O80" s="58">
        <v>1</v>
      </c>
      <c r="P80" s="58">
        <f t="shared" si="10"/>
        <v>1</v>
      </c>
      <c r="Q80" s="58">
        <f t="shared" si="11"/>
        <v>1</v>
      </c>
      <c r="R80" s="58">
        <v>1</v>
      </c>
      <c r="S80" s="71" t="s">
        <v>275</v>
      </c>
    </row>
    <row r="81" spans="1:19" s="16" customFormat="1" ht="239.25">
      <c r="A81" s="29">
        <v>39</v>
      </c>
      <c r="B81" s="25" t="s">
        <v>177</v>
      </c>
      <c r="C81" s="77" t="s">
        <v>178</v>
      </c>
      <c r="D81" s="76" t="s">
        <v>179</v>
      </c>
      <c r="E81" s="58">
        <v>1</v>
      </c>
      <c r="F81" s="58">
        <f t="shared" si="6"/>
        <v>1</v>
      </c>
      <c r="G81" s="58">
        <f t="shared" si="7"/>
        <v>1</v>
      </c>
      <c r="H81" s="58">
        <v>1</v>
      </c>
      <c r="I81" s="76" t="s">
        <v>220</v>
      </c>
      <c r="J81" s="58">
        <v>1</v>
      </c>
      <c r="K81" s="58">
        <f t="shared" si="8"/>
        <v>1</v>
      </c>
      <c r="L81" s="58">
        <f t="shared" si="9"/>
        <v>1</v>
      </c>
      <c r="M81" s="58">
        <v>1</v>
      </c>
      <c r="N81" s="76" t="s">
        <v>251</v>
      </c>
      <c r="O81" s="58">
        <v>1</v>
      </c>
      <c r="P81" s="58">
        <f t="shared" si="10"/>
        <v>1</v>
      </c>
      <c r="Q81" s="58">
        <f t="shared" si="11"/>
        <v>1</v>
      </c>
      <c r="R81" s="58">
        <v>1</v>
      </c>
      <c r="S81" s="71" t="s">
        <v>275</v>
      </c>
    </row>
    <row r="82" spans="1:19" s="16" customFormat="1" ht="282.75">
      <c r="A82" s="29">
        <v>40</v>
      </c>
      <c r="B82" s="76" t="s">
        <v>180</v>
      </c>
      <c r="C82" s="342" t="s">
        <v>181</v>
      </c>
      <c r="D82" s="76" t="s">
        <v>182</v>
      </c>
      <c r="E82" s="58">
        <v>1</v>
      </c>
      <c r="F82" s="58">
        <f t="shared" si="6"/>
        <v>1</v>
      </c>
      <c r="G82" s="58">
        <f t="shared" si="7"/>
        <v>1</v>
      </c>
      <c r="H82" s="58">
        <v>1</v>
      </c>
      <c r="I82" s="76" t="s">
        <v>221</v>
      </c>
      <c r="J82" s="58">
        <v>1</v>
      </c>
      <c r="K82" s="58">
        <f t="shared" si="8"/>
        <v>1</v>
      </c>
      <c r="L82" s="58">
        <f t="shared" si="9"/>
        <v>1</v>
      </c>
      <c r="M82" s="58">
        <v>1</v>
      </c>
      <c r="N82" s="76" t="s">
        <v>252</v>
      </c>
      <c r="O82" s="58">
        <v>1</v>
      </c>
      <c r="P82" s="58">
        <f t="shared" si="10"/>
        <v>1</v>
      </c>
      <c r="Q82" s="58">
        <f t="shared" si="11"/>
        <v>1</v>
      </c>
      <c r="R82" s="58">
        <v>1</v>
      </c>
      <c r="S82" s="71" t="s">
        <v>1649</v>
      </c>
    </row>
    <row r="83" spans="1:19" s="16" customFormat="1" ht="326.25">
      <c r="A83" s="29">
        <v>41</v>
      </c>
      <c r="B83" s="76" t="s">
        <v>180</v>
      </c>
      <c r="C83" s="342"/>
      <c r="D83" s="76" t="s">
        <v>183</v>
      </c>
      <c r="E83" s="58">
        <v>1</v>
      </c>
      <c r="F83" s="58">
        <f t="shared" si="6"/>
        <v>1</v>
      </c>
      <c r="G83" s="58">
        <f t="shared" si="7"/>
        <v>1</v>
      </c>
      <c r="H83" s="58">
        <v>1</v>
      </c>
      <c r="I83" s="76" t="s">
        <v>221</v>
      </c>
      <c r="J83" s="58">
        <v>1</v>
      </c>
      <c r="K83" s="58">
        <f t="shared" si="8"/>
        <v>1</v>
      </c>
      <c r="L83" s="58">
        <f t="shared" si="9"/>
        <v>1</v>
      </c>
      <c r="M83" s="58">
        <v>1</v>
      </c>
      <c r="N83" s="76" t="s">
        <v>253</v>
      </c>
      <c r="O83" s="58">
        <v>1</v>
      </c>
      <c r="P83" s="58">
        <f t="shared" si="10"/>
        <v>1</v>
      </c>
      <c r="Q83" s="58">
        <f t="shared" si="11"/>
        <v>1</v>
      </c>
      <c r="R83" s="58">
        <v>1</v>
      </c>
      <c r="S83" s="71" t="s">
        <v>276</v>
      </c>
    </row>
    <row r="84" spans="1:19" s="16" customFormat="1" ht="326.25">
      <c r="A84" s="29">
        <v>42</v>
      </c>
      <c r="B84" s="76" t="s">
        <v>184</v>
      </c>
      <c r="C84" s="342"/>
      <c r="D84" s="76" t="s">
        <v>185</v>
      </c>
      <c r="E84" s="58">
        <v>1</v>
      </c>
      <c r="F84" s="58">
        <f t="shared" si="6"/>
        <v>1</v>
      </c>
      <c r="G84" s="58">
        <f t="shared" si="7"/>
        <v>1</v>
      </c>
      <c r="H84" s="58">
        <v>1</v>
      </c>
      <c r="I84" s="76" t="s">
        <v>222</v>
      </c>
      <c r="J84" s="58">
        <v>1</v>
      </c>
      <c r="K84" s="58">
        <f t="shared" si="8"/>
        <v>1</v>
      </c>
      <c r="L84" s="58">
        <f t="shared" si="9"/>
        <v>1</v>
      </c>
      <c r="M84" s="58">
        <v>1</v>
      </c>
      <c r="N84" s="76" t="s">
        <v>254</v>
      </c>
      <c r="O84" s="58">
        <v>1</v>
      </c>
      <c r="P84" s="58">
        <f t="shared" si="10"/>
        <v>1</v>
      </c>
      <c r="Q84" s="58">
        <f t="shared" si="11"/>
        <v>1</v>
      </c>
      <c r="R84" s="58">
        <v>1</v>
      </c>
      <c r="S84" s="71" t="s">
        <v>276</v>
      </c>
    </row>
    <row r="85" spans="1:19" s="16" customFormat="1" ht="108.75">
      <c r="A85" s="29">
        <v>43</v>
      </c>
      <c r="B85" s="343" t="s">
        <v>186</v>
      </c>
      <c r="C85" s="342" t="s">
        <v>187</v>
      </c>
      <c r="D85" s="76" t="s">
        <v>188</v>
      </c>
      <c r="E85" s="58">
        <v>1</v>
      </c>
      <c r="F85" s="58">
        <f t="shared" si="6"/>
        <v>1</v>
      </c>
      <c r="G85" s="58">
        <f t="shared" si="7"/>
        <v>1</v>
      </c>
      <c r="H85" s="58">
        <v>1</v>
      </c>
      <c r="I85" s="76" t="s">
        <v>223</v>
      </c>
      <c r="J85" s="58">
        <v>1</v>
      </c>
      <c r="K85" s="58">
        <f t="shared" si="8"/>
        <v>1</v>
      </c>
      <c r="L85" s="58">
        <f t="shared" si="9"/>
        <v>1</v>
      </c>
      <c r="M85" s="58">
        <v>1</v>
      </c>
      <c r="N85" s="76" t="s">
        <v>255</v>
      </c>
      <c r="O85" s="58">
        <v>1</v>
      </c>
      <c r="P85" s="58">
        <f t="shared" si="10"/>
        <v>1</v>
      </c>
      <c r="Q85" s="58">
        <f t="shared" si="11"/>
        <v>1</v>
      </c>
      <c r="R85" s="58">
        <v>1</v>
      </c>
      <c r="S85" s="71" t="s">
        <v>277</v>
      </c>
    </row>
    <row r="86" spans="1:19" s="16" customFormat="1" ht="152.25">
      <c r="A86" s="29">
        <v>44</v>
      </c>
      <c r="B86" s="343"/>
      <c r="C86" s="342"/>
      <c r="D86" s="76" t="s">
        <v>189</v>
      </c>
      <c r="E86" s="58">
        <v>1</v>
      </c>
      <c r="F86" s="58">
        <f t="shared" si="6"/>
        <v>1</v>
      </c>
      <c r="G86" s="58">
        <f t="shared" si="7"/>
        <v>1</v>
      </c>
      <c r="H86" s="58">
        <v>1</v>
      </c>
      <c r="I86" s="25" t="s">
        <v>224</v>
      </c>
      <c r="J86" s="58">
        <v>1</v>
      </c>
      <c r="K86" s="58">
        <f t="shared" si="8"/>
        <v>1</v>
      </c>
      <c r="L86" s="58">
        <f t="shared" si="9"/>
        <v>1</v>
      </c>
      <c r="M86" s="58">
        <v>1</v>
      </c>
      <c r="N86" s="76" t="s">
        <v>256</v>
      </c>
      <c r="O86" s="58">
        <v>1</v>
      </c>
      <c r="P86" s="58">
        <f t="shared" si="10"/>
        <v>1</v>
      </c>
      <c r="Q86" s="58">
        <f t="shared" si="11"/>
        <v>1</v>
      </c>
      <c r="R86" s="58">
        <v>1</v>
      </c>
      <c r="S86" s="71" t="s">
        <v>278</v>
      </c>
    </row>
    <row r="87" spans="1:19" s="16" customFormat="1" ht="261">
      <c r="A87" s="29">
        <v>45</v>
      </c>
      <c r="B87" s="343"/>
      <c r="C87" s="342"/>
      <c r="D87" s="76" t="s">
        <v>190</v>
      </c>
      <c r="E87" s="58">
        <v>1</v>
      </c>
      <c r="F87" s="58">
        <f t="shared" si="6"/>
        <v>1</v>
      </c>
      <c r="G87" s="58">
        <f t="shared" si="7"/>
        <v>1</v>
      </c>
      <c r="H87" s="58">
        <v>1</v>
      </c>
      <c r="I87" s="57" t="s">
        <v>225</v>
      </c>
      <c r="J87" s="58">
        <v>1</v>
      </c>
      <c r="K87" s="58">
        <f t="shared" si="8"/>
        <v>1</v>
      </c>
      <c r="L87" s="58">
        <f t="shared" si="9"/>
        <v>1</v>
      </c>
      <c r="M87" s="58">
        <v>1</v>
      </c>
      <c r="N87" s="76" t="s">
        <v>256</v>
      </c>
      <c r="O87" s="58">
        <v>1</v>
      </c>
      <c r="P87" s="58">
        <f t="shared" si="10"/>
        <v>1</v>
      </c>
      <c r="Q87" s="58">
        <f t="shared" si="11"/>
        <v>1</v>
      </c>
      <c r="R87" s="58">
        <v>1</v>
      </c>
      <c r="S87" s="71" t="s">
        <v>279</v>
      </c>
    </row>
    <row r="88" spans="1:19" s="16" customFormat="1" ht="261">
      <c r="A88" s="29">
        <v>46</v>
      </c>
      <c r="B88" s="343"/>
      <c r="C88" s="342"/>
      <c r="D88" s="76" t="s">
        <v>191</v>
      </c>
      <c r="E88" s="58">
        <v>1</v>
      </c>
      <c r="F88" s="58">
        <f t="shared" si="6"/>
        <v>1</v>
      </c>
      <c r="G88" s="58">
        <f t="shared" si="7"/>
        <v>1</v>
      </c>
      <c r="H88" s="58">
        <v>1</v>
      </c>
      <c r="I88" s="57" t="s">
        <v>226</v>
      </c>
      <c r="J88" s="58">
        <v>1</v>
      </c>
      <c r="K88" s="58">
        <f t="shared" si="8"/>
        <v>1</v>
      </c>
      <c r="L88" s="58">
        <f t="shared" si="9"/>
        <v>1</v>
      </c>
      <c r="M88" s="58">
        <v>1</v>
      </c>
      <c r="N88" s="76" t="s">
        <v>256</v>
      </c>
      <c r="O88" s="58">
        <v>1</v>
      </c>
      <c r="P88" s="58">
        <f t="shared" si="10"/>
        <v>1</v>
      </c>
      <c r="Q88" s="58">
        <f t="shared" si="11"/>
        <v>1</v>
      </c>
      <c r="R88" s="58">
        <v>1</v>
      </c>
      <c r="S88" s="71" t="s">
        <v>279</v>
      </c>
    </row>
    <row r="89" spans="1:19" s="16" customFormat="1" ht="261">
      <c r="A89" s="29">
        <v>47</v>
      </c>
      <c r="B89" s="343"/>
      <c r="C89" s="342"/>
      <c r="D89" s="76" t="s">
        <v>192</v>
      </c>
      <c r="E89" s="58">
        <v>1</v>
      </c>
      <c r="F89" s="58">
        <f t="shared" si="6"/>
        <v>1</v>
      </c>
      <c r="G89" s="58">
        <f t="shared" si="7"/>
        <v>1</v>
      </c>
      <c r="H89" s="58">
        <v>1</v>
      </c>
      <c r="I89" s="57" t="s">
        <v>227</v>
      </c>
      <c r="J89" s="58">
        <v>1</v>
      </c>
      <c r="K89" s="58">
        <f t="shared" si="8"/>
        <v>1</v>
      </c>
      <c r="L89" s="58">
        <f t="shared" si="9"/>
        <v>1</v>
      </c>
      <c r="M89" s="58">
        <v>1</v>
      </c>
      <c r="N89" s="76" t="s">
        <v>256</v>
      </c>
      <c r="O89" s="58">
        <v>1</v>
      </c>
      <c r="P89" s="58">
        <f t="shared" si="10"/>
        <v>1</v>
      </c>
      <c r="Q89" s="58">
        <f t="shared" si="11"/>
        <v>1</v>
      </c>
      <c r="R89" s="58">
        <v>1</v>
      </c>
      <c r="S89" s="71" t="s">
        <v>279</v>
      </c>
    </row>
    <row r="90" spans="1:19" s="16" customFormat="1" ht="261">
      <c r="A90" s="29">
        <v>48</v>
      </c>
      <c r="B90" s="343"/>
      <c r="C90" s="342"/>
      <c r="D90" s="76" t="s">
        <v>193</v>
      </c>
      <c r="E90" s="58">
        <v>1</v>
      </c>
      <c r="F90" s="58">
        <f t="shared" si="6"/>
        <v>1</v>
      </c>
      <c r="G90" s="58">
        <f t="shared" si="7"/>
        <v>1</v>
      </c>
      <c r="H90" s="58">
        <v>1</v>
      </c>
      <c r="I90" s="25" t="s">
        <v>228</v>
      </c>
      <c r="J90" s="58">
        <v>1</v>
      </c>
      <c r="K90" s="58">
        <f t="shared" si="8"/>
        <v>1</v>
      </c>
      <c r="L90" s="58">
        <f t="shared" si="9"/>
        <v>1</v>
      </c>
      <c r="M90" s="58">
        <v>1</v>
      </c>
      <c r="N90" s="76" t="s">
        <v>257</v>
      </c>
      <c r="O90" s="58">
        <v>1</v>
      </c>
      <c r="P90" s="58">
        <f t="shared" si="10"/>
        <v>1</v>
      </c>
      <c r="Q90" s="58">
        <f t="shared" si="11"/>
        <v>1</v>
      </c>
      <c r="R90" s="58">
        <v>1</v>
      </c>
      <c r="S90" s="71" t="s">
        <v>279</v>
      </c>
    </row>
    <row r="91" spans="1:19" s="16" customFormat="1" ht="261">
      <c r="A91" s="29">
        <v>49</v>
      </c>
      <c r="B91" s="343"/>
      <c r="C91" s="342"/>
      <c r="D91" s="76" t="s">
        <v>194</v>
      </c>
      <c r="E91" s="58">
        <v>1</v>
      </c>
      <c r="F91" s="58">
        <f t="shared" si="6"/>
        <v>1</v>
      </c>
      <c r="G91" s="58">
        <f t="shared" si="7"/>
        <v>1</v>
      </c>
      <c r="H91" s="58">
        <v>1</v>
      </c>
      <c r="I91" s="25" t="s">
        <v>229</v>
      </c>
      <c r="J91" s="58">
        <v>1</v>
      </c>
      <c r="K91" s="58">
        <f t="shared" si="8"/>
        <v>1</v>
      </c>
      <c r="L91" s="58">
        <f t="shared" si="9"/>
        <v>1</v>
      </c>
      <c r="M91" s="58">
        <v>1</v>
      </c>
      <c r="N91" s="76" t="s">
        <v>258</v>
      </c>
      <c r="O91" s="58">
        <v>1</v>
      </c>
      <c r="P91" s="58">
        <f t="shared" si="10"/>
        <v>1</v>
      </c>
      <c r="Q91" s="58">
        <f t="shared" si="11"/>
        <v>1</v>
      </c>
      <c r="R91" s="58">
        <v>1</v>
      </c>
      <c r="S91" s="71" t="s">
        <v>279</v>
      </c>
    </row>
    <row r="92" spans="1:19" s="16" customFormat="1" ht="235.5" customHeight="1">
      <c r="A92" s="330">
        <v>50</v>
      </c>
      <c r="B92" s="359" t="s">
        <v>78</v>
      </c>
      <c r="C92" s="361" t="s">
        <v>195</v>
      </c>
      <c r="D92" s="361" t="s">
        <v>196</v>
      </c>
      <c r="E92" s="357">
        <v>1</v>
      </c>
      <c r="F92" s="225"/>
      <c r="G92" s="225"/>
      <c r="H92" s="225"/>
      <c r="I92" s="361" t="s">
        <v>230</v>
      </c>
      <c r="J92" s="225"/>
      <c r="K92" s="225"/>
      <c r="L92" s="225"/>
      <c r="M92" s="225"/>
      <c r="N92" s="359" t="s">
        <v>259</v>
      </c>
      <c r="O92" s="357">
        <v>1</v>
      </c>
      <c r="P92" s="225"/>
      <c r="Q92" s="225"/>
      <c r="R92" s="225"/>
      <c r="S92" s="355" t="s">
        <v>280</v>
      </c>
    </row>
    <row r="93" spans="1:19" s="16" customFormat="1" ht="315.75" customHeight="1">
      <c r="A93" s="331"/>
      <c r="B93" s="360"/>
      <c r="C93" s="362"/>
      <c r="D93" s="362"/>
      <c r="E93" s="358"/>
      <c r="F93" s="58">
        <f>IF(E92=G93,H93)</f>
        <v>1</v>
      </c>
      <c r="G93" s="58">
        <f>IF(E92="NA","NA",H93)</f>
        <v>1</v>
      </c>
      <c r="H93" s="58">
        <v>1</v>
      </c>
      <c r="I93" s="362"/>
      <c r="J93" s="58">
        <v>1</v>
      </c>
      <c r="K93" s="58">
        <f t="shared" si="8"/>
        <v>1</v>
      </c>
      <c r="L93" s="58">
        <f t="shared" si="9"/>
        <v>1</v>
      </c>
      <c r="M93" s="58">
        <v>1</v>
      </c>
      <c r="N93" s="360"/>
      <c r="O93" s="358"/>
      <c r="P93" s="58">
        <f>IF(O92=Q93,R93)</f>
        <v>1</v>
      </c>
      <c r="Q93" s="58">
        <f>IF(O92="NA","NA",R93)</f>
        <v>1</v>
      </c>
      <c r="R93" s="58">
        <v>1</v>
      </c>
      <c r="S93" s="356"/>
    </row>
    <row r="94" spans="1:19" s="16" customFormat="1" ht="365.25" customHeight="1">
      <c r="A94" s="29">
        <v>51</v>
      </c>
      <c r="B94" s="338" t="s">
        <v>197</v>
      </c>
      <c r="C94" s="339" t="s">
        <v>1996</v>
      </c>
      <c r="D94" s="257" t="s">
        <v>199</v>
      </c>
      <c r="E94" s="248">
        <v>1</v>
      </c>
      <c r="F94" s="258">
        <f t="shared" si="6"/>
        <v>1</v>
      </c>
      <c r="G94" s="258">
        <f t="shared" si="7"/>
        <v>1</v>
      </c>
      <c r="H94" s="258">
        <v>1</v>
      </c>
      <c r="I94" s="257" t="s">
        <v>231</v>
      </c>
      <c r="J94" s="248">
        <v>1</v>
      </c>
      <c r="K94" s="258">
        <f t="shared" si="8"/>
        <v>1</v>
      </c>
      <c r="L94" s="258">
        <f t="shared" si="9"/>
        <v>1</v>
      </c>
      <c r="M94" s="258">
        <v>1</v>
      </c>
      <c r="N94" s="257" t="s">
        <v>260</v>
      </c>
      <c r="O94" s="58">
        <v>1</v>
      </c>
      <c r="P94" s="58">
        <f t="shared" si="10"/>
        <v>1</v>
      </c>
      <c r="Q94" s="58">
        <f t="shared" si="11"/>
        <v>1</v>
      </c>
      <c r="R94" s="58">
        <v>1</v>
      </c>
      <c r="S94" s="71" t="s">
        <v>281</v>
      </c>
    </row>
    <row r="95" spans="1:19" s="16" customFormat="1" ht="317.25" customHeight="1">
      <c r="A95" s="29">
        <v>52</v>
      </c>
      <c r="B95" s="338"/>
      <c r="C95" s="339"/>
      <c r="D95" s="257" t="s">
        <v>200</v>
      </c>
      <c r="E95" s="248">
        <v>1</v>
      </c>
      <c r="F95" s="258">
        <f t="shared" si="6"/>
        <v>1</v>
      </c>
      <c r="G95" s="258">
        <f t="shared" si="7"/>
        <v>1</v>
      </c>
      <c r="H95" s="258">
        <v>1</v>
      </c>
      <c r="I95" s="257" t="s">
        <v>232</v>
      </c>
      <c r="J95" s="248">
        <v>1</v>
      </c>
      <c r="K95" s="258">
        <f t="shared" si="8"/>
        <v>1</v>
      </c>
      <c r="L95" s="258">
        <f t="shared" si="9"/>
        <v>1</v>
      </c>
      <c r="M95" s="258">
        <v>1</v>
      </c>
      <c r="N95" s="259" t="s">
        <v>261</v>
      </c>
      <c r="O95" s="58">
        <v>1</v>
      </c>
      <c r="P95" s="58">
        <f t="shared" si="10"/>
        <v>1</v>
      </c>
      <c r="Q95" s="58">
        <f t="shared" si="11"/>
        <v>1</v>
      </c>
      <c r="R95" s="58">
        <v>1</v>
      </c>
      <c r="S95" s="71" t="s">
        <v>281</v>
      </c>
    </row>
    <row r="96" spans="1:19" s="16" customFormat="1" ht="391.5">
      <c r="A96" s="29">
        <v>53</v>
      </c>
      <c r="B96" s="338"/>
      <c r="C96" s="339"/>
      <c r="D96" s="257" t="s">
        <v>201</v>
      </c>
      <c r="E96" s="248">
        <v>1</v>
      </c>
      <c r="F96" s="258">
        <f t="shared" si="6"/>
        <v>1</v>
      </c>
      <c r="G96" s="258">
        <f t="shared" si="7"/>
        <v>1</v>
      </c>
      <c r="H96" s="258">
        <v>1</v>
      </c>
      <c r="I96" s="259" t="s">
        <v>233</v>
      </c>
      <c r="J96" s="248">
        <v>1</v>
      </c>
      <c r="K96" s="258">
        <f t="shared" si="8"/>
        <v>1</v>
      </c>
      <c r="L96" s="258">
        <f t="shared" si="9"/>
        <v>1</v>
      </c>
      <c r="M96" s="258">
        <v>1</v>
      </c>
      <c r="N96" s="257" t="s">
        <v>262</v>
      </c>
      <c r="O96" s="58">
        <v>1</v>
      </c>
      <c r="P96" s="58">
        <f t="shared" si="10"/>
        <v>1</v>
      </c>
      <c r="Q96" s="58">
        <f t="shared" si="11"/>
        <v>1</v>
      </c>
      <c r="R96" s="58">
        <v>1</v>
      </c>
      <c r="S96" s="71" t="s">
        <v>281</v>
      </c>
    </row>
    <row r="97" spans="1:19" s="16" customFormat="1" ht="252" customHeight="1">
      <c r="A97" s="29">
        <v>54</v>
      </c>
      <c r="B97" s="338"/>
      <c r="C97" s="339"/>
      <c r="D97" s="257" t="s">
        <v>202</v>
      </c>
      <c r="E97" s="248">
        <v>1</v>
      </c>
      <c r="F97" s="258">
        <f t="shared" si="6"/>
        <v>1</v>
      </c>
      <c r="G97" s="258">
        <f t="shared" si="7"/>
        <v>1</v>
      </c>
      <c r="H97" s="258">
        <v>1</v>
      </c>
      <c r="I97" s="259" t="s">
        <v>234</v>
      </c>
      <c r="J97" s="248">
        <v>1</v>
      </c>
      <c r="K97" s="258">
        <f t="shared" si="8"/>
        <v>1</v>
      </c>
      <c r="L97" s="258">
        <f t="shared" si="9"/>
        <v>1</v>
      </c>
      <c r="M97" s="258">
        <v>1</v>
      </c>
      <c r="N97" s="257" t="s">
        <v>263</v>
      </c>
      <c r="O97" s="58">
        <v>1</v>
      </c>
      <c r="P97" s="58">
        <f t="shared" si="10"/>
        <v>1</v>
      </c>
      <c r="Q97" s="58">
        <f t="shared" si="11"/>
        <v>1</v>
      </c>
      <c r="R97" s="58">
        <v>1</v>
      </c>
      <c r="S97" s="71" t="s">
        <v>281</v>
      </c>
    </row>
    <row r="98" spans="1:19" s="16" customFormat="1" ht="248.25" customHeight="1">
      <c r="A98" s="330">
        <v>55</v>
      </c>
      <c r="B98" s="338"/>
      <c r="C98" s="339"/>
      <c r="D98" s="363" t="s">
        <v>203</v>
      </c>
      <c r="E98" s="357">
        <v>1</v>
      </c>
      <c r="F98" s="258">
        <f t="shared" si="6"/>
        <v>1</v>
      </c>
      <c r="G98" s="258">
        <f t="shared" si="7"/>
        <v>1</v>
      </c>
      <c r="H98" s="258">
        <v>1</v>
      </c>
      <c r="I98" s="365" t="s">
        <v>235</v>
      </c>
      <c r="J98" s="357">
        <v>1</v>
      </c>
      <c r="K98" s="258">
        <f t="shared" si="8"/>
        <v>1</v>
      </c>
      <c r="L98" s="258">
        <f t="shared" si="9"/>
        <v>1</v>
      </c>
      <c r="M98" s="258">
        <v>1</v>
      </c>
      <c r="N98" s="363" t="s">
        <v>264</v>
      </c>
      <c r="O98" s="357">
        <v>1</v>
      </c>
      <c r="P98" s="58">
        <f t="shared" si="10"/>
        <v>1</v>
      </c>
      <c r="Q98" s="58">
        <f t="shared" si="11"/>
        <v>1</v>
      </c>
      <c r="R98" s="58">
        <v>1</v>
      </c>
      <c r="S98" s="353" t="s">
        <v>281</v>
      </c>
    </row>
    <row r="99" spans="1:19" s="16" customFormat="1" ht="408.75" customHeight="1">
      <c r="A99" s="331"/>
      <c r="B99" s="338"/>
      <c r="C99" s="339"/>
      <c r="D99" s="364"/>
      <c r="E99" s="358"/>
      <c r="F99" s="258"/>
      <c r="G99" s="258"/>
      <c r="H99" s="258"/>
      <c r="I99" s="366"/>
      <c r="J99" s="358"/>
      <c r="K99" s="258"/>
      <c r="L99" s="258"/>
      <c r="M99" s="258"/>
      <c r="N99" s="364"/>
      <c r="O99" s="358"/>
      <c r="P99" s="225"/>
      <c r="Q99" s="225"/>
      <c r="R99" s="225"/>
      <c r="S99" s="354"/>
    </row>
    <row r="100" spans="1:19" s="16" customFormat="1" ht="321.75" customHeight="1">
      <c r="A100" s="29">
        <v>56</v>
      </c>
      <c r="B100" s="338"/>
      <c r="C100" s="339"/>
      <c r="D100" s="257" t="s">
        <v>204</v>
      </c>
      <c r="E100" s="248">
        <v>1</v>
      </c>
      <c r="F100" s="258">
        <f t="shared" si="6"/>
        <v>1</v>
      </c>
      <c r="G100" s="258">
        <f t="shared" si="7"/>
        <v>1</v>
      </c>
      <c r="H100" s="258">
        <v>1</v>
      </c>
      <c r="I100" s="259" t="s">
        <v>236</v>
      </c>
      <c r="J100" s="248">
        <v>1</v>
      </c>
      <c r="K100" s="258">
        <f t="shared" si="8"/>
        <v>1</v>
      </c>
      <c r="L100" s="258">
        <f t="shared" si="9"/>
        <v>1</v>
      </c>
      <c r="M100" s="258">
        <v>1</v>
      </c>
      <c r="N100" s="259" t="s">
        <v>265</v>
      </c>
      <c r="O100" s="58">
        <v>1</v>
      </c>
      <c r="P100" s="58">
        <f t="shared" si="10"/>
        <v>1</v>
      </c>
      <c r="Q100" s="58">
        <f t="shared" si="11"/>
        <v>1</v>
      </c>
      <c r="R100" s="58">
        <v>1</v>
      </c>
      <c r="S100" s="71" t="s">
        <v>1980</v>
      </c>
    </row>
    <row r="101" spans="1:19" s="16" customFormat="1" ht="252" customHeight="1">
      <c r="A101" s="29">
        <v>57</v>
      </c>
      <c r="B101" s="338"/>
      <c r="C101" s="339"/>
      <c r="D101" s="257" t="s">
        <v>205</v>
      </c>
      <c r="E101" s="248">
        <v>1</v>
      </c>
      <c r="F101" s="258">
        <f t="shared" si="6"/>
        <v>1</v>
      </c>
      <c r="G101" s="258">
        <f t="shared" si="7"/>
        <v>1</v>
      </c>
      <c r="H101" s="258">
        <v>1</v>
      </c>
      <c r="I101" s="257" t="s">
        <v>237</v>
      </c>
      <c r="J101" s="248">
        <v>1</v>
      </c>
      <c r="K101" s="258">
        <f t="shared" si="8"/>
        <v>1</v>
      </c>
      <c r="L101" s="258">
        <f t="shared" si="9"/>
        <v>1</v>
      </c>
      <c r="M101" s="258">
        <v>1</v>
      </c>
      <c r="N101" s="259" t="s">
        <v>266</v>
      </c>
      <c r="O101" s="58">
        <v>1</v>
      </c>
      <c r="P101" s="58">
        <f t="shared" si="10"/>
        <v>1</v>
      </c>
      <c r="Q101" s="58">
        <f t="shared" si="11"/>
        <v>1</v>
      </c>
      <c r="R101" s="58">
        <v>1</v>
      </c>
      <c r="S101" s="71" t="s">
        <v>281</v>
      </c>
    </row>
    <row r="102" spans="1:19" s="16" customFormat="1" ht="260.25" customHeight="1">
      <c r="A102" s="29">
        <v>58</v>
      </c>
      <c r="B102" s="338"/>
      <c r="C102" s="339"/>
      <c r="D102" s="257" t="s">
        <v>206</v>
      </c>
      <c r="E102" s="248">
        <v>1</v>
      </c>
      <c r="F102" s="258">
        <f t="shared" si="6"/>
        <v>1</v>
      </c>
      <c r="G102" s="258">
        <f t="shared" si="7"/>
        <v>1</v>
      </c>
      <c r="H102" s="258">
        <v>1</v>
      </c>
      <c r="I102" s="257" t="s">
        <v>238</v>
      </c>
      <c r="J102" s="248">
        <v>1</v>
      </c>
      <c r="K102" s="258">
        <f t="shared" si="8"/>
        <v>1</v>
      </c>
      <c r="L102" s="258">
        <f t="shared" si="9"/>
        <v>1</v>
      </c>
      <c r="M102" s="258">
        <v>1</v>
      </c>
      <c r="N102" s="257" t="s">
        <v>267</v>
      </c>
      <c r="O102" s="58">
        <v>1</v>
      </c>
      <c r="P102" s="58">
        <f t="shared" si="10"/>
        <v>1</v>
      </c>
      <c r="Q102" s="58">
        <f t="shared" si="11"/>
        <v>1</v>
      </c>
      <c r="R102" s="58">
        <v>1</v>
      </c>
      <c r="S102" s="71" t="s">
        <v>281</v>
      </c>
    </row>
    <row r="103" spans="1:19" s="12" customFormat="1" ht="21.75">
      <c r="A103" s="6"/>
      <c r="B103" s="26"/>
      <c r="C103" s="27"/>
      <c r="D103" s="26"/>
      <c r="E103" s="45">
        <f>SUM(E12:E102)</f>
        <v>56</v>
      </c>
      <c r="F103" s="28">
        <f>SUM(F12:F102)</f>
        <v>56</v>
      </c>
      <c r="G103" s="28">
        <f>SUM(G12:G102)</f>
        <v>56</v>
      </c>
      <c r="H103" s="28">
        <f>SUM(H12:H102)</f>
        <v>56</v>
      </c>
      <c r="I103" s="26"/>
      <c r="J103" s="45">
        <f>SUM(J12:J102)</f>
        <v>58</v>
      </c>
      <c r="K103" s="28">
        <f>SUM(K12:K102)</f>
        <v>58</v>
      </c>
      <c r="L103" s="28">
        <f>SUM(L12:L102)</f>
        <v>58</v>
      </c>
      <c r="M103" s="28">
        <f>SUM(M12:M102)</f>
        <v>58</v>
      </c>
      <c r="N103" s="26"/>
      <c r="O103" s="45">
        <f>SUM(O12:O102)</f>
        <v>58</v>
      </c>
      <c r="P103" s="28">
        <f>SUM(P12:P102)</f>
        <v>58</v>
      </c>
      <c r="Q103" s="28">
        <f>SUM(Q12:Q102)</f>
        <v>58</v>
      </c>
      <c r="R103" s="28">
        <f>SUM(R12:R102)</f>
        <v>58</v>
      </c>
    </row>
    <row r="104" spans="1:19" s="12" customFormat="1" ht="21.75">
      <c r="A104" s="6"/>
      <c r="B104" s="47" t="str">
        <f>A7</f>
        <v>GOBIERNO</v>
      </c>
      <c r="C104" s="46">
        <f>'RESULTADOS CACU-CAENDOMETRIO'!M18</f>
        <v>1</v>
      </c>
      <c r="D104" s="26"/>
      <c r="E104" s="28"/>
      <c r="F104" s="28"/>
      <c r="G104" s="28"/>
      <c r="H104" s="28"/>
      <c r="I104" s="26"/>
      <c r="J104" s="28"/>
      <c r="K104" s="28"/>
      <c r="L104" s="28"/>
      <c r="M104" s="28"/>
      <c r="N104" s="26"/>
      <c r="O104" s="28"/>
      <c r="P104" s="28"/>
      <c r="Q104" s="28"/>
      <c r="R104" s="28"/>
    </row>
  </sheetData>
  <mergeCells count="329">
    <mergeCell ref="A38:A39"/>
    <mergeCell ref="E36:E37"/>
    <mergeCell ref="D36:D37"/>
    <mergeCell ref="C36:C37"/>
    <mergeCell ref="B36:B37"/>
    <mergeCell ref="A36:A37"/>
    <mergeCell ref="S38:S39"/>
    <mergeCell ref="O38:O39"/>
    <mergeCell ref="N38:N39"/>
    <mergeCell ref="J38:J39"/>
    <mergeCell ref="I38:I39"/>
    <mergeCell ref="E38:E39"/>
    <mergeCell ref="D38:D39"/>
    <mergeCell ref="C38:C39"/>
    <mergeCell ref="B38:B39"/>
    <mergeCell ref="J32:J33"/>
    <mergeCell ref="I32:I33"/>
    <mergeCell ref="A34:A35"/>
    <mergeCell ref="S36:S37"/>
    <mergeCell ref="O36:O37"/>
    <mergeCell ref="N36:N37"/>
    <mergeCell ref="J36:J37"/>
    <mergeCell ref="I36:I37"/>
    <mergeCell ref="E32:E33"/>
    <mergeCell ref="D32:D33"/>
    <mergeCell ref="C32:C33"/>
    <mergeCell ref="B32:B33"/>
    <mergeCell ref="A32:A33"/>
    <mergeCell ref="S34:S35"/>
    <mergeCell ref="O34:O35"/>
    <mergeCell ref="N34:N35"/>
    <mergeCell ref="J34:J35"/>
    <mergeCell ref="I34:I35"/>
    <mergeCell ref="E34:E35"/>
    <mergeCell ref="D34:D35"/>
    <mergeCell ref="C34:C35"/>
    <mergeCell ref="B34:B35"/>
    <mergeCell ref="S32:S33"/>
    <mergeCell ref="O32:O33"/>
    <mergeCell ref="N30:N31"/>
    <mergeCell ref="J30:J31"/>
    <mergeCell ref="I30:I31"/>
    <mergeCell ref="E30:E31"/>
    <mergeCell ref="D30:D31"/>
    <mergeCell ref="C30:C31"/>
    <mergeCell ref="B30:B31"/>
    <mergeCell ref="A30:A31"/>
    <mergeCell ref="S28:S29"/>
    <mergeCell ref="O28:O29"/>
    <mergeCell ref="N28:N29"/>
    <mergeCell ref="J28:J29"/>
    <mergeCell ref="I28:I29"/>
    <mergeCell ref="E28:E29"/>
    <mergeCell ref="D28:D29"/>
    <mergeCell ref="C28:C29"/>
    <mergeCell ref="B28:B29"/>
    <mergeCell ref="N32:N33"/>
    <mergeCell ref="A24:A25"/>
    <mergeCell ref="S26:S27"/>
    <mergeCell ref="O26:O27"/>
    <mergeCell ref="N26:N27"/>
    <mergeCell ref="J26:J27"/>
    <mergeCell ref="I26:I27"/>
    <mergeCell ref="E26:E27"/>
    <mergeCell ref="D26:D27"/>
    <mergeCell ref="C26:C27"/>
    <mergeCell ref="B26:B27"/>
    <mergeCell ref="A26:A27"/>
    <mergeCell ref="S24:S25"/>
    <mergeCell ref="O24:O25"/>
    <mergeCell ref="N24:N25"/>
    <mergeCell ref="J24:J25"/>
    <mergeCell ref="I24:I25"/>
    <mergeCell ref="E24:E25"/>
    <mergeCell ref="D24:D25"/>
    <mergeCell ref="C24:C25"/>
    <mergeCell ref="B24:B25"/>
    <mergeCell ref="A28:A29"/>
    <mergeCell ref="S30:S31"/>
    <mergeCell ref="O30:O31"/>
    <mergeCell ref="A22:A23"/>
    <mergeCell ref="S20:S21"/>
    <mergeCell ref="O20:O21"/>
    <mergeCell ref="N20:N21"/>
    <mergeCell ref="J20:J21"/>
    <mergeCell ref="I20:I21"/>
    <mergeCell ref="E20:E21"/>
    <mergeCell ref="D20:D21"/>
    <mergeCell ref="C20:C21"/>
    <mergeCell ref="B20:B21"/>
    <mergeCell ref="S22:S23"/>
    <mergeCell ref="O22:O23"/>
    <mergeCell ref="N22:N23"/>
    <mergeCell ref="J22:J23"/>
    <mergeCell ref="I22:I23"/>
    <mergeCell ref="E22:E23"/>
    <mergeCell ref="D22:D23"/>
    <mergeCell ref="C22:C23"/>
    <mergeCell ref="B22:B23"/>
    <mergeCell ref="S44:S45"/>
    <mergeCell ref="O44:O45"/>
    <mergeCell ref="N44:N45"/>
    <mergeCell ref="A15:A16"/>
    <mergeCell ref="S17:S18"/>
    <mergeCell ref="O17:O18"/>
    <mergeCell ref="N17:N18"/>
    <mergeCell ref="J17:J18"/>
    <mergeCell ref="I17:I18"/>
    <mergeCell ref="E17:E18"/>
    <mergeCell ref="D17:D18"/>
    <mergeCell ref="C17:C18"/>
    <mergeCell ref="B17:B18"/>
    <mergeCell ref="A17:A18"/>
    <mergeCell ref="S15:S16"/>
    <mergeCell ref="O15:O16"/>
    <mergeCell ref="N15:N16"/>
    <mergeCell ref="J15:J16"/>
    <mergeCell ref="I15:I16"/>
    <mergeCell ref="E15:E16"/>
    <mergeCell ref="D15:D16"/>
    <mergeCell ref="C15:C16"/>
    <mergeCell ref="B15:B16"/>
    <mergeCell ref="A20:A21"/>
    <mergeCell ref="A42:A43"/>
    <mergeCell ref="S40:S41"/>
    <mergeCell ref="O40:O41"/>
    <mergeCell ref="N40:N41"/>
    <mergeCell ref="J40:J41"/>
    <mergeCell ref="I40:I41"/>
    <mergeCell ref="E40:E41"/>
    <mergeCell ref="D40:D41"/>
    <mergeCell ref="C40:C41"/>
    <mergeCell ref="B40:B41"/>
    <mergeCell ref="A40:A41"/>
    <mergeCell ref="S42:S43"/>
    <mergeCell ref="O42:O43"/>
    <mergeCell ref="N42:N43"/>
    <mergeCell ref="J42:J43"/>
    <mergeCell ref="I42:I43"/>
    <mergeCell ref="E42:E43"/>
    <mergeCell ref="D42:D43"/>
    <mergeCell ref="C42:C43"/>
    <mergeCell ref="B42:B43"/>
    <mergeCell ref="J44:J45"/>
    <mergeCell ref="I44:I45"/>
    <mergeCell ref="E44:E45"/>
    <mergeCell ref="D44:D45"/>
    <mergeCell ref="C44:C45"/>
    <mergeCell ref="B44:B45"/>
    <mergeCell ref="A51:A52"/>
    <mergeCell ref="A48:A49"/>
    <mergeCell ref="B48:B49"/>
    <mergeCell ref="C48:C49"/>
    <mergeCell ref="I51:I52"/>
    <mergeCell ref="E51:E52"/>
    <mergeCell ref="D51:D52"/>
    <mergeCell ref="A44:A45"/>
    <mergeCell ref="A53:A54"/>
    <mergeCell ref="S48:S49"/>
    <mergeCell ref="S46:S47"/>
    <mergeCell ref="O46:O47"/>
    <mergeCell ref="I46:I47"/>
    <mergeCell ref="N46:N47"/>
    <mergeCell ref="J46:J47"/>
    <mergeCell ref="D48:D49"/>
    <mergeCell ref="E48:E49"/>
    <mergeCell ref="I48:I49"/>
    <mergeCell ref="J48:J49"/>
    <mergeCell ref="N48:N49"/>
    <mergeCell ref="O48:O49"/>
    <mergeCell ref="E46:E47"/>
    <mergeCell ref="D46:D47"/>
    <mergeCell ref="C46:C47"/>
    <mergeCell ref="B46:B47"/>
    <mergeCell ref="A46:A47"/>
    <mergeCell ref="S51:S52"/>
    <mergeCell ref="O51:O52"/>
    <mergeCell ref="N51:N52"/>
    <mergeCell ref="J51:J52"/>
    <mergeCell ref="C51:C52"/>
    <mergeCell ref="B51:B52"/>
    <mergeCell ref="S53:S54"/>
    <mergeCell ref="O53:O54"/>
    <mergeCell ref="N53:N54"/>
    <mergeCell ref="J53:J54"/>
    <mergeCell ref="I53:I54"/>
    <mergeCell ref="E53:E54"/>
    <mergeCell ref="D53:D54"/>
    <mergeCell ref="C53:C54"/>
    <mergeCell ref="B53:B54"/>
    <mergeCell ref="D64:D65"/>
    <mergeCell ref="S57:S58"/>
    <mergeCell ref="O57:O58"/>
    <mergeCell ref="N57:N58"/>
    <mergeCell ref="J57:J58"/>
    <mergeCell ref="I57:I58"/>
    <mergeCell ref="E57:E58"/>
    <mergeCell ref="D57:D58"/>
    <mergeCell ref="A55:A56"/>
    <mergeCell ref="A57:A58"/>
    <mergeCell ref="C57:C58"/>
    <mergeCell ref="B57:B58"/>
    <mergeCell ref="S55:S56"/>
    <mergeCell ref="O55:O56"/>
    <mergeCell ref="N55:N56"/>
    <mergeCell ref="J55:J56"/>
    <mergeCell ref="I55:I56"/>
    <mergeCell ref="E55:E56"/>
    <mergeCell ref="D55:D56"/>
    <mergeCell ref="C55:C56"/>
    <mergeCell ref="B55:B56"/>
    <mergeCell ref="O69:O70"/>
    <mergeCell ref="N69:N70"/>
    <mergeCell ref="J69:J70"/>
    <mergeCell ref="I69:I70"/>
    <mergeCell ref="S66:S67"/>
    <mergeCell ref="B64:B65"/>
    <mergeCell ref="A64:A65"/>
    <mergeCell ref="S60:S61"/>
    <mergeCell ref="O60:O61"/>
    <mergeCell ref="N60:N61"/>
    <mergeCell ref="J60:J61"/>
    <mergeCell ref="I60:I61"/>
    <mergeCell ref="E60:E61"/>
    <mergeCell ref="D60:D61"/>
    <mergeCell ref="S64:S65"/>
    <mergeCell ref="O64:O65"/>
    <mergeCell ref="N64:N65"/>
    <mergeCell ref="J64:J65"/>
    <mergeCell ref="I64:I65"/>
    <mergeCell ref="E64:E65"/>
    <mergeCell ref="C64:C65"/>
    <mergeCell ref="C60:C61"/>
    <mergeCell ref="B60:B61"/>
    <mergeCell ref="A60:A61"/>
    <mergeCell ref="S78:S79"/>
    <mergeCell ref="N78:N79"/>
    <mergeCell ref="O78:O79"/>
    <mergeCell ref="I78:I79"/>
    <mergeCell ref="E78:E79"/>
    <mergeCell ref="A78:A79"/>
    <mergeCell ref="C73:C79"/>
    <mergeCell ref="D75:D76"/>
    <mergeCell ref="S73:S74"/>
    <mergeCell ref="O73:O74"/>
    <mergeCell ref="N73:N74"/>
    <mergeCell ref="J73:J74"/>
    <mergeCell ref="I73:I74"/>
    <mergeCell ref="E73:E74"/>
    <mergeCell ref="D73:D74"/>
    <mergeCell ref="S75:S76"/>
    <mergeCell ref="O75:O76"/>
    <mergeCell ref="N75:N76"/>
    <mergeCell ref="J75:J76"/>
    <mergeCell ref="I75:I76"/>
    <mergeCell ref="E75:E76"/>
    <mergeCell ref="A73:A74"/>
    <mergeCell ref="B12:B13"/>
    <mergeCell ref="C12:C13"/>
    <mergeCell ref="C8:C10"/>
    <mergeCell ref="L8:L10"/>
    <mergeCell ref="F8:F10"/>
    <mergeCell ref="G8:G10"/>
    <mergeCell ref="H69:H72"/>
    <mergeCell ref="G69:G72"/>
    <mergeCell ref="A14:S14"/>
    <mergeCell ref="A66:A67"/>
    <mergeCell ref="B66:B67"/>
    <mergeCell ref="C66:C67"/>
    <mergeCell ref="D66:D67"/>
    <mergeCell ref="I66:I67"/>
    <mergeCell ref="E66:E67"/>
    <mergeCell ref="J66:J67"/>
    <mergeCell ref="N66:N67"/>
    <mergeCell ref="B69:B72"/>
    <mergeCell ref="C69:C72"/>
    <mergeCell ref="D69:D72"/>
    <mergeCell ref="E69:E72"/>
    <mergeCell ref="F69:F72"/>
    <mergeCell ref="O66:O67"/>
    <mergeCell ref="S69:S70"/>
    <mergeCell ref="A6:I6"/>
    <mergeCell ref="J6:S6"/>
    <mergeCell ref="S98:S99"/>
    <mergeCell ref="S92:S93"/>
    <mergeCell ref="O92:O93"/>
    <mergeCell ref="N92:N93"/>
    <mergeCell ref="I92:I93"/>
    <mergeCell ref="E92:E93"/>
    <mergeCell ref="D98:D99"/>
    <mergeCell ref="E98:E99"/>
    <mergeCell ref="I98:I99"/>
    <mergeCell ref="J98:J99"/>
    <mergeCell ref="N98:N99"/>
    <mergeCell ref="O98:O99"/>
    <mergeCell ref="D92:D93"/>
    <mergeCell ref="C92:C93"/>
    <mergeCell ref="B92:B93"/>
    <mergeCell ref="A92:A93"/>
    <mergeCell ref="R8:R10"/>
    <mergeCell ref="Q8:Q10"/>
    <mergeCell ref="H8:H10"/>
    <mergeCell ref="K8:K10"/>
    <mergeCell ref="M8:M10"/>
    <mergeCell ref="J8:J10"/>
    <mergeCell ref="O5:S5"/>
    <mergeCell ref="A5:N5"/>
    <mergeCell ref="A7:S7"/>
    <mergeCell ref="S8:S10"/>
    <mergeCell ref="A98:A99"/>
    <mergeCell ref="A1:S1"/>
    <mergeCell ref="A2:S2"/>
    <mergeCell ref="A3:S3"/>
    <mergeCell ref="A4:S4"/>
    <mergeCell ref="B94:B102"/>
    <mergeCell ref="C94:C102"/>
    <mergeCell ref="P8:P10"/>
    <mergeCell ref="O8:O10"/>
    <mergeCell ref="E8:E10"/>
    <mergeCell ref="C82:C84"/>
    <mergeCell ref="B85:B91"/>
    <mergeCell ref="C85:C91"/>
    <mergeCell ref="A50:S50"/>
    <mergeCell ref="A59:S59"/>
    <mergeCell ref="B73:B79"/>
    <mergeCell ref="D77:D79"/>
    <mergeCell ref="A11:S11"/>
    <mergeCell ref="A8:A10"/>
    <mergeCell ref="B8:B10"/>
  </mergeCells>
  <pageMargins left="0.23622047244094491" right="0.23622047244094491" top="0.74803149606299213" bottom="0.74803149606299213" header="0.31496062992125984" footer="0.31496062992125984"/>
  <pageSetup scale="37"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8E5D"/>
    <pageSetUpPr fitToPage="1"/>
  </sheetPr>
  <dimension ref="A1:U101"/>
  <sheetViews>
    <sheetView view="pageBreakPreview" topLeftCell="A18" zoomScale="60" zoomScaleNormal="70" workbookViewId="0">
      <selection activeCell="R18" sqref="R1:T1048576"/>
    </sheetView>
  </sheetViews>
  <sheetFormatPr baseColWidth="10" defaultColWidth="10.85546875" defaultRowHeight="18.75"/>
  <cols>
    <col min="1" max="1" width="6.85546875" style="7" customWidth="1"/>
    <col min="2" max="2" width="37" style="7" customWidth="1"/>
    <col min="3" max="3" width="25" style="7" customWidth="1"/>
    <col min="4" max="4" width="21" style="7" customWidth="1"/>
    <col min="5" max="5" width="33.7109375" style="8" customWidth="1"/>
    <col min="6" max="6" width="70.7109375" style="7" customWidth="1"/>
    <col min="7" max="7" width="6.85546875" style="9" customWidth="1"/>
    <col min="8" max="10" width="6.85546875" style="9" hidden="1" customWidth="1"/>
    <col min="11" max="11" width="65.42578125" style="7" customWidth="1"/>
    <col min="12" max="12" width="6.85546875" style="9" customWidth="1"/>
    <col min="13" max="15" width="6.85546875" style="9" hidden="1" customWidth="1"/>
    <col min="16" max="16" width="65.42578125" style="7" customWidth="1"/>
    <col min="17" max="17" width="6.85546875" style="9" customWidth="1"/>
    <col min="18" max="20" width="6.85546875" style="9" hidden="1" customWidth="1"/>
    <col min="21" max="21" width="30.5703125" style="13" customWidth="1"/>
    <col min="22" max="16384" width="10.85546875" style="13"/>
  </cols>
  <sheetData>
    <row r="1" spans="1:21" s="12" customFormat="1" ht="21.75">
      <c r="A1" s="332" t="s">
        <v>1985</v>
      </c>
      <c r="B1" s="333"/>
      <c r="C1" s="333"/>
      <c r="D1" s="333"/>
      <c r="E1" s="333"/>
      <c r="F1" s="333"/>
      <c r="G1" s="333"/>
      <c r="H1" s="333"/>
      <c r="I1" s="333"/>
      <c r="J1" s="333"/>
      <c r="K1" s="333"/>
      <c r="L1" s="333"/>
      <c r="M1" s="333"/>
      <c r="N1" s="333"/>
      <c r="O1" s="333"/>
      <c r="P1" s="333"/>
      <c r="Q1" s="333"/>
      <c r="R1" s="333"/>
      <c r="S1" s="333"/>
      <c r="T1" s="333"/>
      <c r="U1" s="334"/>
    </row>
    <row r="2" spans="1:21" s="12" customFormat="1" ht="21.75">
      <c r="A2" s="335" t="s">
        <v>10</v>
      </c>
      <c r="B2" s="336"/>
      <c r="C2" s="336"/>
      <c r="D2" s="336"/>
      <c r="E2" s="336"/>
      <c r="F2" s="336"/>
      <c r="G2" s="336"/>
      <c r="H2" s="336"/>
      <c r="I2" s="336"/>
      <c r="J2" s="336"/>
      <c r="K2" s="336"/>
      <c r="L2" s="336"/>
      <c r="M2" s="336"/>
      <c r="N2" s="336"/>
      <c r="O2" s="336"/>
      <c r="P2" s="336"/>
      <c r="Q2" s="336"/>
      <c r="R2" s="336"/>
      <c r="S2" s="336"/>
      <c r="T2" s="336"/>
      <c r="U2" s="337"/>
    </row>
    <row r="3" spans="1:21" s="12" customFormat="1" ht="35.25" customHeight="1">
      <c r="A3" s="335"/>
      <c r="B3" s="336"/>
      <c r="C3" s="336"/>
      <c r="D3" s="336"/>
      <c r="E3" s="336"/>
      <c r="F3" s="336"/>
      <c r="G3" s="336"/>
      <c r="H3" s="336"/>
      <c r="I3" s="336"/>
      <c r="J3" s="336"/>
      <c r="K3" s="336"/>
      <c r="L3" s="336"/>
      <c r="M3" s="336"/>
      <c r="N3" s="336"/>
      <c r="O3" s="336"/>
      <c r="P3" s="336"/>
      <c r="Q3" s="336"/>
      <c r="R3" s="336"/>
      <c r="S3" s="336"/>
      <c r="T3" s="336"/>
      <c r="U3" s="337"/>
    </row>
    <row r="4" spans="1:21" s="12" customFormat="1" ht="21.75">
      <c r="A4" s="335"/>
      <c r="B4" s="336"/>
      <c r="C4" s="336"/>
      <c r="D4" s="336"/>
      <c r="E4" s="336"/>
      <c r="F4" s="336"/>
      <c r="G4" s="336"/>
      <c r="H4" s="336"/>
      <c r="I4" s="336"/>
      <c r="J4" s="336"/>
      <c r="K4" s="336"/>
      <c r="L4" s="336"/>
      <c r="M4" s="336"/>
      <c r="N4" s="336"/>
      <c r="O4" s="336"/>
      <c r="P4" s="336"/>
      <c r="Q4" s="336"/>
      <c r="R4" s="336"/>
      <c r="S4" s="336"/>
      <c r="T4" s="336"/>
      <c r="U4" s="337"/>
    </row>
    <row r="5" spans="1:21"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c r="P5" s="435"/>
      <c r="Q5" s="435" t="str">
        <f>CARÁTULA!F6</f>
        <v>CAMUJER-2023</v>
      </c>
      <c r="R5" s="435"/>
      <c r="S5" s="435"/>
      <c r="T5" s="435"/>
      <c r="U5" s="436"/>
    </row>
    <row r="6" spans="1:21" s="12" customFormat="1" ht="21.75">
      <c r="A6" s="350">
        <f>CARÁTULA!D10</f>
        <v>0</v>
      </c>
      <c r="B6" s="351"/>
      <c r="C6" s="351"/>
      <c r="D6" s="351"/>
      <c r="E6" s="351"/>
      <c r="F6" s="351"/>
      <c r="G6" s="351"/>
      <c r="H6" s="351"/>
      <c r="I6" s="351"/>
      <c r="J6" s="351">
        <f>CARÁTULA!D13</f>
        <v>0</v>
      </c>
      <c r="K6" s="351"/>
      <c r="L6" s="351"/>
      <c r="M6" s="351"/>
      <c r="N6" s="351"/>
      <c r="O6" s="351"/>
      <c r="P6" s="351"/>
      <c r="Q6" s="351"/>
      <c r="R6" s="351"/>
      <c r="S6" s="351"/>
      <c r="T6" s="351"/>
      <c r="U6" s="352"/>
    </row>
    <row r="7" spans="1:21" ht="21.75" customHeight="1">
      <c r="A7" s="431" t="s">
        <v>1585</v>
      </c>
      <c r="B7" s="432"/>
      <c r="C7" s="432"/>
      <c r="D7" s="432"/>
      <c r="E7" s="432"/>
      <c r="F7" s="432"/>
      <c r="G7" s="432"/>
      <c r="H7" s="432"/>
      <c r="I7" s="432"/>
      <c r="J7" s="432"/>
      <c r="K7" s="432"/>
      <c r="L7" s="432"/>
      <c r="M7" s="432"/>
      <c r="N7" s="432"/>
      <c r="O7" s="432"/>
      <c r="P7" s="432"/>
      <c r="Q7" s="432"/>
      <c r="R7" s="432"/>
      <c r="S7" s="432"/>
      <c r="T7" s="432"/>
      <c r="U7" s="433"/>
    </row>
    <row r="8" spans="1:21" s="14" customFormat="1" ht="32.25" customHeight="1">
      <c r="A8" s="437"/>
      <c r="B8" s="181"/>
      <c r="C8" s="181"/>
      <c r="D8" s="556" t="s">
        <v>7</v>
      </c>
      <c r="E8" s="557"/>
      <c r="F8" s="558"/>
      <c r="G8" s="429" t="s">
        <v>4</v>
      </c>
      <c r="H8" s="429" t="s">
        <v>14</v>
      </c>
      <c r="I8" s="429" t="s">
        <v>13</v>
      </c>
      <c r="J8" s="429" t="s">
        <v>12</v>
      </c>
      <c r="K8" s="61" t="s">
        <v>6</v>
      </c>
      <c r="L8" s="429" t="s">
        <v>4</v>
      </c>
      <c r="M8" s="429" t="s">
        <v>14</v>
      </c>
      <c r="N8" s="429" t="s">
        <v>13</v>
      </c>
      <c r="O8" s="429" t="s">
        <v>12</v>
      </c>
      <c r="P8" s="61" t="s">
        <v>5</v>
      </c>
      <c r="Q8" s="429" t="s">
        <v>4</v>
      </c>
      <c r="R8" s="429" t="s">
        <v>14</v>
      </c>
      <c r="S8" s="429" t="s">
        <v>13</v>
      </c>
      <c r="T8" s="429" t="s">
        <v>12</v>
      </c>
      <c r="U8" s="440" t="s">
        <v>93</v>
      </c>
    </row>
    <row r="9" spans="1:21" s="14" customFormat="1" ht="32.25" customHeight="1">
      <c r="A9" s="438"/>
      <c r="B9" s="181"/>
      <c r="C9" s="181"/>
      <c r="D9" s="552" t="s">
        <v>3</v>
      </c>
      <c r="E9" s="553"/>
      <c r="F9" s="554"/>
      <c r="G9" s="429"/>
      <c r="H9" s="429"/>
      <c r="I9" s="429"/>
      <c r="J9" s="429"/>
      <c r="K9" s="19" t="s">
        <v>3</v>
      </c>
      <c r="L9" s="429"/>
      <c r="M9" s="429"/>
      <c r="N9" s="429"/>
      <c r="O9" s="429"/>
      <c r="P9" s="62" t="s">
        <v>2</v>
      </c>
      <c r="Q9" s="429"/>
      <c r="R9" s="429"/>
      <c r="S9" s="429"/>
      <c r="T9" s="429"/>
      <c r="U9" s="441"/>
    </row>
    <row r="10" spans="1:21" s="14" customFormat="1" ht="42" customHeight="1">
      <c r="A10" s="439"/>
      <c r="B10" s="182"/>
      <c r="C10" s="182"/>
      <c r="D10" s="548" t="s">
        <v>1</v>
      </c>
      <c r="E10" s="549"/>
      <c r="F10" s="550"/>
      <c r="G10" s="430"/>
      <c r="H10" s="430"/>
      <c r="I10" s="430"/>
      <c r="J10" s="430"/>
      <c r="K10" s="19" t="s">
        <v>1</v>
      </c>
      <c r="L10" s="430"/>
      <c r="M10" s="430"/>
      <c r="N10" s="430"/>
      <c r="O10" s="430"/>
      <c r="P10" s="62" t="s">
        <v>0</v>
      </c>
      <c r="Q10" s="430"/>
      <c r="R10" s="430"/>
      <c r="S10" s="430"/>
      <c r="T10" s="430"/>
      <c r="U10" s="441"/>
    </row>
    <row r="11" spans="1:21" s="15" customFormat="1" ht="17.25" customHeight="1">
      <c r="A11" s="527"/>
      <c r="B11" s="528"/>
      <c r="C11" s="528"/>
      <c r="D11" s="528"/>
      <c r="E11" s="528"/>
      <c r="F11" s="528"/>
      <c r="G11" s="528"/>
      <c r="H11" s="528"/>
      <c r="I11" s="528"/>
      <c r="J11" s="528"/>
      <c r="K11" s="528"/>
      <c r="L11" s="528"/>
      <c r="M11" s="528"/>
      <c r="N11" s="528"/>
      <c r="O11" s="528"/>
      <c r="P11" s="528"/>
      <c r="Q11" s="528"/>
      <c r="R11" s="528"/>
      <c r="S11" s="528"/>
      <c r="T11" s="528"/>
      <c r="U11" s="555"/>
    </row>
    <row r="12" spans="1:21" s="147" customFormat="1" ht="21.75">
      <c r="A12" s="192"/>
      <c r="B12" s="222" t="s">
        <v>9</v>
      </c>
      <c r="C12" s="222" t="s">
        <v>8</v>
      </c>
      <c r="D12" s="222" t="s">
        <v>1721</v>
      </c>
      <c r="E12" s="222" t="s">
        <v>1722</v>
      </c>
      <c r="F12" s="222" t="s">
        <v>1723</v>
      </c>
      <c r="G12" s="223"/>
      <c r="H12" s="223"/>
      <c r="I12" s="223"/>
      <c r="J12" s="223"/>
      <c r="K12" s="223"/>
      <c r="L12" s="223"/>
      <c r="M12" s="223"/>
      <c r="N12" s="223"/>
      <c r="O12" s="223"/>
      <c r="P12" s="223"/>
      <c r="Q12" s="221"/>
      <c r="R12" s="221"/>
      <c r="S12" s="221"/>
      <c r="T12" s="221"/>
      <c r="U12" s="221"/>
    </row>
    <row r="13" spans="1:21" s="147" customFormat="1" ht="21.75">
      <c r="A13" s="473" t="s">
        <v>1399</v>
      </c>
      <c r="B13" s="473"/>
      <c r="C13" s="473"/>
      <c r="D13" s="473"/>
      <c r="E13" s="473"/>
      <c r="F13" s="473"/>
      <c r="G13" s="473"/>
      <c r="H13" s="473"/>
      <c r="I13" s="473"/>
      <c r="J13" s="473"/>
      <c r="K13" s="473"/>
      <c r="L13" s="473"/>
      <c r="M13" s="473"/>
      <c r="N13" s="473"/>
      <c r="O13" s="473"/>
      <c r="P13" s="473"/>
      <c r="Q13" s="473"/>
      <c r="R13" s="473"/>
      <c r="S13" s="473"/>
      <c r="T13" s="473"/>
      <c r="U13" s="474"/>
    </row>
    <row r="14" spans="1:21" s="147" customFormat="1" ht="131.25">
      <c r="A14" s="135">
        <v>1</v>
      </c>
      <c r="B14" s="543" t="s">
        <v>2056</v>
      </c>
      <c r="C14" s="437"/>
      <c r="D14" s="67" t="s">
        <v>1398</v>
      </c>
      <c r="E14" s="67" t="s">
        <v>1749</v>
      </c>
      <c r="F14" s="134" t="s">
        <v>1652</v>
      </c>
      <c r="G14" s="90">
        <v>1</v>
      </c>
      <c r="H14" s="65">
        <f>IF(G14=I14,J14)</f>
        <v>1</v>
      </c>
      <c r="I14" s="65">
        <f>IF(G14="NA","NA",J14)</f>
        <v>1</v>
      </c>
      <c r="J14" s="65">
        <v>1</v>
      </c>
      <c r="K14" s="186" t="s">
        <v>1675</v>
      </c>
      <c r="L14" s="90">
        <v>1</v>
      </c>
      <c r="M14" s="65">
        <f>IF(L14=N14,O14)</f>
        <v>1</v>
      </c>
      <c r="N14" s="65">
        <f>IF(L14="NA","NA",O14)</f>
        <v>1</v>
      </c>
      <c r="O14" s="65">
        <v>1</v>
      </c>
      <c r="P14" s="187" t="s">
        <v>1654</v>
      </c>
      <c r="Q14" s="90">
        <v>1</v>
      </c>
      <c r="R14" s="65">
        <f>IF(Q14=S14,T14)</f>
        <v>1</v>
      </c>
      <c r="S14" s="65">
        <f>IF(Q14="NA","NA",T14)</f>
        <v>1</v>
      </c>
      <c r="T14" s="65">
        <v>1</v>
      </c>
      <c r="U14" s="75" t="s">
        <v>1373</v>
      </c>
    </row>
    <row r="15" spans="1:21" s="147" customFormat="1" ht="131.25">
      <c r="A15" s="135">
        <v>2</v>
      </c>
      <c r="B15" s="545"/>
      <c r="C15" s="438"/>
      <c r="D15" s="67" t="s">
        <v>1401</v>
      </c>
      <c r="E15" s="67" t="s">
        <v>1750</v>
      </c>
      <c r="F15" s="134" t="s">
        <v>1653</v>
      </c>
      <c r="G15" s="90">
        <v>1</v>
      </c>
      <c r="H15" s="65">
        <f>IF(G15=I15,J15)</f>
        <v>1</v>
      </c>
      <c r="I15" s="65">
        <f>IF(G15="NA","NA",J15)</f>
        <v>1</v>
      </c>
      <c r="J15" s="65">
        <v>1</v>
      </c>
      <c r="K15" s="186" t="s">
        <v>1675</v>
      </c>
      <c r="L15" s="90">
        <v>1</v>
      </c>
      <c r="M15" s="65">
        <f>IF(L15=N15,O15)</f>
        <v>1</v>
      </c>
      <c r="N15" s="65">
        <f>IF(L15="NA","NA",O15)</f>
        <v>1</v>
      </c>
      <c r="O15" s="65">
        <v>1</v>
      </c>
      <c r="P15" s="187" t="s">
        <v>1654</v>
      </c>
      <c r="Q15" s="90">
        <v>1</v>
      </c>
      <c r="R15" s="65">
        <f>IF(Q15=S15,T15)</f>
        <v>1</v>
      </c>
      <c r="S15" s="65">
        <f>IF(Q15="NA","NA",T15)</f>
        <v>1</v>
      </c>
      <c r="T15" s="65">
        <v>1</v>
      </c>
      <c r="U15" s="75" t="s">
        <v>1373</v>
      </c>
    </row>
    <row r="16" spans="1:21" s="147" customFormat="1" ht="131.25">
      <c r="A16" s="135">
        <v>3</v>
      </c>
      <c r="B16" s="544"/>
      <c r="C16" s="438"/>
      <c r="D16" s="67" t="s">
        <v>1402</v>
      </c>
      <c r="E16" s="67" t="s">
        <v>1828</v>
      </c>
      <c r="F16" s="134" t="s">
        <v>1724</v>
      </c>
      <c r="G16" s="90">
        <v>1</v>
      </c>
      <c r="H16" s="65">
        <f>IF(G16=I16,J16)</f>
        <v>1</v>
      </c>
      <c r="I16" s="65">
        <f>IF(G16="NA","NA",J16)</f>
        <v>1</v>
      </c>
      <c r="J16" s="65">
        <v>1</v>
      </c>
      <c r="K16" s="186" t="s">
        <v>1675</v>
      </c>
      <c r="L16" s="90">
        <v>1</v>
      </c>
      <c r="M16" s="65">
        <f>IF(L16=N16,O16)</f>
        <v>1</v>
      </c>
      <c r="N16" s="65">
        <f>IF(L16="NA","NA",O16)</f>
        <v>1</v>
      </c>
      <c r="O16" s="65">
        <v>1</v>
      </c>
      <c r="P16" s="187" t="s">
        <v>1654</v>
      </c>
      <c r="Q16" s="90">
        <v>1</v>
      </c>
      <c r="R16" s="65">
        <f>IF(Q16=S16,T16)</f>
        <v>1</v>
      </c>
      <c r="S16" s="65">
        <f>IF(Q16="NA","NA",T16)</f>
        <v>1</v>
      </c>
      <c r="T16" s="65">
        <v>1</v>
      </c>
      <c r="U16" s="75" t="s">
        <v>1373</v>
      </c>
    </row>
    <row r="17" spans="1:21" s="147" customFormat="1" ht="21.75" customHeight="1">
      <c r="A17" s="538" t="s">
        <v>1404</v>
      </c>
      <c r="B17" s="539"/>
      <c r="C17" s="539"/>
      <c r="D17" s="539"/>
      <c r="E17" s="539"/>
      <c r="F17" s="539"/>
      <c r="G17" s="539"/>
      <c r="H17" s="539"/>
      <c r="I17" s="539"/>
      <c r="J17" s="539"/>
      <c r="K17" s="539"/>
      <c r="L17" s="539"/>
      <c r="M17" s="539"/>
      <c r="N17" s="539"/>
      <c r="O17" s="539"/>
      <c r="P17" s="539"/>
      <c r="Q17" s="539"/>
      <c r="R17" s="539"/>
      <c r="S17" s="539"/>
      <c r="T17" s="539"/>
      <c r="U17" s="539"/>
    </row>
    <row r="18" spans="1:21" s="147" customFormat="1" ht="131.25">
      <c r="A18" s="135">
        <v>4</v>
      </c>
      <c r="B18" s="543" t="s">
        <v>2056</v>
      </c>
      <c r="C18" s="437"/>
      <c r="D18" s="155" t="s">
        <v>1405</v>
      </c>
      <c r="E18" s="155" t="s">
        <v>1753</v>
      </c>
      <c r="F18" s="198" t="s">
        <v>1657</v>
      </c>
      <c r="G18" s="90">
        <v>1</v>
      </c>
      <c r="H18" s="65">
        <f t="shared" ref="H18:H29" si="0">IF(G18=I18,J18)</f>
        <v>1</v>
      </c>
      <c r="I18" s="65">
        <f t="shared" ref="I18:I29" si="1">IF(G18="NA","NA",J18)</f>
        <v>1</v>
      </c>
      <c r="J18" s="65">
        <v>1</v>
      </c>
      <c r="K18" s="186" t="s">
        <v>1675</v>
      </c>
      <c r="L18" s="90">
        <v>1</v>
      </c>
      <c r="M18" s="65">
        <f t="shared" ref="M18:M29" si="2">IF(L18=N18,O18)</f>
        <v>1</v>
      </c>
      <c r="N18" s="65">
        <f t="shared" ref="N18:N29" si="3">IF(L18="NA","NA",O18)</f>
        <v>1</v>
      </c>
      <c r="O18" s="65">
        <v>1</v>
      </c>
      <c r="P18" s="187" t="s">
        <v>1654</v>
      </c>
      <c r="Q18" s="90">
        <v>1</v>
      </c>
      <c r="R18" s="65">
        <f t="shared" ref="R18:R29" si="4">IF(Q18=S18,T18)</f>
        <v>1</v>
      </c>
      <c r="S18" s="65">
        <f t="shared" ref="S18:S29" si="5">IF(Q18="NA","NA",T18)</f>
        <v>1</v>
      </c>
      <c r="T18" s="65">
        <v>1</v>
      </c>
      <c r="U18" s="75" t="s">
        <v>1373</v>
      </c>
    </row>
    <row r="19" spans="1:21" s="147" customFormat="1" ht="131.25">
      <c r="A19" s="135">
        <v>5</v>
      </c>
      <c r="B19" s="545"/>
      <c r="C19" s="438"/>
      <c r="D19" s="140" t="s">
        <v>1406</v>
      </c>
      <c r="E19" s="140" t="s">
        <v>1753</v>
      </c>
      <c r="F19" s="186" t="s">
        <v>1658</v>
      </c>
      <c r="G19" s="90">
        <v>1</v>
      </c>
      <c r="H19" s="65">
        <f t="shared" si="0"/>
        <v>1</v>
      </c>
      <c r="I19" s="65">
        <f t="shared" si="1"/>
        <v>1</v>
      </c>
      <c r="J19" s="65">
        <v>1</v>
      </c>
      <c r="K19" s="186" t="s">
        <v>1675</v>
      </c>
      <c r="L19" s="90">
        <v>1</v>
      </c>
      <c r="M19" s="65">
        <f t="shared" si="2"/>
        <v>1</v>
      </c>
      <c r="N19" s="65">
        <f t="shared" si="3"/>
        <v>1</v>
      </c>
      <c r="O19" s="65">
        <v>1</v>
      </c>
      <c r="P19" s="187" t="s">
        <v>1654</v>
      </c>
      <c r="Q19" s="90">
        <v>1</v>
      </c>
      <c r="R19" s="65">
        <f t="shared" si="4"/>
        <v>1</v>
      </c>
      <c r="S19" s="65">
        <f t="shared" si="5"/>
        <v>1</v>
      </c>
      <c r="T19" s="65">
        <v>1</v>
      </c>
      <c r="U19" s="75" t="s">
        <v>1373</v>
      </c>
    </row>
    <row r="20" spans="1:21" s="147" customFormat="1" ht="131.25">
      <c r="A20" s="135">
        <v>6</v>
      </c>
      <c r="B20" s="545"/>
      <c r="C20" s="438"/>
      <c r="D20" s="140" t="s">
        <v>1407</v>
      </c>
      <c r="E20" s="140" t="s">
        <v>1862</v>
      </c>
      <c r="F20" s="139" t="s">
        <v>1863</v>
      </c>
      <c r="G20" s="90">
        <v>1</v>
      </c>
      <c r="H20" s="65">
        <f t="shared" si="0"/>
        <v>1</v>
      </c>
      <c r="I20" s="65">
        <f t="shared" si="1"/>
        <v>1</v>
      </c>
      <c r="J20" s="65">
        <v>1</v>
      </c>
      <c r="K20" s="186" t="s">
        <v>1675</v>
      </c>
      <c r="L20" s="90">
        <v>1</v>
      </c>
      <c r="M20" s="65">
        <f t="shared" si="2"/>
        <v>1</v>
      </c>
      <c r="N20" s="65">
        <f t="shared" si="3"/>
        <v>1</v>
      </c>
      <c r="O20" s="65">
        <v>1</v>
      </c>
      <c r="P20" s="187" t="s">
        <v>1654</v>
      </c>
      <c r="Q20" s="90">
        <v>1</v>
      </c>
      <c r="R20" s="65">
        <f t="shared" si="4"/>
        <v>1</v>
      </c>
      <c r="S20" s="65">
        <f t="shared" si="5"/>
        <v>1</v>
      </c>
      <c r="T20" s="65">
        <v>1</v>
      </c>
      <c r="U20" s="75" t="s">
        <v>1373</v>
      </c>
    </row>
    <row r="21" spans="1:21" s="147" customFormat="1" ht="131.25" customHeight="1">
      <c r="A21" s="135">
        <v>7</v>
      </c>
      <c r="B21" s="545"/>
      <c r="C21" s="438"/>
      <c r="D21" s="140" t="s">
        <v>1408</v>
      </c>
      <c r="E21" s="201" t="s">
        <v>1755</v>
      </c>
      <c r="F21" s="186" t="s">
        <v>1659</v>
      </c>
      <c r="G21" s="285">
        <v>1</v>
      </c>
      <c r="H21" s="282">
        <f t="shared" ref="H21" si="6">IF(G21=I21,J21)</f>
        <v>1</v>
      </c>
      <c r="I21" s="282">
        <f t="shared" ref="I21" si="7">IF(G21="NA","NA",J21)</f>
        <v>1</v>
      </c>
      <c r="J21" s="282">
        <v>1</v>
      </c>
      <c r="K21" s="279" t="s">
        <v>1675</v>
      </c>
      <c r="L21" s="285">
        <v>1</v>
      </c>
      <c r="M21" s="282">
        <f t="shared" si="2"/>
        <v>1</v>
      </c>
      <c r="N21" s="282">
        <f t="shared" si="3"/>
        <v>1</v>
      </c>
      <c r="O21" s="282">
        <v>1</v>
      </c>
      <c r="P21" s="279" t="s">
        <v>1654</v>
      </c>
      <c r="Q21" s="285">
        <v>1</v>
      </c>
      <c r="R21" s="282">
        <f t="shared" si="4"/>
        <v>1</v>
      </c>
      <c r="S21" s="282">
        <f t="shared" si="5"/>
        <v>1</v>
      </c>
      <c r="T21" s="282">
        <v>1</v>
      </c>
      <c r="U21" s="75" t="s">
        <v>1373</v>
      </c>
    </row>
    <row r="22" spans="1:21" s="147" customFormat="1" ht="131.25">
      <c r="A22" s="135">
        <v>8</v>
      </c>
      <c r="B22" s="545"/>
      <c r="C22" s="438"/>
      <c r="D22" s="140" t="s">
        <v>1409</v>
      </c>
      <c r="E22" s="140" t="s">
        <v>1757</v>
      </c>
      <c r="F22" s="186" t="s">
        <v>1660</v>
      </c>
      <c r="G22" s="90">
        <v>1</v>
      </c>
      <c r="H22" s="65">
        <f t="shared" si="0"/>
        <v>1</v>
      </c>
      <c r="I22" s="65">
        <f t="shared" si="1"/>
        <v>1</v>
      </c>
      <c r="J22" s="65">
        <v>1</v>
      </c>
      <c r="K22" s="186" t="s">
        <v>1675</v>
      </c>
      <c r="L22" s="90">
        <v>1</v>
      </c>
      <c r="M22" s="65">
        <f t="shared" si="2"/>
        <v>1</v>
      </c>
      <c r="N22" s="65">
        <f t="shared" si="3"/>
        <v>1</v>
      </c>
      <c r="O22" s="65">
        <v>1</v>
      </c>
      <c r="P22" s="187" t="s">
        <v>1654</v>
      </c>
      <c r="Q22" s="90">
        <v>1</v>
      </c>
      <c r="R22" s="65">
        <f t="shared" si="4"/>
        <v>1</v>
      </c>
      <c r="S22" s="65">
        <f t="shared" si="5"/>
        <v>1</v>
      </c>
      <c r="T22" s="65">
        <v>1</v>
      </c>
      <c r="U22" s="75" t="s">
        <v>1373</v>
      </c>
    </row>
    <row r="23" spans="1:21" s="147" customFormat="1" ht="131.25">
      <c r="A23" s="135">
        <v>9</v>
      </c>
      <c r="B23" s="545"/>
      <c r="C23" s="438"/>
      <c r="D23" s="140" t="s">
        <v>1410</v>
      </c>
      <c r="E23" s="142" t="s">
        <v>1829</v>
      </c>
      <c r="F23" s="186" t="s">
        <v>1661</v>
      </c>
      <c r="G23" s="90">
        <v>1</v>
      </c>
      <c r="H23" s="65">
        <f t="shared" si="0"/>
        <v>1</v>
      </c>
      <c r="I23" s="65">
        <f t="shared" si="1"/>
        <v>1</v>
      </c>
      <c r="J23" s="65">
        <v>1</v>
      </c>
      <c r="K23" s="186" t="s">
        <v>1675</v>
      </c>
      <c r="L23" s="90">
        <v>1</v>
      </c>
      <c r="M23" s="65">
        <f t="shared" si="2"/>
        <v>1</v>
      </c>
      <c r="N23" s="65">
        <f t="shared" si="3"/>
        <v>1</v>
      </c>
      <c r="O23" s="65">
        <v>1</v>
      </c>
      <c r="P23" s="187" t="s">
        <v>1654</v>
      </c>
      <c r="Q23" s="90">
        <v>1</v>
      </c>
      <c r="R23" s="65">
        <f t="shared" si="4"/>
        <v>1</v>
      </c>
      <c r="S23" s="65">
        <f t="shared" si="5"/>
        <v>1</v>
      </c>
      <c r="T23" s="65">
        <v>1</v>
      </c>
      <c r="U23" s="75" t="s">
        <v>1373</v>
      </c>
    </row>
    <row r="24" spans="1:21" s="147" customFormat="1" ht="131.25">
      <c r="A24" s="135">
        <v>10</v>
      </c>
      <c r="B24" s="545"/>
      <c r="C24" s="438"/>
      <c r="D24" s="140" t="s">
        <v>1411</v>
      </c>
      <c r="E24" s="142" t="s">
        <v>1758</v>
      </c>
      <c r="F24" s="186" t="s">
        <v>1662</v>
      </c>
      <c r="G24" s="90">
        <v>1</v>
      </c>
      <c r="H24" s="65">
        <f t="shared" si="0"/>
        <v>1</v>
      </c>
      <c r="I24" s="65">
        <f t="shared" si="1"/>
        <v>1</v>
      </c>
      <c r="J24" s="65">
        <v>1</v>
      </c>
      <c r="K24" s="186" t="s">
        <v>1675</v>
      </c>
      <c r="L24" s="90">
        <v>1</v>
      </c>
      <c r="M24" s="65">
        <f t="shared" si="2"/>
        <v>1</v>
      </c>
      <c r="N24" s="65">
        <f t="shared" si="3"/>
        <v>1</v>
      </c>
      <c r="O24" s="65">
        <v>1</v>
      </c>
      <c r="P24" s="187" t="s">
        <v>1654</v>
      </c>
      <c r="Q24" s="90">
        <v>1</v>
      </c>
      <c r="R24" s="65">
        <f t="shared" si="4"/>
        <v>1</v>
      </c>
      <c r="S24" s="65">
        <f t="shared" si="5"/>
        <v>1</v>
      </c>
      <c r="T24" s="65">
        <v>1</v>
      </c>
      <c r="U24" s="75" t="s">
        <v>1373</v>
      </c>
    </row>
    <row r="25" spans="1:21" s="147" customFormat="1" ht="131.25">
      <c r="A25" s="135">
        <v>11</v>
      </c>
      <c r="B25" s="545"/>
      <c r="C25" s="438"/>
      <c r="D25" s="140" t="s">
        <v>1412</v>
      </c>
      <c r="E25" s="142" t="s">
        <v>1759</v>
      </c>
      <c r="F25" s="186" t="s">
        <v>1663</v>
      </c>
      <c r="G25" s="90">
        <v>1</v>
      </c>
      <c r="H25" s="65">
        <f t="shared" si="0"/>
        <v>1</v>
      </c>
      <c r="I25" s="65">
        <f t="shared" si="1"/>
        <v>1</v>
      </c>
      <c r="J25" s="65">
        <v>1</v>
      </c>
      <c r="K25" s="186" t="s">
        <v>1675</v>
      </c>
      <c r="L25" s="90">
        <v>1</v>
      </c>
      <c r="M25" s="65">
        <f t="shared" si="2"/>
        <v>1</v>
      </c>
      <c r="N25" s="65">
        <f t="shared" si="3"/>
        <v>1</v>
      </c>
      <c r="O25" s="65">
        <v>1</v>
      </c>
      <c r="P25" s="187" t="s">
        <v>1654</v>
      </c>
      <c r="Q25" s="90">
        <v>1</v>
      </c>
      <c r="R25" s="65">
        <f t="shared" si="4"/>
        <v>1</v>
      </c>
      <c r="S25" s="65">
        <f t="shared" si="5"/>
        <v>1</v>
      </c>
      <c r="T25" s="65">
        <v>1</v>
      </c>
      <c r="U25" s="75" t="s">
        <v>1373</v>
      </c>
    </row>
    <row r="26" spans="1:21" s="147" customFormat="1" ht="131.25" customHeight="1">
      <c r="A26" s="135">
        <v>12</v>
      </c>
      <c r="B26" s="545"/>
      <c r="C26" s="438"/>
      <c r="D26" s="155" t="s">
        <v>1413</v>
      </c>
      <c r="E26" s="201" t="s">
        <v>1760</v>
      </c>
      <c r="F26" s="186" t="s">
        <v>1664</v>
      </c>
      <c r="G26" s="272">
        <v>1</v>
      </c>
      <c r="H26" s="357">
        <f t="shared" si="0"/>
        <v>1</v>
      </c>
      <c r="I26" s="357">
        <f t="shared" si="1"/>
        <v>1</v>
      </c>
      <c r="J26" s="357">
        <v>1</v>
      </c>
      <c r="K26" s="279" t="s">
        <v>1675</v>
      </c>
      <c r="L26" s="272">
        <v>1</v>
      </c>
      <c r="M26" s="357">
        <f t="shared" si="2"/>
        <v>1</v>
      </c>
      <c r="N26" s="357">
        <f t="shared" si="3"/>
        <v>1</v>
      </c>
      <c r="O26" s="357">
        <v>1</v>
      </c>
      <c r="P26" s="279" t="s">
        <v>1654</v>
      </c>
      <c r="Q26" s="274">
        <v>1</v>
      </c>
      <c r="R26" s="367">
        <f t="shared" si="4"/>
        <v>1</v>
      </c>
      <c r="S26" s="367">
        <f t="shared" si="5"/>
        <v>1</v>
      </c>
      <c r="T26" s="367">
        <v>1</v>
      </c>
      <c r="U26" s="75" t="s">
        <v>1373</v>
      </c>
    </row>
    <row r="27" spans="1:21" s="147" customFormat="1" ht="131.25" customHeight="1">
      <c r="A27" s="135">
        <v>13</v>
      </c>
      <c r="B27" s="545"/>
      <c r="C27" s="438"/>
      <c r="D27" s="155" t="s">
        <v>1414</v>
      </c>
      <c r="E27" s="201" t="s">
        <v>1760</v>
      </c>
      <c r="F27" s="186" t="s">
        <v>1665</v>
      </c>
      <c r="G27" s="272">
        <v>1</v>
      </c>
      <c r="H27" s="357">
        <f t="shared" si="0"/>
        <v>1</v>
      </c>
      <c r="I27" s="357">
        <f t="shared" si="1"/>
        <v>1</v>
      </c>
      <c r="J27" s="357">
        <v>1</v>
      </c>
      <c r="K27" s="279" t="s">
        <v>1675</v>
      </c>
      <c r="L27" s="272">
        <v>1</v>
      </c>
      <c r="M27" s="357">
        <f t="shared" si="2"/>
        <v>1</v>
      </c>
      <c r="N27" s="357">
        <f t="shared" si="3"/>
        <v>1</v>
      </c>
      <c r="O27" s="357">
        <v>1</v>
      </c>
      <c r="P27" s="279" t="s">
        <v>1654</v>
      </c>
      <c r="Q27" s="272">
        <v>1</v>
      </c>
      <c r="R27" s="357">
        <f t="shared" si="4"/>
        <v>1</v>
      </c>
      <c r="S27" s="357">
        <f t="shared" si="5"/>
        <v>1</v>
      </c>
      <c r="T27" s="357">
        <v>1</v>
      </c>
      <c r="U27" s="75" t="s">
        <v>1373</v>
      </c>
    </row>
    <row r="28" spans="1:21" s="147" customFormat="1" ht="131.25">
      <c r="A28" s="135">
        <v>14</v>
      </c>
      <c r="B28" s="545"/>
      <c r="C28" s="438"/>
      <c r="D28" s="140" t="s">
        <v>1415</v>
      </c>
      <c r="E28" s="142" t="s">
        <v>1761</v>
      </c>
      <c r="F28" s="145" t="s">
        <v>1666</v>
      </c>
      <c r="G28" s="90">
        <v>1</v>
      </c>
      <c r="H28" s="65">
        <f t="shared" si="0"/>
        <v>1</v>
      </c>
      <c r="I28" s="65">
        <f t="shared" si="1"/>
        <v>1</v>
      </c>
      <c r="J28" s="65">
        <v>1</v>
      </c>
      <c r="K28" s="186" t="s">
        <v>1675</v>
      </c>
      <c r="L28" s="90">
        <v>1</v>
      </c>
      <c r="M28" s="65">
        <f t="shared" si="2"/>
        <v>1</v>
      </c>
      <c r="N28" s="65">
        <f t="shared" si="3"/>
        <v>1</v>
      </c>
      <c r="O28" s="65">
        <v>1</v>
      </c>
      <c r="P28" s="187" t="s">
        <v>1654</v>
      </c>
      <c r="Q28" s="90">
        <v>1</v>
      </c>
      <c r="R28" s="65">
        <f t="shared" si="4"/>
        <v>1</v>
      </c>
      <c r="S28" s="65">
        <f t="shared" si="5"/>
        <v>1</v>
      </c>
      <c r="T28" s="65">
        <v>1</v>
      </c>
      <c r="U28" s="75" t="s">
        <v>1373</v>
      </c>
    </row>
    <row r="29" spans="1:21" s="147" customFormat="1" ht="131.25">
      <c r="A29" s="135">
        <v>15</v>
      </c>
      <c r="B29" s="544"/>
      <c r="C29" s="438"/>
      <c r="D29" s="140" t="s">
        <v>1416</v>
      </c>
      <c r="E29" s="140" t="s">
        <v>1830</v>
      </c>
      <c r="F29" s="145" t="s">
        <v>1667</v>
      </c>
      <c r="G29" s="90">
        <v>1</v>
      </c>
      <c r="H29" s="65">
        <f t="shared" si="0"/>
        <v>1</v>
      </c>
      <c r="I29" s="65">
        <f t="shared" si="1"/>
        <v>1</v>
      </c>
      <c r="J29" s="65">
        <v>1</v>
      </c>
      <c r="K29" s="186" t="s">
        <v>1675</v>
      </c>
      <c r="L29" s="90">
        <v>1</v>
      </c>
      <c r="M29" s="65">
        <f t="shared" si="2"/>
        <v>1</v>
      </c>
      <c r="N29" s="65">
        <f t="shared" si="3"/>
        <v>1</v>
      </c>
      <c r="O29" s="65">
        <v>1</v>
      </c>
      <c r="P29" s="187" t="s">
        <v>1654</v>
      </c>
      <c r="Q29" s="90">
        <v>1</v>
      </c>
      <c r="R29" s="65">
        <f t="shared" si="4"/>
        <v>1</v>
      </c>
      <c r="S29" s="65">
        <f t="shared" si="5"/>
        <v>1</v>
      </c>
      <c r="T29" s="65">
        <v>1</v>
      </c>
      <c r="U29" s="75" t="s">
        <v>1373</v>
      </c>
    </row>
    <row r="30" spans="1:21" s="147" customFormat="1" ht="21.75" customHeight="1">
      <c r="A30" s="538" t="s">
        <v>1509</v>
      </c>
      <c r="B30" s="539"/>
      <c r="C30" s="539"/>
      <c r="D30" s="539"/>
      <c r="E30" s="539"/>
      <c r="F30" s="539"/>
      <c r="G30" s="539"/>
      <c r="H30" s="539"/>
      <c r="I30" s="539"/>
      <c r="J30" s="539"/>
      <c r="K30" s="539"/>
      <c r="L30" s="539"/>
      <c r="M30" s="539"/>
      <c r="N30" s="539"/>
      <c r="O30" s="539"/>
      <c r="P30" s="539"/>
      <c r="Q30" s="539"/>
      <c r="R30" s="539"/>
      <c r="S30" s="539"/>
      <c r="T30" s="539"/>
      <c r="U30" s="539"/>
    </row>
    <row r="31" spans="1:21" s="147" customFormat="1" ht="131.25">
      <c r="A31" s="135">
        <v>16</v>
      </c>
      <c r="B31" s="543" t="s">
        <v>2056</v>
      </c>
      <c r="C31" s="437"/>
      <c r="D31" s="67" t="s">
        <v>1479</v>
      </c>
      <c r="E31" s="140" t="s">
        <v>1831</v>
      </c>
      <c r="F31" s="134" t="s">
        <v>1695</v>
      </c>
      <c r="G31" s="90">
        <v>1</v>
      </c>
      <c r="H31" s="65">
        <f>IF(G31=I31,J31)</f>
        <v>1</v>
      </c>
      <c r="I31" s="65">
        <f>IF(G31="NA","NA",J31)</f>
        <v>1</v>
      </c>
      <c r="J31" s="65">
        <v>1</v>
      </c>
      <c r="K31" s="186" t="s">
        <v>1675</v>
      </c>
      <c r="L31" s="90">
        <v>1</v>
      </c>
      <c r="M31" s="65">
        <f>IF(L31=N31,O31)</f>
        <v>1</v>
      </c>
      <c r="N31" s="65">
        <f>IF(L31="NA","NA",O31)</f>
        <v>1</v>
      </c>
      <c r="O31" s="65">
        <v>1</v>
      </c>
      <c r="P31" s="134" t="s">
        <v>1654</v>
      </c>
      <c r="Q31" s="90">
        <v>1</v>
      </c>
      <c r="R31" s="65">
        <f>IF(Q31=S31,T31)</f>
        <v>1</v>
      </c>
      <c r="S31" s="65">
        <f>IF(Q31="NA","NA",T31)</f>
        <v>1</v>
      </c>
      <c r="T31" s="65">
        <v>1</v>
      </c>
      <c r="U31" s="75" t="s">
        <v>1373</v>
      </c>
    </row>
    <row r="32" spans="1:21" s="147" customFormat="1" ht="131.25">
      <c r="A32" s="135">
        <v>17</v>
      </c>
      <c r="B32" s="544"/>
      <c r="C32" s="438"/>
      <c r="D32" s="67" t="s">
        <v>1478</v>
      </c>
      <c r="E32" s="140" t="s">
        <v>1832</v>
      </c>
      <c r="F32" s="134" t="s">
        <v>1694</v>
      </c>
      <c r="G32" s="90">
        <v>1</v>
      </c>
      <c r="H32" s="65">
        <f>IF(G32=I32,J32)</f>
        <v>1</v>
      </c>
      <c r="I32" s="65">
        <f>IF(G32="NA","NA",J32)</f>
        <v>1</v>
      </c>
      <c r="J32" s="65">
        <v>1</v>
      </c>
      <c r="K32" s="186" t="s">
        <v>1675</v>
      </c>
      <c r="L32" s="90">
        <v>1</v>
      </c>
      <c r="M32" s="65">
        <f>IF(L32=N32,O32)</f>
        <v>1</v>
      </c>
      <c r="N32" s="65">
        <f>IF(L32="NA","NA",O32)</f>
        <v>1</v>
      </c>
      <c r="O32" s="65">
        <v>1</v>
      </c>
      <c r="P32" s="134" t="s">
        <v>1654</v>
      </c>
      <c r="Q32" s="90">
        <v>1</v>
      </c>
      <c r="R32" s="65">
        <f>IF(Q32=S32,T32)</f>
        <v>1</v>
      </c>
      <c r="S32" s="65">
        <f>IF(Q32="NA","NA",T32)</f>
        <v>1</v>
      </c>
      <c r="T32" s="65">
        <v>1</v>
      </c>
      <c r="U32" s="75" t="s">
        <v>1373</v>
      </c>
    </row>
    <row r="33" spans="1:21" s="147" customFormat="1" ht="21.75" customHeight="1">
      <c r="A33" s="534" t="s">
        <v>1510</v>
      </c>
      <c r="B33" s="535"/>
      <c r="C33" s="535"/>
      <c r="D33" s="535"/>
      <c r="E33" s="535"/>
      <c r="F33" s="535"/>
      <c r="G33" s="535"/>
      <c r="H33" s="535"/>
      <c r="I33" s="535"/>
      <c r="J33" s="535"/>
      <c r="K33" s="535"/>
      <c r="L33" s="535"/>
      <c r="M33" s="535"/>
      <c r="N33" s="535"/>
      <c r="O33" s="535"/>
      <c r="P33" s="535"/>
      <c r="Q33" s="535"/>
      <c r="R33" s="535"/>
      <c r="S33" s="535"/>
      <c r="T33" s="535"/>
      <c r="U33" s="535"/>
    </row>
    <row r="34" spans="1:21" s="147" customFormat="1" ht="131.25">
      <c r="A34" s="135">
        <v>18</v>
      </c>
      <c r="B34" s="135" t="s">
        <v>2056</v>
      </c>
      <c r="C34" s="182"/>
      <c r="D34" s="67" t="s">
        <v>1511</v>
      </c>
      <c r="E34" s="140" t="s">
        <v>1833</v>
      </c>
      <c r="F34" s="138" t="s">
        <v>1725</v>
      </c>
      <c r="G34" s="90">
        <v>1</v>
      </c>
      <c r="H34" s="65">
        <f>IF(G34=I34,J34)</f>
        <v>1</v>
      </c>
      <c r="I34" s="65">
        <f>IF(G34="NA","NA",J34)</f>
        <v>1</v>
      </c>
      <c r="J34" s="65">
        <v>1</v>
      </c>
      <c r="K34" s="186" t="s">
        <v>1675</v>
      </c>
      <c r="L34" s="90">
        <v>1</v>
      </c>
      <c r="M34" s="65">
        <f>IF(L34=N34,O34)</f>
        <v>1</v>
      </c>
      <c r="N34" s="65">
        <f>IF(L34="NA","NA",O34)</f>
        <v>1</v>
      </c>
      <c r="O34" s="65">
        <v>1</v>
      </c>
      <c r="P34" s="187" t="s">
        <v>1654</v>
      </c>
      <c r="Q34" s="90">
        <v>1</v>
      </c>
      <c r="R34" s="65">
        <f>IF(Q34=S34,T34)</f>
        <v>1</v>
      </c>
      <c r="S34" s="65">
        <f>IF(Q34="NA","NA",T34)</f>
        <v>1</v>
      </c>
      <c r="T34" s="65">
        <v>1</v>
      </c>
      <c r="U34" s="75" t="s">
        <v>1373</v>
      </c>
    </row>
    <row r="35" spans="1:21" s="147" customFormat="1" ht="21.75" customHeight="1">
      <c r="A35" s="472" t="s">
        <v>1419</v>
      </c>
      <c r="B35" s="473"/>
      <c r="C35" s="473"/>
      <c r="D35" s="473"/>
      <c r="E35" s="473"/>
      <c r="F35" s="473"/>
      <c r="G35" s="473"/>
      <c r="H35" s="473"/>
      <c r="I35" s="473"/>
      <c r="J35" s="473"/>
      <c r="K35" s="473"/>
      <c r="L35" s="473"/>
      <c r="M35" s="473"/>
      <c r="N35" s="473"/>
      <c r="O35" s="473"/>
      <c r="P35" s="473"/>
      <c r="Q35" s="473"/>
      <c r="R35" s="473"/>
      <c r="S35" s="473"/>
      <c r="T35" s="473"/>
      <c r="U35" s="473"/>
    </row>
    <row r="36" spans="1:21" s="147" customFormat="1" ht="131.25">
      <c r="A36" s="135">
        <v>19</v>
      </c>
      <c r="B36" s="543" t="s">
        <v>2056</v>
      </c>
      <c r="C36" s="437"/>
      <c r="D36" s="67" t="s">
        <v>1420</v>
      </c>
      <c r="E36" s="67" t="s">
        <v>1834</v>
      </c>
      <c r="F36" s="143" t="s">
        <v>1669</v>
      </c>
      <c r="G36" s="90">
        <v>1</v>
      </c>
      <c r="H36" s="65">
        <f t="shared" ref="H36:H37" si="8">IF(G36=I36,J36)</f>
        <v>1</v>
      </c>
      <c r="I36" s="65">
        <f t="shared" ref="I36:I37" si="9">IF(G36="NA","NA",J36)</f>
        <v>1</v>
      </c>
      <c r="J36" s="65">
        <v>1</v>
      </c>
      <c r="K36" s="186" t="s">
        <v>1675</v>
      </c>
      <c r="L36" s="90">
        <v>1</v>
      </c>
      <c r="M36" s="65">
        <f>IF(L36=N36,O36)</f>
        <v>1</v>
      </c>
      <c r="N36" s="65">
        <f>IF(L36="NA","NA",O36)</f>
        <v>1</v>
      </c>
      <c r="O36" s="65">
        <v>1</v>
      </c>
      <c r="P36" s="187" t="s">
        <v>1654</v>
      </c>
      <c r="Q36" s="90">
        <v>1</v>
      </c>
      <c r="R36" s="65">
        <f>IF(Q36=S36,T36)</f>
        <v>1</v>
      </c>
      <c r="S36" s="65">
        <f>IF(Q36="NA","NA",T36)</f>
        <v>1</v>
      </c>
      <c r="T36" s="65">
        <v>1</v>
      </c>
      <c r="U36" s="75" t="s">
        <v>1373</v>
      </c>
    </row>
    <row r="37" spans="1:21" s="147" customFormat="1" ht="131.25">
      <c r="A37" s="135">
        <v>20</v>
      </c>
      <c r="B37" s="545"/>
      <c r="C37" s="438"/>
      <c r="D37" s="67" t="s">
        <v>1512</v>
      </c>
      <c r="E37" s="559" t="s">
        <v>1835</v>
      </c>
      <c r="F37" s="143" t="s">
        <v>1726</v>
      </c>
      <c r="G37" s="463">
        <v>1</v>
      </c>
      <c r="H37" s="357">
        <f t="shared" si="8"/>
        <v>1</v>
      </c>
      <c r="I37" s="357">
        <f t="shared" si="9"/>
        <v>1</v>
      </c>
      <c r="J37" s="357">
        <v>1</v>
      </c>
      <c r="K37" s="561" t="s">
        <v>1675</v>
      </c>
      <c r="L37" s="463">
        <v>1</v>
      </c>
      <c r="M37" s="357">
        <f>IF(L37=N37,O37)</f>
        <v>1</v>
      </c>
      <c r="N37" s="357">
        <f>IF(L37="NA","NA",O37)</f>
        <v>1</v>
      </c>
      <c r="O37" s="357">
        <v>1</v>
      </c>
      <c r="P37" s="562" t="s">
        <v>1654</v>
      </c>
      <c r="Q37" s="463">
        <v>1</v>
      </c>
      <c r="R37" s="357">
        <f>IF(Q37=S37,T37)</f>
        <v>1</v>
      </c>
      <c r="S37" s="357">
        <f>IF(Q37="NA","NA",T37)</f>
        <v>1</v>
      </c>
      <c r="T37" s="357">
        <v>1</v>
      </c>
      <c r="U37" s="75" t="s">
        <v>1373</v>
      </c>
    </row>
    <row r="38" spans="1:21" s="147" customFormat="1" ht="131.25">
      <c r="A38" s="135">
        <v>21</v>
      </c>
      <c r="B38" s="545"/>
      <c r="C38" s="438"/>
      <c r="D38" s="67" t="s">
        <v>1513</v>
      </c>
      <c r="E38" s="560"/>
      <c r="F38" s="143" t="s">
        <v>1727</v>
      </c>
      <c r="G38" s="489"/>
      <c r="H38" s="368"/>
      <c r="I38" s="368"/>
      <c r="J38" s="368"/>
      <c r="K38" s="561"/>
      <c r="L38" s="489"/>
      <c r="M38" s="368"/>
      <c r="N38" s="368"/>
      <c r="O38" s="368"/>
      <c r="P38" s="562"/>
      <c r="Q38" s="489"/>
      <c r="R38" s="368"/>
      <c r="S38" s="368"/>
      <c r="T38" s="368"/>
      <c r="U38" s="75" t="s">
        <v>1373</v>
      </c>
    </row>
    <row r="39" spans="1:21" s="147" customFormat="1" ht="131.25">
      <c r="A39" s="135">
        <v>22</v>
      </c>
      <c r="B39" s="545"/>
      <c r="C39" s="438"/>
      <c r="D39" s="67" t="s">
        <v>1514</v>
      </c>
      <c r="E39" s="563"/>
      <c r="F39" s="143" t="s">
        <v>1728</v>
      </c>
      <c r="G39" s="464"/>
      <c r="H39" s="358"/>
      <c r="I39" s="358"/>
      <c r="J39" s="358"/>
      <c r="K39" s="561"/>
      <c r="L39" s="464"/>
      <c r="M39" s="358"/>
      <c r="N39" s="358"/>
      <c r="O39" s="358"/>
      <c r="P39" s="562"/>
      <c r="Q39" s="464"/>
      <c r="R39" s="358"/>
      <c r="S39" s="358"/>
      <c r="T39" s="358"/>
      <c r="U39" s="75" t="s">
        <v>1373</v>
      </c>
    </row>
    <row r="40" spans="1:21" s="147" customFormat="1" ht="21.75" customHeight="1">
      <c r="A40" s="534" t="s">
        <v>1423</v>
      </c>
      <c r="B40" s="535"/>
      <c r="C40" s="535"/>
      <c r="D40" s="535"/>
      <c r="E40" s="535"/>
      <c r="F40" s="535"/>
      <c r="G40" s="535"/>
      <c r="H40" s="535"/>
      <c r="I40" s="535"/>
      <c r="J40" s="535"/>
      <c r="K40" s="535"/>
      <c r="L40" s="535"/>
      <c r="M40" s="535"/>
      <c r="N40" s="535"/>
      <c r="O40" s="535"/>
      <c r="P40" s="535"/>
      <c r="Q40" s="535"/>
      <c r="R40" s="535"/>
      <c r="S40" s="535"/>
      <c r="T40" s="535"/>
      <c r="U40" s="535"/>
    </row>
    <row r="41" spans="1:21" s="147" customFormat="1" ht="131.25">
      <c r="A41" s="135">
        <v>23</v>
      </c>
      <c r="B41" s="543" t="s">
        <v>2056</v>
      </c>
      <c r="C41" s="438"/>
      <c r="D41" s="67" t="s">
        <v>1515</v>
      </c>
      <c r="E41" s="140" t="s">
        <v>1836</v>
      </c>
      <c r="F41" s="134" t="s">
        <v>1729</v>
      </c>
      <c r="G41" s="90">
        <v>1</v>
      </c>
      <c r="H41" s="367">
        <f>IF(G41=I41,J41)</f>
        <v>1</v>
      </c>
      <c r="I41" s="367">
        <f>IF(G41="NA","NA",J41)</f>
        <v>1</v>
      </c>
      <c r="J41" s="367">
        <v>1</v>
      </c>
      <c r="K41" s="134" t="s">
        <v>1675</v>
      </c>
      <c r="L41" s="90">
        <v>1</v>
      </c>
      <c r="M41" s="367">
        <f>IF(L41=N41,O41)</f>
        <v>1</v>
      </c>
      <c r="N41" s="367">
        <f>IF(L41="NA","NA",O41)</f>
        <v>1</v>
      </c>
      <c r="O41" s="367">
        <v>1</v>
      </c>
      <c r="P41" s="187" t="s">
        <v>1654</v>
      </c>
      <c r="Q41" s="90">
        <v>1</v>
      </c>
      <c r="R41" s="367">
        <f>IF(Q41=S41,T41)</f>
        <v>1</v>
      </c>
      <c r="S41" s="367">
        <f>IF(Q41="NA","NA",T41)</f>
        <v>1</v>
      </c>
      <c r="T41" s="367">
        <v>1</v>
      </c>
      <c r="U41" s="75" t="s">
        <v>1373</v>
      </c>
    </row>
    <row r="42" spans="1:21" s="147" customFormat="1" ht="131.25">
      <c r="A42" s="135">
        <v>24</v>
      </c>
      <c r="B42" s="544"/>
      <c r="C42" s="439"/>
      <c r="D42" s="67" t="s">
        <v>1516</v>
      </c>
      <c r="E42" s="140" t="s">
        <v>1837</v>
      </c>
      <c r="F42" s="134" t="s">
        <v>1730</v>
      </c>
      <c r="G42" s="90">
        <v>1</v>
      </c>
      <c r="H42" s="367">
        <f>IF(G42=I42,J42)</f>
        <v>1</v>
      </c>
      <c r="I42" s="367">
        <f>IF(G42="NA","NA",J42)</f>
        <v>1</v>
      </c>
      <c r="J42" s="367">
        <v>1</v>
      </c>
      <c r="K42" s="134" t="s">
        <v>1675</v>
      </c>
      <c r="L42" s="90">
        <v>1</v>
      </c>
      <c r="M42" s="367">
        <f>IF(L42=N42,O42)</f>
        <v>1</v>
      </c>
      <c r="N42" s="367">
        <f>IF(L42="NA","NA",O42)</f>
        <v>1</v>
      </c>
      <c r="O42" s="367">
        <v>1</v>
      </c>
      <c r="P42" s="187" t="s">
        <v>1654</v>
      </c>
      <c r="Q42" s="90">
        <v>1</v>
      </c>
      <c r="R42" s="367">
        <f>IF(Q42=S42,T42)</f>
        <v>1</v>
      </c>
      <c r="S42" s="367">
        <f>IF(Q42="NA","NA",T42)</f>
        <v>1</v>
      </c>
      <c r="T42" s="367">
        <v>1</v>
      </c>
      <c r="U42" s="75" t="s">
        <v>1373</v>
      </c>
    </row>
    <row r="43" spans="1:21" s="147" customFormat="1" ht="21.75" customHeight="1">
      <c r="A43" s="536" t="s">
        <v>1428</v>
      </c>
      <c r="B43" s="537"/>
      <c r="C43" s="537"/>
      <c r="D43" s="537"/>
      <c r="E43" s="537"/>
      <c r="F43" s="537"/>
      <c r="G43" s="537"/>
      <c r="H43" s="537"/>
      <c r="I43" s="537"/>
      <c r="J43" s="537"/>
      <c r="K43" s="537"/>
      <c r="L43" s="537"/>
      <c r="M43" s="537"/>
      <c r="N43" s="537"/>
      <c r="O43" s="537"/>
      <c r="P43" s="537"/>
      <c r="Q43" s="537"/>
      <c r="R43" s="537"/>
      <c r="S43" s="537"/>
      <c r="T43" s="537"/>
      <c r="U43" s="537"/>
    </row>
    <row r="44" spans="1:21" s="147" customFormat="1" ht="131.25" customHeight="1">
      <c r="A44" s="137">
        <v>25</v>
      </c>
      <c r="B44" s="531" t="s">
        <v>2056</v>
      </c>
      <c r="C44" s="438"/>
      <c r="D44" s="67" t="s">
        <v>1517</v>
      </c>
      <c r="E44" s="201" t="s">
        <v>1838</v>
      </c>
      <c r="F44" s="138" t="s">
        <v>1731</v>
      </c>
      <c r="G44" s="272">
        <v>1</v>
      </c>
      <c r="H44" s="357">
        <f t="shared" ref="H44:H48" si="10">IF(G44=I44,J44)</f>
        <v>1</v>
      </c>
      <c r="I44" s="357">
        <f t="shared" ref="I44:I48" si="11">IF(G44="NA","NA",J44)</f>
        <v>1</v>
      </c>
      <c r="J44" s="357">
        <v>1</v>
      </c>
      <c r="K44" s="279" t="s">
        <v>1675</v>
      </c>
      <c r="L44" s="272">
        <v>1</v>
      </c>
      <c r="M44" s="357">
        <f t="shared" ref="M44:M48" si="12">IF(L44=N44,O44)</f>
        <v>1</v>
      </c>
      <c r="N44" s="357">
        <f t="shared" ref="N44:N48" si="13">IF(L44="NA","NA",O44)</f>
        <v>1</v>
      </c>
      <c r="O44" s="357">
        <v>1</v>
      </c>
      <c r="P44" s="279" t="s">
        <v>1654</v>
      </c>
      <c r="Q44" s="272">
        <v>1</v>
      </c>
      <c r="R44" s="357">
        <f>IF(Q44=S44,T44)</f>
        <v>1</v>
      </c>
      <c r="S44" s="357">
        <f>IF(Q44="NA","NA",T44)</f>
        <v>1</v>
      </c>
      <c r="T44" s="357">
        <v>1</v>
      </c>
      <c r="U44" s="75" t="s">
        <v>1373</v>
      </c>
    </row>
    <row r="45" spans="1:21" s="148" customFormat="1" ht="131.25">
      <c r="A45" s="137">
        <v>26</v>
      </c>
      <c r="B45" s="532"/>
      <c r="C45" s="438"/>
      <c r="D45" s="67" t="s">
        <v>1519</v>
      </c>
      <c r="E45" s="559" t="s">
        <v>1838</v>
      </c>
      <c r="F45" s="140" t="s">
        <v>1733</v>
      </c>
      <c r="G45" s="463">
        <v>1</v>
      </c>
      <c r="H45" s="357">
        <f t="shared" si="10"/>
        <v>1</v>
      </c>
      <c r="I45" s="357">
        <f t="shared" si="11"/>
        <v>1</v>
      </c>
      <c r="J45" s="357">
        <v>1</v>
      </c>
      <c r="K45" s="525" t="s">
        <v>1675</v>
      </c>
      <c r="L45" s="463">
        <v>1</v>
      </c>
      <c r="M45" s="357">
        <f t="shared" si="12"/>
        <v>1</v>
      </c>
      <c r="N45" s="357">
        <f t="shared" si="13"/>
        <v>1</v>
      </c>
      <c r="O45" s="357">
        <v>1</v>
      </c>
      <c r="P45" s="514" t="s">
        <v>1654</v>
      </c>
      <c r="Q45" s="463">
        <v>1</v>
      </c>
      <c r="R45" s="357">
        <f>IF(Q45=S45,T45)</f>
        <v>1</v>
      </c>
      <c r="S45" s="357">
        <f>IF(Q45="NA","NA",T45)</f>
        <v>1</v>
      </c>
      <c r="T45" s="357">
        <v>1</v>
      </c>
      <c r="U45" s="75" t="s">
        <v>1373</v>
      </c>
    </row>
    <row r="46" spans="1:21" s="148" customFormat="1" ht="131.25">
      <c r="A46" s="137">
        <v>27</v>
      </c>
      <c r="B46" s="532"/>
      <c r="C46" s="438"/>
      <c r="D46" s="67" t="s">
        <v>1520</v>
      </c>
      <c r="E46" s="560"/>
      <c r="F46" s="140" t="s">
        <v>1734</v>
      </c>
      <c r="G46" s="464"/>
      <c r="H46" s="358"/>
      <c r="I46" s="358"/>
      <c r="J46" s="358"/>
      <c r="K46" s="526"/>
      <c r="L46" s="464"/>
      <c r="M46" s="358"/>
      <c r="N46" s="358"/>
      <c r="O46" s="358"/>
      <c r="P46" s="530"/>
      <c r="Q46" s="464"/>
      <c r="R46" s="358"/>
      <c r="S46" s="358"/>
      <c r="T46" s="358"/>
      <c r="U46" s="75" t="s">
        <v>1373</v>
      </c>
    </row>
    <row r="47" spans="1:21" s="147" customFormat="1" ht="131.25">
      <c r="A47" s="137">
        <v>28</v>
      </c>
      <c r="B47" s="532"/>
      <c r="C47" s="438"/>
      <c r="D47" s="67" t="s">
        <v>1429</v>
      </c>
      <c r="E47" s="140" t="s">
        <v>1770</v>
      </c>
      <c r="F47" s="143" t="s">
        <v>1673</v>
      </c>
      <c r="G47" s="90">
        <v>1</v>
      </c>
      <c r="H47" s="65">
        <f t="shared" si="10"/>
        <v>1</v>
      </c>
      <c r="I47" s="65">
        <f t="shared" si="11"/>
        <v>1</v>
      </c>
      <c r="J47" s="65">
        <v>1</v>
      </c>
      <c r="K47" s="186" t="s">
        <v>1675</v>
      </c>
      <c r="L47" s="90">
        <v>1</v>
      </c>
      <c r="M47" s="65">
        <f t="shared" si="12"/>
        <v>1</v>
      </c>
      <c r="N47" s="65">
        <f t="shared" si="13"/>
        <v>1</v>
      </c>
      <c r="O47" s="65">
        <v>1</v>
      </c>
      <c r="P47" s="187" t="s">
        <v>1654</v>
      </c>
      <c r="Q47" s="90">
        <v>1</v>
      </c>
      <c r="R47" s="65">
        <f>IF(Q47=S47,T47)</f>
        <v>1</v>
      </c>
      <c r="S47" s="65">
        <f>IF(Q47="NA","NA",T47)</f>
        <v>1</v>
      </c>
      <c r="T47" s="65">
        <v>1</v>
      </c>
      <c r="U47" s="75" t="s">
        <v>1373</v>
      </c>
    </row>
    <row r="48" spans="1:21" s="147" customFormat="1" ht="131.25">
      <c r="A48" s="137">
        <v>29</v>
      </c>
      <c r="B48" s="533"/>
      <c r="C48" s="439"/>
      <c r="D48" s="67" t="s">
        <v>1430</v>
      </c>
      <c r="E48" s="140" t="s">
        <v>1770</v>
      </c>
      <c r="F48" s="143" t="s">
        <v>1674</v>
      </c>
      <c r="G48" s="90">
        <v>1</v>
      </c>
      <c r="H48" s="65">
        <f t="shared" si="10"/>
        <v>1</v>
      </c>
      <c r="I48" s="65">
        <f t="shared" si="11"/>
        <v>1</v>
      </c>
      <c r="J48" s="65">
        <v>1</v>
      </c>
      <c r="K48" s="186" t="s">
        <v>1675</v>
      </c>
      <c r="L48" s="90">
        <v>1</v>
      </c>
      <c r="M48" s="65">
        <f t="shared" si="12"/>
        <v>1</v>
      </c>
      <c r="N48" s="65">
        <f t="shared" si="13"/>
        <v>1</v>
      </c>
      <c r="O48" s="65">
        <v>1</v>
      </c>
      <c r="P48" s="187" t="s">
        <v>1654</v>
      </c>
      <c r="Q48" s="90">
        <v>1</v>
      </c>
      <c r="R48" s="65">
        <f>IF(Q48=S48,T48)</f>
        <v>1</v>
      </c>
      <c r="S48" s="65">
        <f>IF(Q48="NA","NA",T48)</f>
        <v>1</v>
      </c>
      <c r="T48" s="65">
        <v>1</v>
      </c>
      <c r="U48" s="75" t="s">
        <v>1373</v>
      </c>
    </row>
    <row r="49" spans="1:21" s="147" customFormat="1" ht="21.75" customHeight="1">
      <c r="A49" s="536" t="s">
        <v>1521</v>
      </c>
      <c r="B49" s="537"/>
      <c r="C49" s="537"/>
      <c r="D49" s="537"/>
      <c r="E49" s="537"/>
      <c r="F49" s="537"/>
      <c r="G49" s="537"/>
      <c r="H49" s="537"/>
      <c r="I49" s="537"/>
      <c r="J49" s="537"/>
      <c r="K49" s="537"/>
      <c r="L49" s="537"/>
      <c r="M49" s="537"/>
      <c r="N49" s="537"/>
      <c r="O49" s="537"/>
      <c r="P49" s="537"/>
      <c r="Q49" s="537"/>
      <c r="R49" s="537"/>
      <c r="S49" s="537"/>
      <c r="T49" s="537"/>
      <c r="U49" s="537"/>
    </row>
    <row r="50" spans="1:21" s="147" customFormat="1" ht="131.25">
      <c r="A50" s="135">
        <v>30</v>
      </c>
      <c r="B50" s="543" t="s">
        <v>2056</v>
      </c>
      <c r="C50" s="438"/>
      <c r="D50" s="67" t="s">
        <v>1422</v>
      </c>
      <c r="E50" s="140" t="s">
        <v>1839</v>
      </c>
      <c r="F50" s="140" t="s">
        <v>1735</v>
      </c>
      <c r="G50" s="90">
        <v>1</v>
      </c>
      <c r="H50" s="65">
        <f>IF(G50=I50,J50)</f>
        <v>1</v>
      </c>
      <c r="I50" s="65">
        <f>IF(G50="NA","NA",J50)</f>
        <v>1</v>
      </c>
      <c r="J50" s="65">
        <v>1</v>
      </c>
      <c r="K50" s="186" t="s">
        <v>1675</v>
      </c>
      <c r="L50" s="90">
        <v>1</v>
      </c>
      <c r="M50" s="65">
        <f>IF(L50=N50,O50)</f>
        <v>1</v>
      </c>
      <c r="N50" s="65">
        <f>IF(L50="NA","NA",O50)</f>
        <v>1</v>
      </c>
      <c r="O50" s="65">
        <v>1</v>
      </c>
      <c r="P50" s="187" t="s">
        <v>1654</v>
      </c>
      <c r="Q50" s="90">
        <v>1</v>
      </c>
      <c r="R50" s="65">
        <f>IF(Q50=S50,T50)</f>
        <v>1</v>
      </c>
      <c r="S50" s="65">
        <f>IF(Q50="NA","NA",T50)</f>
        <v>1</v>
      </c>
      <c r="T50" s="65">
        <v>1</v>
      </c>
      <c r="U50" s="75" t="s">
        <v>1373</v>
      </c>
    </row>
    <row r="51" spans="1:21" s="147" customFormat="1" ht="131.25">
      <c r="A51" s="135">
        <v>31</v>
      </c>
      <c r="B51" s="545"/>
      <c r="C51" s="438"/>
      <c r="D51" s="67" t="s">
        <v>1421</v>
      </c>
      <c r="E51" s="140" t="s">
        <v>1840</v>
      </c>
      <c r="F51" s="140" t="s">
        <v>1736</v>
      </c>
      <c r="G51" s="90">
        <v>1</v>
      </c>
      <c r="H51" s="65">
        <f>IF(G51=I51,J51)</f>
        <v>1</v>
      </c>
      <c r="I51" s="65">
        <f>IF(G51="NA","NA",J51)</f>
        <v>1</v>
      </c>
      <c r="J51" s="65">
        <v>1</v>
      </c>
      <c r="K51" s="186" t="s">
        <v>1675</v>
      </c>
      <c r="L51" s="90">
        <v>1</v>
      </c>
      <c r="M51" s="65">
        <f>IF(L51=N51,O51)</f>
        <v>1</v>
      </c>
      <c r="N51" s="65">
        <f>IF(L51="NA","NA",O51)</f>
        <v>1</v>
      </c>
      <c r="O51" s="65">
        <v>1</v>
      </c>
      <c r="P51" s="187" t="s">
        <v>1654</v>
      </c>
      <c r="Q51" s="90">
        <v>1</v>
      </c>
      <c r="R51" s="65">
        <f>IF(Q51=S51,T51)</f>
        <v>1</v>
      </c>
      <c r="S51" s="65">
        <f>IF(Q51="NA","NA",T51)</f>
        <v>1</v>
      </c>
      <c r="T51" s="65">
        <v>1</v>
      </c>
      <c r="U51" s="75" t="s">
        <v>1373</v>
      </c>
    </row>
    <row r="52" spans="1:21" s="147" customFormat="1" ht="131.25">
      <c r="A52" s="135">
        <v>32</v>
      </c>
      <c r="B52" s="545"/>
      <c r="C52" s="438"/>
      <c r="D52" s="67" t="s">
        <v>1522</v>
      </c>
      <c r="E52" s="140" t="s">
        <v>1841</v>
      </c>
      <c r="F52" s="140" t="s">
        <v>1737</v>
      </c>
      <c r="G52" s="90">
        <v>1</v>
      </c>
      <c r="H52" s="65">
        <f>IF(G52=I52,J52)</f>
        <v>1</v>
      </c>
      <c r="I52" s="65">
        <f>IF(G52="NA","NA",J52)</f>
        <v>1</v>
      </c>
      <c r="J52" s="65">
        <v>1</v>
      </c>
      <c r="K52" s="186" t="s">
        <v>1675</v>
      </c>
      <c r="L52" s="90">
        <v>1</v>
      </c>
      <c r="M52" s="65">
        <f>IF(L52=N52,O52)</f>
        <v>1</v>
      </c>
      <c r="N52" s="65">
        <f>IF(L52="NA","NA",O52)</f>
        <v>1</v>
      </c>
      <c r="O52" s="65">
        <v>1</v>
      </c>
      <c r="P52" s="187" t="s">
        <v>1654</v>
      </c>
      <c r="Q52" s="90">
        <v>1</v>
      </c>
      <c r="R52" s="65">
        <f>IF(Q52=S52,T52)</f>
        <v>1</v>
      </c>
      <c r="S52" s="65">
        <f>IF(Q52="NA","NA",T52)</f>
        <v>1</v>
      </c>
      <c r="T52" s="65">
        <v>1</v>
      </c>
      <c r="U52" s="75" t="s">
        <v>1373</v>
      </c>
    </row>
    <row r="53" spans="1:21" s="147" customFormat="1" ht="21.75" customHeight="1">
      <c r="A53" s="534" t="s">
        <v>1431</v>
      </c>
      <c r="B53" s="535"/>
      <c r="C53" s="535"/>
      <c r="D53" s="535"/>
      <c r="E53" s="535"/>
      <c r="F53" s="535"/>
      <c r="G53" s="535"/>
      <c r="H53" s="535"/>
      <c r="I53" s="535"/>
      <c r="J53" s="535"/>
      <c r="K53" s="535"/>
      <c r="L53" s="535"/>
      <c r="M53" s="535"/>
      <c r="N53" s="535"/>
      <c r="O53" s="535"/>
      <c r="P53" s="535"/>
      <c r="Q53" s="535"/>
      <c r="R53" s="535"/>
      <c r="S53" s="535"/>
      <c r="T53" s="535"/>
      <c r="U53" s="535"/>
    </row>
    <row r="54" spans="1:21" s="147" customFormat="1" ht="131.25">
      <c r="A54" s="135">
        <v>33</v>
      </c>
      <c r="B54" s="543" t="s">
        <v>2056</v>
      </c>
      <c r="C54" s="438"/>
      <c r="D54" s="67" t="s">
        <v>1433</v>
      </c>
      <c r="E54" s="140" t="s">
        <v>1842</v>
      </c>
      <c r="F54" s="138" t="s">
        <v>1738</v>
      </c>
      <c r="G54" s="90">
        <v>1</v>
      </c>
      <c r="H54" s="65">
        <f t="shared" ref="H54:H71" si="14">IF(G54=I54,J54)</f>
        <v>1</v>
      </c>
      <c r="I54" s="65">
        <f t="shared" ref="I54:I71" si="15">IF(G54="NA","NA",J54)</f>
        <v>1</v>
      </c>
      <c r="J54" s="65">
        <v>1</v>
      </c>
      <c r="K54" s="186" t="s">
        <v>1675</v>
      </c>
      <c r="L54" s="90">
        <v>1</v>
      </c>
      <c r="M54" s="65">
        <f t="shared" ref="M54:M71" si="16">IF(L54=N54,O54)</f>
        <v>1</v>
      </c>
      <c r="N54" s="65">
        <f t="shared" ref="N54:N71" si="17">IF(L54="NA","NA",O54)</f>
        <v>1</v>
      </c>
      <c r="O54" s="65">
        <v>1</v>
      </c>
      <c r="P54" s="187" t="s">
        <v>1654</v>
      </c>
      <c r="Q54" s="90">
        <v>1</v>
      </c>
      <c r="R54" s="65">
        <f t="shared" ref="R54:R71" si="18">IF(Q54=S54,T54)</f>
        <v>1</v>
      </c>
      <c r="S54" s="65">
        <f t="shared" ref="S54:S71" si="19">IF(Q54="NA","NA",T54)</f>
        <v>1</v>
      </c>
      <c r="T54" s="65">
        <v>1</v>
      </c>
      <c r="U54" s="75" t="s">
        <v>1373</v>
      </c>
    </row>
    <row r="55" spans="1:21" s="147" customFormat="1" ht="131.25">
      <c r="A55" s="135">
        <v>34</v>
      </c>
      <c r="B55" s="545"/>
      <c r="C55" s="438"/>
      <c r="D55" s="67" t="s">
        <v>1523</v>
      </c>
      <c r="E55" s="140" t="s">
        <v>1843</v>
      </c>
      <c r="F55" s="202" t="s">
        <v>1899</v>
      </c>
      <c r="G55" s="90">
        <v>1</v>
      </c>
      <c r="H55" s="65">
        <f t="shared" si="14"/>
        <v>1</v>
      </c>
      <c r="I55" s="65">
        <f t="shared" si="15"/>
        <v>1</v>
      </c>
      <c r="J55" s="65">
        <v>1</v>
      </c>
      <c r="K55" s="186" t="s">
        <v>1675</v>
      </c>
      <c r="L55" s="90">
        <v>1</v>
      </c>
      <c r="M55" s="65">
        <f t="shared" si="16"/>
        <v>1</v>
      </c>
      <c r="N55" s="65">
        <f t="shared" si="17"/>
        <v>1</v>
      </c>
      <c r="O55" s="65">
        <v>1</v>
      </c>
      <c r="P55" s="187" t="s">
        <v>1654</v>
      </c>
      <c r="Q55" s="90">
        <v>1</v>
      </c>
      <c r="R55" s="65">
        <f t="shared" si="18"/>
        <v>1</v>
      </c>
      <c r="S55" s="65">
        <f t="shared" si="19"/>
        <v>1</v>
      </c>
      <c r="T55" s="65">
        <v>1</v>
      </c>
      <c r="U55" s="75" t="s">
        <v>1373</v>
      </c>
    </row>
    <row r="56" spans="1:21" s="147" customFormat="1" ht="131.25">
      <c r="A56" s="135">
        <v>35</v>
      </c>
      <c r="B56" s="545"/>
      <c r="C56" s="438"/>
      <c r="D56" s="67" t="s">
        <v>1437</v>
      </c>
      <c r="E56" s="140" t="s">
        <v>1844</v>
      </c>
      <c r="F56" s="134" t="s">
        <v>1872</v>
      </c>
      <c r="G56" s="90">
        <v>1</v>
      </c>
      <c r="H56" s="65">
        <f t="shared" si="14"/>
        <v>1</v>
      </c>
      <c r="I56" s="65">
        <f t="shared" si="15"/>
        <v>1</v>
      </c>
      <c r="J56" s="65">
        <v>1</v>
      </c>
      <c r="K56" s="186" t="s">
        <v>1675</v>
      </c>
      <c r="L56" s="203">
        <v>1</v>
      </c>
      <c r="M56" s="188">
        <f t="shared" si="16"/>
        <v>1</v>
      </c>
      <c r="N56" s="188">
        <f t="shared" si="17"/>
        <v>1</v>
      </c>
      <c r="O56" s="188">
        <v>1</v>
      </c>
      <c r="P56" s="187" t="s">
        <v>1654</v>
      </c>
      <c r="Q56" s="90">
        <v>1</v>
      </c>
      <c r="R56" s="65">
        <f t="shared" si="18"/>
        <v>1</v>
      </c>
      <c r="S56" s="65">
        <f t="shared" si="19"/>
        <v>1</v>
      </c>
      <c r="T56" s="65">
        <v>1</v>
      </c>
      <c r="U56" s="75" t="s">
        <v>1373</v>
      </c>
    </row>
    <row r="57" spans="1:21" s="148" customFormat="1" ht="131.25">
      <c r="A57" s="135">
        <v>36</v>
      </c>
      <c r="B57" s="545"/>
      <c r="C57" s="438"/>
      <c r="D57" s="67" t="s">
        <v>1524</v>
      </c>
      <c r="E57" s="142" t="s">
        <v>1845</v>
      </c>
      <c r="F57" s="140" t="s">
        <v>1739</v>
      </c>
      <c r="G57" s="90">
        <v>1</v>
      </c>
      <c r="H57" s="65">
        <f t="shared" si="14"/>
        <v>1</v>
      </c>
      <c r="I57" s="65">
        <f t="shared" si="15"/>
        <v>1</v>
      </c>
      <c r="J57" s="65">
        <v>1</v>
      </c>
      <c r="K57" s="186" t="s">
        <v>1675</v>
      </c>
      <c r="L57" s="203">
        <v>1</v>
      </c>
      <c r="M57" s="188">
        <f t="shared" si="16"/>
        <v>1</v>
      </c>
      <c r="N57" s="188">
        <f t="shared" si="17"/>
        <v>1</v>
      </c>
      <c r="O57" s="188">
        <v>1</v>
      </c>
      <c r="P57" s="144" t="s">
        <v>1654</v>
      </c>
      <c r="Q57" s="203">
        <v>1</v>
      </c>
      <c r="R57" s="188">
        <f t="shared" si="18"/>
        <v>1</v>
      </c>
      <c r="S57" s="188">
        <f t="shared" si="19"/>
        <v>1</v>
      </c>
      <c r="T57" s="188">
        <v>1</v>
      </c>
      <c r="U57" s="75" t="s">
        <v>1373</v>
      </c>
    </row>
    <row r="58" spans="1:21" s="147" customFormat="1" ht="131.25">
      <c r="A58" s="135">
        <v>37</v>
      </c>
      <c r="B58" s="545"/>
      <c r="C58" s="438"/>
      <c r="D58" s="67" t="s">
        <v>1439</v>
      </c>
      <c r="E58" s="140" t="s">
        <v>1846</v>
      </c>
      <c r="F58" s="140" t="s">
        <v>1874</v>
      </c>
      <c r="G58" s="90">
        <v>1</v>
      </c>
      <c r="H58" s="65">
        <f t="shared" si="14"/>
        <v>1</v>
      </c>
      <c r="I58" s="65">
        <f t="shared" si="15"/>
        <v>1</v>
      </c>
      <c r="J58" s="65">
        <v>1</v>
      </c>
      <c r="K58" s="186" t="s">
        <v>1675</v>
      </c>
      <c r="L58" s="90">
        <v>1</v>
      </c>
      <c r="M58" s="65">
        <f t="shared" si="16"/>
        <v>1</v>
      </c>
      <c r="N58" s="65">
        <f t="shared" si="17"/>
        <v>1</v>
      </c>
      <c r="O58" s="65">
        <v>1</v>
      </c>
      <c r="P58" s="187" t="s">
        <v>1654</v>
      </c>
      <c r="Q58" s="90">
        <v>1</v>
      </c>
      <c r="R58" s="65">
        <f t="shared" si="18"/>
        <v>1</v>
      </c>
      <c r="S58" s="65">
        <f t="shared" si="19"/>
        <v>1</v>
      </c>
      <c r="T58" s="65">
        <v>1</v>
      </c>
      <c r="U58" s="75" t="s">
        <v>1373</v>
      </c>
    </row>
    <row r="59" spans="1:21" s="147" customFormat="1" ht="131.25">
      <c r="A59" s="135">
        <v>38</v>
      </c>
      <c r="B59" s="545"/>
      <c r="C59" s="438"/>
      <c r="D59" s="67" t="s">
        <v>1525</v>
      </c>
      <c r="E59" s="140" t="s">
        <v>1847</v>
      </c>
      <c r="F59" s="140" t="s">
        <v>1740</v>
      </c>
      <c r="G59" s="90">
        <v>1</v>
      </c>
      <c r="H59" s="65">
        <f t="shared" si="14"/>
        <v>1</v>
      </c>
      <c r="I59" s="65">
        <f t="shared" si="15"/>
        <v>1</v>
      </c>
      <c r="J59" s="65">
        <v>1</v>
      </c>
      <c r="K59" s="186" t="s">
        <v>1675</v>
      </c>
      <c r="L59" s="90">
        <v>1</v>
      </c>
      <c r="M59" s="65">
        <f t="shared" si="16"/>
        <v>1</v>
      </c>
      <c r="N59" s="65">
        <f t="shared" si="17"/>
        <v>1</v>
      </c>
      <c r="O59" s="65">
        <v>1</v>
      </c>
      <c r="P59" s="187" t="s">
        <v>1654</v>
      </c>
      <c r="Q59" s="90">
        <v>1</v>
      </c>
      <c r="R59" s="65">
        <f t="shared" si="18"/>
        <v>1</v>
      </c>
      <c r="S59" s="65">
        <f t="shared" si="19"/>
        <v>1</v>
      </c>
      <c r="T59" s="65">
        <v>1</v>
      </c>
      <c r="U59" s="75" t="s">
        <v>1373</v>
      </c>
    </row>
    <row r="60" spans="1:21" s="148" customFormat="1" ht="131.25">
      <c r="A60" s="135">
        <v>39</v>
      </c>
      <c r="B60" s="545"/>
      <c r="C60" s="438"/>
      <c r="D60" s="67" t="s">
        <v>1443</v>
      </c>
      <c r="E60" s="201" t="s">
        <v>1779</v>
      </c>
      <c r="F60" s="140" t="s">
        <v>1878</v>
      </c>
      <c r="G60" s="463">
        <v>1</v>
      </c>
      <c r="H60" s="357">
        <f t="shared" si="14"/>
        <v>1</v>
      </c>
      <c r="I60" s="357">
        <f t="shared" si="15"/>
        <v>1</v>
      </c>
      <c r="J60" s="357">
        <v>1</v>
      </c>
      <c r="K60" s="277" t="s">
        <v>1675</v>
      </c>
      <c r="L60" s="463">
        <v>1</v>
      </c>
      <c r="M60" s="357">
        <f t="shared" si="16"/>
        <v>1</v>
      </c>
      <c r="N60" s="357">
        <f t="shared" si="17"/>
        <v>1</v>
      </c>
      <c r="O60" s="357">
        <v>1</v>
      </c>
      <c r="P60" s="277" t="s">
        <v>1654</v>
      </c>
      <c r="Q60" s="463">
        <v>1</v>
      </c>
      <c r="R60" s="357">
        <f t="shared" si="18"/>
        <v>1</v>
      </c>
      <c r="S60" s="357">
        <f t="shared" si="19"/>
        <v>1</v>
      </c>
      <c r="T60" s="357">
        <v>1</v>
      </c>
      <c r="U60" s="75" t="s">
        <v>1373</v>
      </c>
    </row>
    <row r="61" spans="1:21" s="148" customFormat="1" ht="131.25">
      <c r="A61" s="135">
        <v>40</v>
      </c>
      <c r="B61" s="545"/>
      <c r="C61" s="438"/>
      <c r="D61" s="67" t="s">
        <v>1444</v>
      </c>
      <c r="E61" s="201" t="s">
        <v>1779</v>
      </c>
      <c r="F61" s="140" t="s">
        <v>1879</v>
      </c>
      <c r="G61" s="489"/>
      <c r="H61" s="368"/>
      <c r="I61" s="368"/>
      <c r="J61" s="368"/>
      <c r="K61" s="277" t="s">
        <v>1675</v>
      </c>
      <c r="L61" s="489"/>
      <c r="M61" s="368"/>
      <c r="N61" s="368"/>
      <c r="O61" s="368"/>
      <c r="P61" s="277" t="s">
        <v>1654</v>
      </c>
      <c r="Q61" s="489"/>
      <c r="R61" s="368"/>
      <c r="S61" s="368"/>
      <c r="T61" s="368"/>
      <c r="U61" s="75" t="s">
        <v>1373</v>
      </c>
    </row>
    <row r="62" spans="1:21" s="147" customFormat="1" ht="131.25">
      <c r="A62" s="135">
        <v>41</v>
      </c>
      <c r="B62" s="545"/>
      <c r="C62" s="438"/>
      <c r="D62" s="67" t="s">
        <v>1526</v>
      </c>
      <c r="E62" s="140" t="s">
        <v>1848</v>
      </c>
      <c r="F62" s="140" t="s">
        <v>1741</v>
      </c>
      <c r="G62" s="90">
        <v>1</v>
      </c>
      <c r="H62" s="65">
        <f t="shared" si="14"/>
        <v>1</v>
      </c>
      <c r="I62" s="65">
        <f t="shared" si="15"/>
        <v>1</v>
      </c>
      <c r="J62" s="65">
        <v>1</v>
      </c>
      <c r="K62" s="186" t="s">
        <v>1675</v>
      </c>
      <c r="L62" s="90">
        <v>1</v>
      </c>
      <c r="M62" s="65">
        <f t="shared" si="16"/>
        <v>1</v>
      </c>
      <c r="N62" s="65">
        <f t="shared" si="17"/>
        <v>1</v>
      </c>
      <c r="O62" s="65">
        <v>1</v>
      </c>
      <c r="P62" s="187" t="s">
        <v>1654</v>
      </c>
      <c r="Q62" s="90">
        <v>1</v>
      </c>
      <c r="R62" s="65">
        <f t="shared" si="18"/>
        <v>1</v>
      </c>
      <c r="S62" s="65">
        <f t="shared" si="19"/>
        <v>1</v>
      </c>
      <c r="T62" s="65">
        <v>1</v>
      </c>
      <c r="U62" s="75" t="s">
        <v>1373</v>
      </c>
    </row>
    <row r="63" spans="1:21" s="147" customFormat="1" ht="131.25">
      <c r="A63" s="135">
        <v>42</v>
      </c>
      <c r="B63" s="545"/>
      <c r="C63" s="438"/>
      <c r="D63" s="67" t="s">
        <v>1527</v>
      </c>
      <c r="E63" s="140" t="s">
        <v>1849</v>
      </c>
      <c r="F63" s="140" t="s">
        <v>1742</v>
      </c>
      <c r="G63" s="90">
        <v>1</v>
      </c>
      <c r="H63" s="65">
        <f t="shared" si="14"/>
        <v>1</v>
      </c>
      <c r="I63" s="65">
        <f t="shared" si="15"/>
        <v>1</v>
      </c>
      <c r="J63" s="65">
        <v>1</v>
      </c>
      <c r="K63" s="186" t="s">
        <v>1675</v>
      </c>
      <c r="L63" s="90">
        <v>1</v>
      </c>
      <c r="M63" s="65">
        <f t="shared" si="16"/>
        <v>1</v>
      </c>
      <c r="N63" s="65">
        <f t="shared" si="17"/>
        <v>1</v>
      </c>
      <c r="O63" s="65">
        <v>1</v>
      </c>
      <c r="P63" s="144" t="s">
        <v>1677</v>
      </c>
      <c r="Q63" s="90">
        <v>1</v>
      </c>
      <c r="R63" s="65">
        <f t="shared" si="18"/>
        <v>1</v>
      </c>
      <c r="S63" s="65">
        <f t="shared" si="19"/>
        <v>1</v>
      </c>
      <c r="T63" s="65">
        <v>1</v>
      </c>
      <c r="U63" s="75" t="s">
        <v>1373</v>
      </c>
    </row>
    <row r="64" spans="1:21" s="147" customFormat="1" ht="131.25">
      <c r="A64" s="135">
        <v>43</v>
      </c>
      <c r="B64" s="545"/>
      <c r="C64" s="438"/>
      <c r="D64" s="67" t="s">
        <v>1528</v>
      </c>
      <c r="E64" s="140" t="s">
        <v>1850</v>
      </c>
      <c r="F64" s="67" t="s">
        <v>1885</v>
      </c>
      <c r="G64" s="90">
        <v>1</v>
      </c>
      <c r="H64" s="65">
        <f t="shared" si="14"/>
        <v>1</v>
      </c>
      <c r="I64" s="65">
        <f t="shared" si="15"/>
        <v>1</v>
      </c>
      <c r="J64" s="65">
        <v>1</v>
      </c>
      <c r="K64" s="186" t="s">
        <v>1675</v>
      </c>
      <c r="L64" s="90">
        <v>1</v>
      </c>
      <c r="M64" s="65">
        <f t="shared" si="16"/>
        <v>1</v>
      </c>
      <c r="N64" s="65">
        <f t="shared" si="17"/>
        <v>1</v>
      </c>
      <c r="O64" s="65">
        <v>1</v>
      </c>
      <c r="P64" s="187" t="s">
        <v>1654</v>
      </c>
      <c r="Q64" s="90">
        <v>1</v>
      </c>
      <c r="R64" s="65">
        <f t="shared" si="18"/>
        <v>1</v>
      </c>
      <c r="S64" s="65">
        <f t="shared" si="19"/>
        <v>1</v>
      </c>
      <c r="T64" s="65">
        <v>1</v>
      </c>
      <c r="U64" s="75" t="s">
        <v>1373</v>
      </c>
    </row>
    <row r="65" spans="1:21" s="147" customFormat="1" ht="131.25">
      <c r="A65" s="135">
        <v>44</v>
      </c>
      <c r="B65" s="545"/>
      <c r="C65" s="438"/>
      <c r="D65" s="67" t="s">
        <v>1451</v>
      </c>
      <c r="E65" s="140" t="s">
        <v>1851</v>
      </c>
      <c r="F65" s="140" t="s">
        <v>1884</v>
      </c>
      <c r="G65" s="90">
        <v>1</v>
      </c>
      <c r="H65" s="65">
        <f t="shared" si="14"/>
        <v>1</v>
      </c>
      <c r="I65" s="65">
        <f t="shared" si="15"/>
        <v>1</v>
      </c>
      <c r="J65" s="65">
        <v>1</v>
      </c>
      <c r="K65" s="186" t="s">
        <v>1675</v>
      </c>
      <c r="L65" s="90">
        <v>1</v>
      </c>
      <c r="M65" s="65">
        <f t="shared" si="16"/>
        <v>1</v>
      </c>
      <c r="N65" s="65">
        <f t="shared" si="17"/>
        <v>1</v>
      </c>
      <c r="O65" s="65">
        <v>1</v>
      </c>
      <c r="P65" s="187" t="s">
        <v>1654</v>
      </c>
      <c r="Q65" s="90">
        <v>1</v>
      </c>
      <c r="R65" s="65">
        <f t="shared" si="18"/>
        <v>1</v>
      </c>
      <c r="S65" s="65">
        <f t="shared" si="19"/>
        <v>1</v>
      </c>
      <c r="T65" s="65">
        <v>1</v>
      </c>
      <c r="U65" s="75" t="s">
        <v>1373</v>
      </c>
    </row>
    <row r="66" spans="1:21" s="147" customFormat="1" ht="131.25" customHeight="1">
      <c r="A66" s="135">
        <v>45</v>
      </c>
      <c r="B66" s="545"/>
      <c r="C66" s="438"/>
      <c r="D66" s="67" t="s">
        <v>1529</v>
      </c>
      <c r="E66" s="201" t="s">
        <v>1852</v>
      </c>
      <c r="F66" s="140" t="s">
        <v>1743</v>
      </c>
      <c r="G66" s="272">
        <v>1</v>
      </c>
      <c r="H66" s="357">
        <f t="shared" si="14"/>
        <v>1</v>
      </c>
      <c r="I66" s="357">
        <f t="shared" si="15"/>
        <v>1</v>
      </c>
      <c r="J66" s="357">
        <v>1</v>
      </c>
      <c r="K66" s="277" t="s">
        <v>1675</v>
      </c>
      <c r="L66" s="272">
        <v>1</v>
      </c>
      <c r="M66" s="357">
        <f t="shared" si="16"/>
        <v>1</v>
      </c>
      <c r="N66" s="357">
        <f t="shared" si="17"/>
        <v>1</v>
      </c>
      <c r="O66" s="357">
        <v>1</v>
      </c>
      <c r="P66" s="277" t="s">
        <v>1654</v>
      </c>
      <c r="Q66" s="272">
        <v>1</v>
      </c>
      <c r="R66" s="357">
        <f t="shared" si="18"/>
        <v>1</v>
      </c>
      <c r="S66" s="357">
        <f t="shared" si="19"/>
        <v>1</v>
      </c>
      <c r="T66" s="357">
        <v>1</v>
      </c>
      <c r="U66" s="75" t="s">
        <v>1373</v>
      </c>
    </row>
    <row r="67" spans="1:21" s="147" customFormat="1" ht="131.25">
      <c r="A67" s="135">
        <v>46</v>
      </c>
      <c r="B67" s="545"/>
      <c r="C67" s="438"/>
      <c r="D67" s="67" t="s">
        <v>1458</v>
      </c>
      <c r="E67" s="140" t="s">
        <v>1853</v>
      </c>
      <c r="F67" s="138" t="s">
        <v>1900</v>
      </c>
      <c r="G67" s="90">
        <v>1</v>
      </c>
      <c r="H67" s="65">
        <f t="shared" si="14"/>
        <v>1</v>
      </c>
      <c r="I67" s="65">
        <f t="shared" si="15"/>
        <v>1</v>
      </c>
      <c r="J67" s="65">
        <v>1</v>
      </c>
      <c r="K67" s="186" t="s">
        <v>1675</v>
      </c>
      <c r="L67" s="90">
        <v>1</v>
      </c>
      <c r="M67" s="65">
        <f t="shared" si="16"/>
        <v>1</v>
      </c>
      <c r="N67" s="65">
        <f t="shared" si="17"/>
        <v>1</v>
      </c>
      <c r="O67" s="65">
        <v>1</v>
      </c>
      <c r="P67" s="144" t="s">
        <v>1677</v>
      </c>
      <c r="Q67" s="90">
        <v>1</v>
      </c>
      <c r="R67" s="65">
        <f t="shared" si="18"/>
        <v>1</v>
      </c>
      <c r="S67" s="65">
        <f t="shared" si="19"/>
        <v>1</v>
      </c>
      <c r="T67" s="65">
        <v>1</v>
      </c>
      <c r="U67" s="75" t="s">
        <v>1373</v>
      </c>
    </row>
    <row r="68" spans="1:21" s="147" customFormat="1" ht="131.25">
      <c r="A68" s="135">
        <v>47</v>
      </c>
      <c r="B68" s="545"/>
      <c r="C68" s="438"/>
      <c r="D68" s="67" t="s">
        <v>1460</v>
      </c>
      <c r="E68" s="140" t="s">
        <v>1854</v>
      </c>
      <c r="F68" s="140" t="s">
        <v>1744</v>
      </c>
      <c r="G68" s="90">
        <v>1</v>
      </c>
      <c r="H68" s="65">
        <f t="shared" si="14"/>
        <v>1</v>
      </c>
      <c r="I68" s="65">
        <f t="shared" si="15"/>
        <v>1</v>
      </c>
      <c r="J68" s="65">
        <v>1</v>
      </c>
      <c r="K68" s="186" t="s">
        <v>1675</v>
      </c>
      <c r="L68" s="90">
        <v>1</v>
      </c>
      <c r="M68" s="65">
        <f t="shared" si="16"/>
        <v>1</v>
      </c>
      <c r="N68" s="65">
        <f t="shared" si="17"/>
        <v>1</v>
      </c>
      <c r="O68" s="65">
        <v>1</v>
      </c>
      <c r="P68" s="187" t="s">
        <v>1654</v>
      </c>
      <c r="Q68" s="90">
        <v>1</v>
      </c>
      <c r="R68" s="65">
        <f t="shared" si="18"/>
        <v>1</v>
      </c>
      <c r="S68" s="65">
        <f t="shared" si="19"/>
        <v>1</v>
      </c>
      <c r="T68" s="65">
        <v>1</v>
      </c>
      <c r="U68" s="75" t="s">
        <v>1373</v>
      </c>
    </row>
    <row r="69" spans="1:21" s="147" customFormat="1" ht="131.25">
      <c r="A69" s="135">
        <v>48</v>
      </c>
      <c r="B69" s="545"/>
      <c r="C69" s="438"/>
      <c r="D69" s="67" t="s">
        <v>1530</v>
      </c>
      <c r="E69" s="140" t="s">
        <v>1855</v>
      </c>
      <c r="F69" s="134" t="s">
        <v>1901</v>
      </c>
      <c r="G69" s="90">
        <v>1</v>
      </c>
      <c r="H69" s="65">
        <f t="shared" si="14"/>
        <v>1</v>
      </c>
      <c r="I69" s="65">
        <f t="shared" si="15"/>
        <v>1</v>
      </c>
      <c r="J69" s="65">
        <v>1</v>
      </c>
      <c r="K69" s="186" t="s">
        <v>1675</v>
      </c>
      <c r="L69" s="90">
        <v>1</v>
      </c>
      <c r="M69" s="65">
        <f t="shared" si="16"/>
        <v>1</v>
      </c>
      <c r="N69" s="65">
        <f t="shared" si="17"/>
        <v>1</v>
      </c>
      <c r="O69" s="65">
        <v>1</v>
      </c>
      <c r="P69" s="187" t="s">
        <v>1654</v>
      </c>
      <c r="Q69" s="90">
        <v>1</v>
      </c>
      <c r="R69" s="65">
        <f t="shared" si="18"/>
        <v>1</v>
      </c>
      <c r="S69" s="65">
        <f t="shared" si="19"/>
        <v>1</v>
      </c>
      <c r="T69" s="65">
        <v>1</v>
      </c>
      <c r="U69" s="75" t="s">
        <v>1373</v>
      </c>
    </row>
    <row r="70" spans="1:21" s="147" customFormat="1" ht="131.25">
      <c r="A70" s="135">
        <v>49</v>
      </c>
      <c r="B70" s="545"/>
      <c r="C70" s="438"/>
      <c r="D70" s="67" t="s">
        <v>1531</v>
      </c>
      <c r="E70" s="140" t="s">
        <v>1856</v>
      </c>
      <c r="F70" s="134" t="s">
        <v>1902</v>
      </c>
      <c r="G70" s="90">
        <v>1</v>
      </c>
      <c r="H70" s="65">
        <f t="shared" si="14"/>
        <v>1</v>
      </c>
      <c r="I70" s="65">
        <f t="shared" si="15"/>
        <v>1</v>
      </c>
      <c r="J70" s="65">
        <v>1</v>
      </c>
      <c r="K70" s="186" t="s">
        <v>1675</v>
      </c>
      <c r="L70" s="90">
        <v>1</v>
      </c>
      <c r="M70" s="65">
        <f t="shared" si="16"/>
        <v>1</v>
      </c>
      <c r="N70" s="65">
        <f t="shared" si="17"/>
        <v>1</v>
      </c>
      <c r="O70" s="65">
        <v>1</v>
      </c>
      <c r="P70" s="187" t="s">
        <v>1654</v>
      </c>
      <c r="Q70" s="90">
        <v>1</v>
      </c>
      <c r="R70" s="65">
        <f t="shared" si="18"/>
        <v>1</v>
      </c>
      <c r="S70" s="65">
        <f t="shared" si="19"/>
        <v>1</v>
      </c>
      <c r="T70" s="65">
        <v>1</v>
      </c>
      <c r="U70" s="75" t="s">
        <v>1373</v>
      </c>
    </row>
    <row r="71" spans="1:21" s="147" customFormat="1" ht="131.25">
      <c r="A71" s="135">
        <v>50</v>
      </c>
      <c r="B71" s="544"/>
      <c r="C71" s="438"/>
      <c r="D71" s="67" t="s">
        <v>1470</v>
      </c>
      <c r="E71" s="140" t="s">
        <v>1857</v>
      </c>
      <c r="F71" s="134" t="s">
        <v>1745</v>
      </c>
      <c r="G71" s="90">
        <v>1</v>
      </c>
      <c r="H71" s="65">
        <f t="shared" si="14"/>
        <v>1</v>
      </c>
      <c r="I71" s="65">
        <f t="shared" si="15"/>
        <v>1</v>
      </c>
      <c r="J71" s="65">
        <v>1</v>
      </c>
      <c r="K71" s="186" t="s">
        <v>1675</v>
      </c>
      <c r="L71" s="90">
        <v>1</v>
      </c>
      <c r="M71" s="65">
        <f t="shared" si="16"/>
        <v>1</v>
      </c>
      <c r="N71" s="65">
        <f t="shared" si="17"/>
        <v>1</v>
      </c>
      <c r="O71" s="65">
        <v>1</v>
      </c>
      <c r="P71" s="187" t="s">
        <v>1654</v>
      </c>
      <c r="Q71" s="90">
        <v>1</v>
      </c>
      <c r="R71" s="65">
        <f t="shared" si="18"/>
        <v>1</v>
      </c>
      <c r="S71" s="65">
        <f t="shared" si="19"/>
        <v>1</v>
      </c>
      <c r="T71" s="65">
        <v>1</v>
      </c>
      <c r="U71" s="75" t="s">
        <v>1373</v>
      </c>
    </row>
    <row r="72" spans="1:21" s="147" customFormat="1" ht="21.75" customHeight="1">
      <c r="A72" s="534" t="s">
        <v>1480</v>
      </c>
      <c r="B72" s="535"/>
      <c r="C72" s="535"/>
      <c r="D72" s="535"/>
      <c r="E72" s="535"/>
      <c r="F72" s="535"/>
      <c r="G72" s="535"/>
      <c r="H72" s="535"/>
      <c r="I72" s="535"/>
      <c r="J72" s="535"/>
      <c r="K72" s="535"/>
      <c r="L72" s="535"/>
      <c r="M72" s="535"/>
      <c r="N72" s="535"/>
      <c r="O72" s="535"/>
      <c r="P72" s="535"/>
      <c r="Q72" s="535"/>
      <c r="R72" s="535"/>
      <c r="S72" s="535"/>
      <c r="T72" s="535"/>
      <c r="U72" s="535"/>
    </row>
    <row r="73" spans="1:21" s="147" customFormat="1" ht="131.25">
      <c r="A73" s="135">
        <v>51</v>
      </c>
      <c r="B73" s="543" t="s">
        <v>2056</v>
      </c>
      <c r="C73" s="438"/>
      <c r="D73" s="67" t="s">
        <v>1481</v>
      </c>
      <c r="E73" s="140" t="s">
        <v>1858</v>
      </c>
      <c r="F73" s="134" t="s">
        <v>1696</v>
      </c>
      <c r="G73" s="90">
        <v>1</v>
      </c>
      <c r="H73" s="65">
        <f>IF(G73=I73,J73)</f>
        <v>1</v>
      </c>
      <c r="I73" s="65">
        <f>IF(G73="NA","NA",J73)</f>
        <v>1</v>
      </c>
      <c r="J73" s="65">
        <v>1</v>
      </c>
      <c r="K73" s="186" t="s">
        <v>1675</v>
      </c>
      <c r="L73" s="90">
        <v>1</v>
      </c>
      <c r="M73" s="65">
        <f>IF(L73=N73,O73)</f>
        <v>1</v>
      </c>
      <c r="N73" s="65">
        <f>IF(L73="NA","NA",O73)</f>
        <v>1</v>
      </c>
      <c r="O73" s="65">
        <v>1</v>
      </c>
      <c r="P73" s="187" t="s">
        <v>1654</v>
      </c>
      <c r="Q73" s="90">
        <v>1</v>
      </c>
      <c r="R73" s="65">
        <f>IF(Q73=S73,T73)</f>
        <v>1</v>
      </c>
      <c r="S73" s="65">
        <f>IF(Q73="NA","NA",T73)</f>
        <v>1</v>
      </c>
      <c r="T73" s="65">
        <v>1</v>
      </c>
      <c r="U73" s="75" t="s">
        <v>1373</v>
      </c>
    </row>
    <row r="74" spans="1:21" s="147" customFormat="1" ht="131.25">
      <c r="A74" s="135">
        <v>52</v>
      </c>
      <c r="B74" s="545"/>
      <c r="C74" s="438"/>
      <c r="D74" s="67" t="s">
        <v>1484</v>
      </c>
      <c r="E74" s="140" t="s">
        <v>1827</v>
      </c>
      <c r="F74" s="134" t="s">
        <v>1699</v>
      </c>
      <c r="G74" s="90">
        <v>1</v>
      </c>
      <c r="H74" s="65">
        <f>IF(G74=I74,J74)</f>
        <v>1</v>
      </c>
      <c r="I74" s="65">
        <f>IF(G74="NA","NA",J74)</f>
        <v>1</v>
      </c>
      <c r="J74" s="65">
        <v>1</v>
      </c>
      <c r="K74" s="186" t="s">
        <v>1675</v>
      </c>
      <c r="L74" s="90">
        <v>1</v>
      </c>
      <c r="M74" s="65">
        <f>IF(L74=N74,O74)</f>
        <v>1</v>
      </c>
      <c r="N74" s="65">
        <f>IF(L74="NA","NA",O74)</f>
        <v>1</v>
      </c>
      <c r="O74" s="65">
        <v>1</v>
      </c>
      <c r="P74" s="187" t="s">
        <v>1654</v>
      </c>
      <c r="Q74" s="90">
        <v>1</v>
      </c>
      <c r="R74" s="65">
        <f>IF(Q74=S74,T74)</f>
        <v>1</v>
      </c>
      <c r="S74" s="65">
        <f>IF(Q74="NA","NA",T74)</f>
        <v>1</v>
      </c>
      <c r="T74" s="65">
        <v>1</v>
      </c>
      <c r="U74" s="75" t="s">
        <v>1373</v>
      </c>
    </row>
    <row r="75" spans="1:21" s="147" customFormat="1" ht="131.25">
      <c r="A75" s="135">
        <v>53</v>
      </c>
      <c r="B75" s="545"/>
      <c r="C75" s="438"/>
      <c r="D75" s="67" t="s">
        <v>1532</v>
      </c>
      <c r="E75" s="140" t="s">
        <v>1859</v>
      </c>
      <c r="F75" s="134" t="s">
        <v>1746</v>
      </c>
      <c r="G75" s="90">
        <v>1</v>
      </c>
      <c r="H75" s="65">
        <f>IF(G75=I75,J75)</f>
        <v>1</v>
      </c>
      <c r="I75" s="65">
        <f>IF(G75="NA","NA",J75)</f>
        <v>1</v>
      </c>
      <c r="J75" s="65">
        <v>1</v>
      </c>
      <c r="K75" s="186" t="s">
        <v>1675</v>
      </c>
      <c r="L75" s="90">
        <v>1</v>
      </c>
      <c r="M75" s="65">
        <f>IF(L75=N75,O75)</f>
        <v>1</v>
      </c>
      <c r="N75" s="65">
        <f>IF(L75="NA","NA",O75)</f>
        <v>1</v>
      </c>
      <c r="O75" s="65">
        <v>1</v>
      </c>
      <c r="P75" s="187" t="s">
        <v>1654</v>
      </c>
      <c r="Q75" s="90">
        <v>1</v>
      </c>
      <c r="R75" s="65">
        <f>IF(Q75=S75,T75)</f>
        <v>1</v>
      </c>
      <c r="S75" s="65">
        <f>IF(Q75="NA","NA",T75)</f>
        <v>1</v>
      </c>
      <c r="T75" s="65">
        <v>1</v>
      </c>
      <c r="U75" s="75" t="s">
        <v>1373</v>
      </c>
    </row>
    <row r="76" spans="1:21" s="147" customFormat="1" ht="131.25">
      <c r="A76" s="135">
        <v>54</v>
      </c>
      <c r="B76" s="544"/>
      <c r="C76" s="438"/>
      <c r="D76" s="67" t="s">
        <v>1533</v>
      </c>
      <c r="E76" s="140" t="s">
        <v>1860</v>
      </c>
      <c r="F76" s="134" t="s">
        <v>1747</v>
      </c>
      <c r="G76" s="90">
        <v>1</v>
      </c>
      <c r="H76" s="65">
        <f>IF(G76=I76,J76)</f>
        <v>1</v>
      </c>
      <c r="I76" s="65">
        <f>IF(G76="NA","NA",J76)</f>
        <v>1</v>
      </c>
      <c r="J76" s="65">
        <v>1</v>
      </c>
      <c r="K76" s="186" t="s">
        <v>1675</v>
      </c>
      <c r="L76" s="90">
        <v>1</v>
      </c>
      <c r="M76" s="65">
        <f>IF(L76=N76,O76)</f>
        <v>1</v>
      </c>
      <c r="N76" s="65">
        <f>IF(L76="NA","NA",O76)</f>
        <v>1</v>
      </c>
      <c r="O76" s="65">
        <v>1</v>
      </c>
      <c r="P76" s="187" t="s">
        <v>1654</v>
      </c>
      <c r="Q76" s="90">
        <v>1</v>
      </c>
      <c r="R76" s="65">
        <f>IF(Q76=S76,T76)</f>
        <v>1</v>
      </c>
      <c r="S76" s="65">
        <f>IF(Q76="NA","NA",T76)</f>
        <v>1</v>
      </c>
      <c r="T76" s="65">
        <v>1</v>
      </c>
      <c r="U76" s="75" t="s">
        <v>1373</v>
      </c>
    </row>
    <row r="77" spans="1:21" s="147" customFormat="1" ht="21.75" customHeight="1">
      <c r="A77" s="534" t="s">
        <v>1534</v>
      </c>
      <c r="B77" s="535"/>
      <c r="C77" s="535"/>
      <c r="D77" s="535"/>
      <c r="E77" s="535"/>
      <c r="F77" s="535"/>
      <c r="G77" s="535"/>
      <c r="H77" s="535"/>
      <c r="I77" s="535"/>
      <c r="J77" s="535"/>
      <c r="K77" s="535"/>
      <c r="L77" s="535"/>
      <c r="M77" s="535"/>
      <c r="N77" s="535"/>
      <c r="O77" s="535"/>
      <c r="P77" s="535"/>
      <c r="Q77" s="535"/>
      <c r="R77" s="535"/>
      <c r="S77" s="535"/>
      <c r="T77" s="535"/>
      <c r="U77" s="535"/>
    </row>
    <row r="78" spans="1:21" s="147" customFormat="1" ht="131.25">
      <c r="A78" s="135">
        <v>55</v>
      </c>
      <c r="B78" s="135" t="s">
        <v>2056</v>
      </c>
      <c r="C78" s="182"/>
      <c r="D78" s="67" t="s">
        <v>1535</v>
      </c>
      <c r="E78" s="140" t="s">
        <v>1861</v>
      </c>
      <c r="F78" s="134" t="s">
        <v>1748</v>
      </c>
      <c r="G78" s="90">
        <v>1</v>
      </c>
      <c r="H78" s="65">
        <f>IF(G78=I78,J78)</f>
        <v>1</v>
      </c>
      <c r="I78" s="65">
        <f>IF(G78="NA","NA",J78)</f>
        <v>1</v>
      </c>
      <c r="J78" s="65">
        <v>1</v>
      </c>
      <c r="K78" s="186" t="s">
        <v>1675</v>
      </c>
      <c r="L78" s="90">
        <v>1</v>
      </c>
      <c r="M78" s="65">
        <f>IF(L78=N78,O78)</f>
        <v>1</v>
      </c>
      <c r="N78" s="65">
        <f>IF(L78="NA","NA",O78)</f>
        <v>1</v>
      </c>
      <c r="O78" s="65">
        <v>1</v>
      </c>
      <c r="P78" s="187" t="s">
        <v>1654</v>
      </c>
      <c r="Q78" s="90">
        <v>1</v>
      </c>
      <c r="R78" s="65">
        <f>IF(Q78=S78,T78)</f>
        <v>1</v>
      </c>
      <c r="S78" s="65">
        <f>IF(Q78="NA","NA",T78)</f>
        <v>1</v>
      </c>
      <c r="T78" s="65">
        <v>1</v>
      </c>
      <c r="U78" s="75" t="s">
        <v>1373</v>
      </c>
    </row>
    <row r="79" spans="1:21" s="147" customFormat="1" ht="21.75" customHeight="1">
      <c r="A79" s="536" t="s">
        <v>1488</v>
      </c>
      <c r="B79" s="537"/>
      <c r="C79" s="537"/>
      <c r="D79" s="537"/>
      <c r="E79" s="537"/>
      <c r="F79" s="537"/>
      <c r="G79" s="537"/>
      <c r="H79" s="537"/>
      <c r="I79" s="537"/>
      <c r="J79" s="537"/>
      <c r="K79" s="537"/>
      <c r="L79" s="537"/>
      <c r="M79" s="537"/>
      <c r="N79" s="537"/>
      <c r="O79" s="537"/>
      <c r="P79" s="537"/>
      <c r="Q79" s="537"/>
      <c r="R79" s="537"/>
      <c r="S79" s="537"/>
      <c r="T79" s="537"/>
      <c r="U79" s="537"/>
    </row>
    <row r="80" spans="1:21" s="147" customFormat="1" ht="131.25">
      <c r="A80" s="136">
        <v>56</v>
      </c>
      <c r="B80" s="529"/>
      <c r="C80" s="438"/>
      <c r="D80" s="140" t="s">
        <v>1489</v>
      </c>
      <c r="E80" s="142" t="s">
        <v>1802</v>
      </c>
      <c r="F80" s="67" t="s">
        <v>1702</v>
      </c>
      <c r="G80" s="90">
        <v>1</v>
      </c>
      <c r="H80" s="65">
        <f t="shared" ref="H80:H99" si="20">IF(G80=I80,J80)</f>
        <v>1</v>
      </c>
      <c r="I80" s="65">
        <f t="shared" ref="I80:I99" si="21">IF(G80="NA","NA",J80)</f>
        <v>1</v>
      </c>
      <c r="J80" s="65">
        <v>1</v>
      </c>
      <c r="K80" s="186" t="s">
        <v>1675</v>
      </c>
      <c r="L80" s="203">
        <v>1</v>
      </c>
      <c r="M80" s="188">
        <f>IF(L80=N80,O80)</f>
        <v>1</v>
      </c>
      <c r="N80" s="188">
        <f>IF(L80="NA","NA",O80)</f>
        <v>1</v>
      </c>
      <c r="O80" s="188">
        <v>1</v>
      </c>
      <c r="P80" s="144" t="s">
        <v>1654</v>
      </c>
      <c r="Q80" s="203">
        <v>1</v>
      </c>
      <c r="R80" s="188">
        <f>IF(Q80=S80,T80)</f>
        <v>1</v>
      </c>
      <c r="S80" s="188">
        <f>IF(Q80="NA","NA",T80)</f>
        <v>1</v>
      </c>
      <c r="T80" s="188">
        <v>1</v>
      </c>
      <c r="U80" s="75" t="s">
        <v>1373</v>
      </c>
    </row>
    <row r="81" spans="1:21" s="147" customFormat="1" ht="131.25">
      <c r="A81" s="136">
        <v>57</v>
      </c>
      <c r="B81" s="529"/>
      <c r="C81" s="438"/>
      <c r="D81" s="67" t="s">
        <v>1490</v>
      </c>
      <c r="E81" s="142" t="s">
        <v>1864</v>
      </c>
      <c r="F81" s="67" t="s">
        <v>1703</v>
      </c>
      <c r="G81" s="90">
        <v>1</v>
      </c>
      <c r="H81" s="65">
        <f t="shared" si="20"/>
        <v>1</v>
      </c>
      <c r="I81" s="65">
        <f t="shared" si="21"/>
        <v>1</v>
      </c>
      <c r="J81" s="65">
        <v>1</v>
      </c>
      <c r="K81" s="186" t="s">
        <v>1675</v>
      </c>
      <c r="L81" s="203">
        <v>1</v>
      </c>
      <c r="M81" s="188">
        <f>IF(L81=N81,O81)</f>
        <v>1</v>
      </c>
      <c r="N81" s="188">
        <f>IF(L81="NA","NA",O81)</f>
        <v>1</v>
      </c>
      <c r="O81" s="188">
        <v>1</v>
      </c>
      <c r="P81" s="144" t="s">
        <v>1654</v>
      </c>
      <c r="Q81" s="193">
        <v>1</v>
      </c>
      <c r="R81" s="191">
        <f>IF(Q81=S81,T81)</f>
        <v>1</v>
      </c>
      <c r="S81" s="191">
        <f>IF(Q81="NA","NA",T81)</f>
        <v>1</v>
      </c>
      <c r="T81" s="191">
        <v>1</v>
      </c>
      <c r="U81" s="75" t="s">
        <v>1373</v>
      </c>
    </row>
    <row r="82" spans="1:21" s="147" customFormat="1" ht="131.25">
      <c r="A82" s="136">
        <v>58</v>
      </c>
      <c r="B82" s="529"/>
      <c r="C82" s="438"/>
      <c r="D82" s="67" t="s">
        <v>1491</v>
      </c>
      <c r="E82" s="142" t="s">
        <v>1864</v>
      </c>
      <c r="F82" s="67" t="s">
        <v>1704</v>
      </c>
      <c r="G82" s="90">
        <v>1</v>
      </c>
      <c r="H82" s="65">
        <f t="shared" si="20"/>
        <v>1</v>
      </c>
      <c r="I82" s="65">
        <f t="shared" si="21"/>
        <v>1</v>
      </c>
      <c r="J82" s="65">
        <v>1</v>
      </c>
      <c r="K82" s="186" t="s">
        <v>1675</v>
      </c>
      <c r="L82" s="203">
        <v>1</v>
      </c>
      <c r="M82" s="188">
        <f>IF(L82=N82,O82)</f>
        <v>1</v>
      </c>
      <c r="N82" s="188">
        <f>IF(L82="NA","NA",O82)</f>
        <v>1</v>
      </c>
      <c r="O82" s="188">
        <v>1</v>
      </c>
      <c r="P82" s="144" t="s">
        <v>1654</v>
      </c>
      <c r="Q82" s="193">
        <v>1</v>
      </c>
      <c r="R82" s="191">
        <f>IF(Q82=S82,T82)</f>
        <v>1</v>
      </c>
      <c r="S82" s="191">
        <f>IF(Q82="NA","NA",T82)</f>
        <v>1</v>
      </c>
      <c r="T82" s="191">
        <v>1</v>
      </c>
      <c r="U82" s="75" t="s">
        <v>1373</v>
      </c>
    </row>
    <row r="83" spans="1:21" s="147" customFormat="1" ht="131.25">
      <c r="A83" s="136">
        <v>59</v>
      </c>
      <c r="B83" s="529"/>
      <c r="C83" s="438"/>
      <c r="D83" s="67" t="s">
        <v>1492</v>
      </c>
      <c r="E83" s="140" t="s">
        <v>1865</v>
      </c>
      <c r="F83" s="67" t="s">
        <v>1705</v>
      </c>
      <c r="G83" s="90">
        <v>1</v>
      </c>
      <c r="H83" s="65">
        <f t="shared" si="20"/>
        <v>1</v>
      </c>
      <c r="I83" s="65">
        <f t="shared" si="21"/>
        <v>1</v>
      </c>
      <c r="J83" s="65">
        <v>1</v>
      </c>
      <c r="K83" s="186" t="s">
        <v>1675</v>
      </c>
      <c r="L83" s="203">
        <v>1</v>
      </c>
      <c r="M83" s="188">
        <f>IF(L83=N83,O83)</f>
        <v>1</v>
      </c>
      <c r="N83" s="188">
        <f>IF(L83="NA","NA",O83)</f>
        <v>1</v>
      </c>
      <c r="O83" s="188">
        <v>1</v>
      </c>
      <c r="P83" s="187" t="s">
        <v>1654</v>
      </c>
      <c r="Q83" s="203">
        <v>1</v>
      </c>
      <c r="R83" s="188">
        <f t="shared" ref="R83:R99" si="22">IF(Q83=S83,T83)</f>
        <v>1</v>
      </c>
      <c r="S83" s="188">
        <f t="shared" ref="S83:S99" si="23">IF(Q83="NA","NA",T83)</f>
        <v>1</v>
      </c>
      <c r="T83" s="188">
        <v>1</v>
      </c>
      <c r="U83" s="75" t="s">
        <v>1373</v>
      </c>
    </row>
    <row r="84" spans="1:21" s="147" customFormat="1" ht="131.25">
      <c r="A84" s="287">
        <v>60</v>
      </c>
      <c r="B84" s="529"/>
      <c r="C84" s="438"/>
      <c r="D84" s="67" t="s">
        <v>1493</v>
      </c>
      <c r="E84" s="142" t="s">
        <v>1805</v>
      </c>
      <c r="F84" s="67" t="s">
        <v>1706</v>
      </c>
      <c r="G84" s="90">
        <v>1</v>
      </c>
      <c r="H84" s="65">
        <f t="shared" si="20"/>
        <v>1</v>
      </c>
      <c r="I84" s="65">
        <f t="shared" si="21"/>
        <v>1</v>
      </c>
      <c r="J84" s="65">
        <v>1</v>
      </c>
      <c r="K84" s="186" t="s">
        <v>1675</v>
      </c>
      <c r="L84" s="90">
        <v>1</v>
      </c>
      <c r="M84" s="184">
        <f t="shared" ref="M84:M99" si="24">IF(L84=N84,O84)</f>
        <v>1</v>
      </c>
      <c r="N84" s="184">
        <f t="shared" ref="N84:N99" si="25">IF(L84="NA","NA",O84)</f>
        <v>1</v>
      </c>
      <c r="O84" s="184">
        <v>1</v>
      </c>
      <c r="P84" s="144" t="s">
        <v>1654</v>
      </c>
      <c r="Q84" s="90">
        <v>1</v>
      </c>
      <c r="R84" s="184">
        <f t="shared" si="22"/>
        <v>1</v>
      </c>
      <c r="S84" s="184">
        <f t="shared" si="23"/>
        <v>1</v>
      </c>
      <c r="T84" s="184">
        <v>1</v>
      </c>
      <c r="U84" s="75" t="s">
        <v>1373</v>
      </c>
    </row>
    <row r="85" spans="1:21" s="147" customFormat="1" ht="131.25">
      <c r="A85" s="287">
        <v>61</v>
      </c>
      <c r="B85" s="529"/>
      <c r="C85" s="438"/>
      <c r="D85" s="67" t="s">
        <v>1494</v>
      </c>
      <c r="E85" s="142" t="s">
        <v>1805</v>
      </c>
      <c r="F85" s="142" t="s">
        <v>1707</v>
      </c>
      <c r="G85" s="90">
        <v>1</v>
      </c>
      <c r="H85" s="65">
        <f t="shared" si="20"/>
        <v>1</v>
      </c>
      <c r="I85" s="65">
        <f t="shared" si="21"/>
        <v>1</v>
      </c>
      <c r="J85" s="65">
        <v>1</v>
      </c>
      <c r="K85" s="186" t="s">
        <v>1675</v>
      </c>
      <c r="L85" s="203">
        <v>1</v>
      </c>
      <c r="M85" s="188">
        <f t="shared" si="24"/>
        <v>1</v>
      </c>
      <c r="N85" s="188">
        <f t="shared" si="25"/>
        <v>1</v>
      </c>
      <c r="O85" s="188">
        <v>1</v>
      </c>
      <c r="P85" s="144" t="s">
        <v>1654</v>
      </c>
      <c r="Q85" s="203">
        <v>1</v>
      </c>
      <c r="R85" s="188">
        <f t="shared" si="22"/>
        <v>1</v>
      </c>
      <c r="S85" s="188">
        <f t="shared" si="23"/>
        <v>1</v>
      </c>
      <c r="T85" s="188">
        <v>1</v>
      </c>
      <c r="U85" s="75" t="s">
        <v>1373</v>
      </c>
    </row>
    <row r="86" spans="1:21" s="147" customFormat="1" ht="131.25">
      <c r="A86" s="287">
        <v>62</v>
      </c>
      <c r="B86" s="529"/>
      <c r="C86" s="438"/>
      <c r="D86" s="67" t="s">
        <v>1495</v>
      </c>
      <c r="E86" s="142" t="s">
        <v>1805</v>
      </c>
      <c r="F86" s="142" t="s">
        <v>1708</v>
      </c>
      <c r="G86" s="90">
        <v>1</v>
      </c>
      <c r="H86" s="65">
        <f t="shared" si="20"/>
        <v>1</v>
      </c>
      <c r="I86" s="65">
        <f t="shared" si="21"/>
        <v>1</v>
      </c>
      <c r="J86" s="65">
        <v>1</v>
      </c>
      <c r="K86" s="186" t="s">
        <v>1675</v>
      </c>
      <c r="L86" s="203">
        <v>1</v>
      </c>
      <c r="M86" s="188">
        <f t="shared" si="24"/>
        <v>1</v>
      </c>
      <c r="N86" s="188">
        <f t="shared" si="25"/>
        <v>1</v>
      </c>
      <c r="O86" s="188">
        <v>1</v>
      </c>
      <c r="P86" s="144" t="s">
        <v>1654</v>
      </c>
      <c r="Q86" s="203">
        <v>1</v>
      </c>
      <c r="R86" s="188">
        <f t="shared" si="22"/>
        <v>1</v>
      </c>
      <c r="S86" s="188">
        <f t="shared" si="23"/>
        <v>1</v>
      </c>
      <c r="T86" s="188">
        <v>1</v>
      </c>
      <c r="U86" s="75" t="s">
        <v>1373</v>
      </c>
    </row>
    <row r="87" spans="1:21" s="147" customFormat="1" ht="131.25">
      <c r="A87" s="287">
        <v>63</v>
      </c>
      <c r="B87" s="529"/>
      <c r="C87" s="438"/>
      <c r="D87" s="67" t="s">
        <v>1496</v>
      </c>
      <c r="E87" s="140" t="s">
        <v>1806</v>
      </c>
      <c r="F87" s="67" t="s">
        <v>1709</v>
      </c>
      <c r="G87" s="90">
        <v>1</v>
      </c>
      <c r="H87" s="65">
        <f t="shared" si="20"/>
        <v>1</v>
      </c>
      <c r="I87" s="65">
        <f t="shared" si="21"/>
        <v>1</v>
      </c>
      <c r="J87" s="65">
        <v>1</v>
      </c>
      <c r="K87" s="186" t="s">
        <v>1675</v>
      </c>
      <c r="L87" s="90">
        <v>1</v>
      </c>
      <c r="M87" s="65">
        <f t="shared" si="24"/>
        <v>1</v>
      </c>
      <c r="N87" s="65">
        <f t="shared" si="25"/>
        <v>1</v>
      </c>
      <c r="O87" s="65">
        <v>1</v>
      </c>
      <c r="P87" s="187" t="s">
        <v>1654</v>
      </c>
      <c r="Q87" s="90">
        <v>1</v>
      </c>
      <c r="R87" s="65">
        <f t="shared" si="22"/>
        <v>1</v>
      </c>
      <c r="S87" s="65">
        <f t="shared" si="23"/>
        <v>1</v>
      </c>
      <c r="T87" s="65">
        <v>1</v>
      </c>
      <c r="U87" s="75" t="s">
        <v>1373</v>
      </c>
    </row>
    <row r="88" spans="1:21" s="147" customFormat="1" ht="131.25">
      <c r="A88" s="287">
        <v>64</v>
      </c>
      <c r="B88" s="529"/>
      <c r="C88" s="438"/>
      <c r="D88" s="67" t="s">
        <v>1497</v>
      </c>
      <c r="E88" s="140" t="s">
        <v>1807</v>
      </c>
      <c r="F88" s="67" t="s">
        <v>1710</v>
      </c>
      <c r="G88" s="90">
        <v>1</v>
      </c>
      <c r="H88" s="65">
        <f t="shared" si="20"/>
        <v>1</v>
      </c>
      <c r="I88" s="65">
        <f t="shared" si="21"/>
        <v>1</v>
      </c>
      <c r="J88" s="65">
        <v>1</v>
      </c>
      <c r="K88" s="186" t="s">
        <v>1675</v>
      </c>
      <c r="L88" s="90">
        <v>1</v>
      </c>
      <c r="M88" s="65">
        <f t="shared" si="24"/>
        <v>1</v>
      </c>
      <c r="N88" s="65">
        <f t="shared" si="25"/>
        <v>1</v>
      </c>
      <c r="O88" s="65">
        <v>1</v>
      </c>
      <c r="P88" s="187" t="s">
        <v>1654</v>
      </c>
      <c r="Q88" s="90">
        <v>1</v>
      </c>
      <c r="R88" s="65">
        <f t="shared" si="22"/>
        <v>1</v>
      </c>
      <c r="S88" s="65">
        <f t="shared" si="23"/>
        <v>1</v>
      </c>
      <c r="T88" s="65">
        <v>1</v>
      </c>
      <c r="U88" s="75" t="s">
        <v>1373</v>
      </c>
    </row>
    <row r="89" spans="1:21" s="147" customFormat="1" ht="131.25" customHeight="1">
      <c r="A89" s="287">
        <v>65</v>
      </c>
      <c r="B89" s="529"/>
      <c r="C89" s="438"/>
      <c r="D89" s="67" t="s">
        <v>1498</v>
      </c>
      <c r="E89" s="201" t="s">
        <v>1808</v>
      </c>
      <c r="F89" s="67" t="s">
        <v>1711</v>
      </c>
      <c r="G89" s="272">
        <v>1</v>
      </c>
      <c r="H89" s="357">
        <f t="shared" si="20"/>
        <v>1</v>
      </c>
      <c r="I89" s="357">
        <f t="shared" si="21"/>
        <v>1</v>
      </c>
      <c r="J89" s="357">
        <v>1</v>
      </c>
      <c r="K89" s="279" t="s">
        <v>1675</v>
      </c>
      <c r="L89" s="272">
        <v>1</v>
      </c>
      <c r="M89" s="357">
        <f t="shared" si="24"/>
        <v>1</v>
      </c>
      <c r="N89" s="357">
        <f t="shared" si="25"/>
        <v>1</v>
      </c>
      <c r="O89" s="357">
        <v>1</v>
      </c>
      <c r="P89" s="279" t="s">
        <v>1654</v>
      </c>
      <c r="Q89" s="272">
        <v>1</v>
      </c>
      <c r="R89" s="357">
        <f t="shared" si="22"/>
        <v>1</v>
      </c>
      <c r="S89" s="357">
        <f t="shared" si="23"/>
        <v>1</v>
      </c>
      <c r="T89" s="357">
        <v>1</v>
      </c>
      <c r="U89" s="75" t="s">
        <v>1373</v>
      </c>
    </row>
    <row r="90" spans="1:21" s="147" customFormat="1" ht="131.25">
      <c r="A90" s="287">
        <v>66</v>
      </c>
      <c r="B90" s="529"/>
      <c r="C90" s="438"/>
      <c r="D90" s="67" t="s">
        <v>1499</v>
      </c>
      <c r="E90" s="142" t="s">
        <v>1866</v>
      </c>
      <c r="F90" s="67" t="s">
        <v>1712</v>
      </c>
      <c r="G90" s="90">
        <v>1</v>
      </c>
      <c r="H90" s="65">
        <f t="shared" si="20"/>
        <v>1</v>
      </c>
      <c r="I90" s="65">
        <f t="shared" si="21"/>
        <v>1</v>
      </c>
      <c r="J90" s="65">
        <v>1</v>
      </c>
      <c r="K90" s="186" t="s">
        <v>1675</v>
      </c>
      <c r="L90" s="203">
        <v>1</v>
      </c>
      <c r="M90" s="188">
        <f t="shared" ref="M90:M94" si="26">IF(L90=N90,O90)</f>
        <v>1</v>
      </c>
      <c r="N90" s="188">
        <f t="shared" ref="N90:N94" si="27">IF(L90="NA","NA",O90)</f>
        <v>1</v>
      </c>
      <c r="O90" s="188">
        <v>1</v>
      </c>
      <c r="P90" s="144" t="s">
        <v>1654</v>
      </c>
      <c r="Q90" s="203">
        <v>1</v>
      </c>
      <c r="R90" s="188">
        <f t="shared" si="22"/>
        <v>1</v>
      </c>
      <c r="S90" s="188">
        <f t="shared" si="23"/>
        <v>1</v>
      </c>
      <c r="T90" s="188">
        <v>1</v>
      </c>
      <c r="U90" s="75" t="s">
        <v>1373</v>
      </c>
    </row>
    <row r="91" spans="1:21" s="147" customFormat="1" ht="131.25">
      <c r="A91" s="287">
        <v>67</v>
      </c>
      <c r="B91" s="529"/>
      <c r="C91" s="438"/>
      <c r="D91" s="67" t="s">
        <v>1500</v>
      </c>
      <c r="E91" s="142" t="s">
        <v>1810</v>
      </c>
      <c r="F91" s="67" t="s">
        <v>1713</v>
      </c>
      <c r="G91" s="90">
        <v>1</v>
      </c>
      <c r="H91" s="65">
        <f t="shared" si="20"/>
        <v>1</v>
      </c>
      <c r="I91" s="65">
        <f t="shared" si="21"/>
        <v>1</v>
      </c>
      <c r="J91" s="65">
        <v>1</v>
      </c>
      <c r="K91" s="186" t="s">
        <v>1675</v>
      </c>
      <c r="L91" s="203">
        <v>1</v>
      </c>
      <c r="M91" s="188">
        <f t="shared" si="26"/>
        <v>1</v>
      </c>
      <c r="N91" s="188">
        <f t="shared" si="27"/>
        <v>1</v>
      </c>
      <c r="O91" s="188">
        <v>1</v>
      </c>
      <c r="P91" s="144" t="s">
        <v>1654</v>
      </c>
      <c r="Q91" s="203">
        <v>1</v>
      </c>
      <c r="R91" s="188">
        <f t="shared" si="22"/>
        <v>1</v>
      </c>
      <c r="S91" s="188">
        <f t="shared" si="23"/>
        <v>1</v>
      </c>
      <c r="T91" s="188">
        <v>1</v>
      </c>
      <c r="U91" s="75" t="s">
        <v>1373</v>
      </c>
    </row>
    <row r="92" spans="1:21" s="147" customFormat="1" ht="131.25">
      <c r="A92" s="287">
        <v>68</v>
      </c>
      <c r="B92" s="529"/>
      <c r="C92" s="438"/>
      <c r="D92" s="67" t="s">
        <v>1501</v>
      </c>
      <c r="E92" s="142" t="s">
        <v>1811</v>
      </c>
      <c r="F92" s="67" t="s">
        <v>1714</v>
      </c>
      <c r="G92" s="90">
        <v>1</v>
      </c>
      <c r="H92" s="65">
        <f t="shared" si="20"/>
        <v>1</v>
      </c>
      <c r="I92" s="65">
        <f t="shared" si="21"/>
        <v>1</v>
      </c>
      <c r="J92" s="65">
        <v>1</v>
      </c>
      <c r="K92" s="186" t="s">
        <v>1675</v>
      </c>
      <c r="L92" s="203">
        <v>1</v>
      </c>
      <c r="M92" s="188">
        <f t="shared" si="26"/>
        <v>1</v>
      </c>
      <c r="N92" s="188">
        <f t="shared" si="27"/>
        <v>1</v>
      </c>
      <c r="O92" s="188">
        <v>1</v>
      </c>
      <c r="P92" s="144" t="s">
        <v>1654</v>
      </c>
      <c r="Q92" s="203">
        <v>1</v>
      </c>
      <c r="R92" s="188">
        <f t="shared" si="22"/>
        <v>1</v>
      </c>
      <c r="S92" s="188">
        <f t="shared" si="23"/>
        <v>1</v>
      </c>
      <c r="T92" s="188">
        <v>1</v>
      </c>
      <c r="U92" s="75" t="s">
        <v>1373</v>
      </c>
    </row>
    <row r="93" spans="1:21" s="147" customFormat="1" ht="131.25">
      <c r="A93" s="287">
        <v>69</v>
      </c>
      <c r="B93" s="529"/>
      <c r="C93" s="438"/>
      <c r="D93" s="67" t="s">
        <v>1502</v>
      </c>
      <c r="E93" s="142" t="s">
        <v>1867</v>
      </c>
      <c r="F93" s="67" t="s">
        <v>1715</v>
      </c>
      <c r="G93" s="90">
        <v>1</v>
      </c>
      <c r="H93" s="65">
        <f t="shared" si="20"/>
        <v>1</v>
      </c>
      <c r="I93" s="65">
        <f t="shared" si="21"/>
        <v>1</v>
      </c>
      <c r="J93" s="65">
        <v>1</v>
      </c>
      <c r="K93" s="186" t="s">
        <v>1675</v>
      </c>
      <c r="L93" s="203">
        <v>1</v>
      </c>
      <c r="M93" s="188">
        <f t="shared" si="26"/>
        <v>1</v>
      </c>
      <c r="N93" s="188">
        <f t="shared" si="27"/>
        <v>1</v>
      </c>
      <c r="O93" s="188">
        <v>1</v>
      </c>
      <c r="P93" s="144" t="s">
        <v>1654</v>
      </c>
      <c r="Q93" s="203">
        <v>1</v>
      </c>
      <c r="R93" s="188">
        <f t="shared" si="22"/>
        <v>1</v>
      </c>
      <c r="S93" s="188">
        <f t="shared" si="23"/>
        <v>1</v>
      </c>
      <c r="T93" s="188">
        <v>1</v>
      </c>
      <c r="U93" s="75" t="s">
        <v>1373</v>
      </c>
    </row>
    <row r="94" spans="1:21" s="147" customFormat="1" ht="131.25">
      <c r="A94" s="287">
        <v>70</v>
      </c>
      <c r="B94" s="529"/>
      <c r="C94" s="438"/>
      <c r="D94" s="67" t="s">
        <v>1503</v>
      </c>
      <c r="E94" s="142" t="s">
        <v>1810</v>
      </c>
      <c r="F94" s="67" t="s">
        <v>1716</v>
      </c>
      <c r="G94" s="90">
        <v>1</v>
      </c>
      <c r="H94" s="65">
        <f t="shared" si="20"/>
        <v>1</v>
      </c>
      <c r="I94" s="65">
        <f t="shared" si="21"/>
        <v>1</v>
      </c>
      <c r="J94" s="65">
        <v>1</v>
      </c>
      <c r="K94" s="186" t="s">
        <v>1675</v>
      </c>
      <c r="L94" s="203">
        <v>1</v>
      </c>
      <c r="M94" s="188">
        <f t="shared" si="26"/>
        <v>1</v>
      </c>
      <c r="N94" s="188">
        <f t="shared" si="27"/>
        <v>1</v>
      </c>
      <c r="O94" s="188">
        <v>1</v>
      </c>
      <c r="P94" s="144" t="s">
        <v>1654</v>
      </c>
      <c r="Q94" s="203">
        <v>1</v>
      </c>
      <c r="R94" s="188">
        <f t="shared" si="22"/>
        <v>1</v>
      </c>
      <c r="S94" s="188">
        <f t="shared" si="23"/>
        <v>1</v>
      </c>
      <c r="T94" s="188">
        <v>1</v>
      </c>
      <c r="U94" s="75" t="s">
        <v>1373</v>
      </c>
    </row>
    <row r="95" spans="1:21" s="147" customFormat="1" ht="131.25">
      <c r="A95" s="287">
        <v>71</v>
      </c>
      <c r="B95" s="529"/>
      <c r="C95" s="438"/>
      <c r="D95" s="67" t="s">
        <v>1504</v>
      </c>
      <c r="E95" s="140" t="s">
        <v>1812</v>
      </c>
      <c r="F95" s="67" t="s">
        <v>1717</v>
      </c>
      <c r="G95" s="90">
        <v>1</v>
      </c>
      <c r="H95" s="65">
        <f t="shared" si="20"/>
        <v>1</v>
      </c>
      <c r="I95" s="65">
        <f t="shared" si="21"/>
        <v>1</v>
      </c>
      <c r="J95" s="65">
        <v>1</v>
      </c>
      <c r="K95" s="186" t="s">
        <v>1675</v>
      </c>
      <c r="L95" s="90">
        <v>1</v>
      </c>
      <c r="M95" s="65">
        <f t="shared" si="24"/>
        <v>1</v>
      </c>
      <c r="N95" s="65">
        <f t="shared" si="25"/>
        <v>1</v>
      </c>
      <c r="O95" s="65">
        <v>1</v>
      </c>
      <c r="P95" s="187" t="s">
        <v>1654</v>
      </c>
      <c r="Q95" s="90">
        <v>1</v>
      </c>
      <c r="R95" s="65">
        <f t="shared" si="22"/>
        <v>1</v>
      </c>
      <c r="S95" s="65">
        <f t="shared" si="23"/>
        <v>1</v>
      </c>
      <c r="T95" s="65">
        <v>1</v>
      </c>
      <c r="U95" s="75" t="s">
        <v>1373</v>
      </c>
    </row>
    <row r="96" spans="1:21" s="147" customFormat="1" ht="131.25">
      <c r="A96" s="287">
        <v>72</v>
      </c>
      <c r="B96" s="529"/>
      <c r="C96" s="438"/>
      <c r="D96" s="67" t="s">
        <v>1505</v>
      </c>
      <c r="E96" s="140" t="s">
        <v>1813</v>
      </c>
      <c r="F96" s="67" t="s">
        <v>1718</v>
      </c>
      <c r="G96" s="90">
        <v>1</v>
      </c>
      <c r="H96" s="65">
        <f t="shared" si="20"/>
        <v>1</v>
      </c>
      <c r="I96" s="65">
        <f t="shared" si="21"/>
        <v>1</v>
      </c>
      <c r="J96" s="65">
        <v>1</v>
      </c>
      <c r="K96" s="186" t="s">
        <v>1675</v>
      </c>
      <c r="L96" s="90">
        <v>1</v>
      </c>
      <c r="M96" s="65">
        <f t="shared" si="24"/>
        <v>1</v>
      </c>
      <c r="N96" s="65">
        <f t="shared" si="25"/>
        <v>1</v>
      </c>
      <c r="O96" s="65">
        <v>1</v>
      </c>
      <c r="P96" s="187" t="s">
        <v>1654</v>
      </c>
      <c r="Q96" s="90">
        <v>1</v>
      </c>
      <c r="R96" s="65">
        <f t="shared" si="22"/>
        <v>1</v>
      </c>
      <c r="S96" s="65">
        <f t="shared" si="23"/>
        <v>1</v>
      </c>
      <c r="T96" s="65">
        <v>1</v>
      </c>
      <c r="U96" s="75" t="s">
        <v>1373</v>
      </c>
    </row>
    <row r="97" spans="1:21" s="147" customFormat="1" ht="131.25">
      <c r="A97" s="287">
        <v>73</v>
      </c>
      <c r="B97" s="529"/>
      <c r="C97" s="438"/>
      <c r="D97" s="67" t="s">
        <v>1506</v>
      </c>
      <c r="E97" s="140" t="s">
        <v>1813</v>
      </c>
      <c r="F97" s="67" t="s">
        <v>1719</v>
      </c>
      <c r="G97" s="90">
        <v>1</v>
      </c>
      <c r="H97" s="65">
        <f t="shared" si="20"/>
        <v>1</v>
      </c>
      <c r="I97" s="65">
        <f t="shared" si="21"/>
        <v>1</v>
      </c>
      <c r="J97" s="65">
        <v>1</v>
      </c>
      <c r="K97" s="186" t="s">
        <v>1675</v>
      </c>
      <c r="L97" s="90">
        <v>1</v>
      </c>
      <c r="M97" s="65">
        <f t="shared" si="24"/>
        <v>1</v>
      </c>
      <c r="N97" s="65">
        <f t="shared" si="25"/>
        <v>1</v>
      </c>
      <c r="O97" s="65">
        <v>1</v>
      </c>
      <c r="P97" s="187" t="s">
        <v>1654</v>
      </c>
      <c r="Q97" s="90">
        <v>1</v>
      </c>
      <c r="R97" s="65">
        <f t="shared" si="22"/>
        <v>1</v>
      </c>
      <c r="S97" s="65">
        <f t="shared" si="23"/>
        <v>1</v>
      </c>
      <c r="T97" s="65">
        <v>1</v>
      </c>
      <c r="U97" s="75" t="s">
        <v>1373</v>
      </c>
    </row>
    <row r="98" spans="1:21" s="147" customFormat="1" ht="131.25">
      <c r="A98" s="287">
        <v>74</v>
      </c>
      <c r="B98" s="529"/>
      <c r="C98" s="438"/>
      <c r="D98" s="67" t="s">
        <v>1507</v>
      </c>
      <c r="E98" s="140" t="s">
        <v>1897</v>
      </c>
      <c r="F98" s="140" t="s">
        <v>1903</v>
      </c>
      <c r="G98" s="90">
        <v>1</v>
      </c>
      <c r="H98" s="65">
        <f t="shared" si="20"/>
        <v>1</v>
      </c>
      <c r="I98" s="65">
        <f t="shared" si="21"/>
        <v>1</v>
      </c>
      <c r="J98" s="65">
        <v>1</v>
      </c>
      <c r="K98" s="186" t="s">
        <v>1675</v>
      </c>
      <c r="L98" s="90">
        <v>1</v>
      </c>
      <c r="M98" s="65">
        <f t="shared" si="24"/>
        <v>1</v>
      </c>
      <c r="N98" s="65">
        <f t="shared" si="25"/>
        <v>1</v>
      </c>
      <c r="O98" s="65">
        <v>1</v>
      </c>
      <c r="P98" s="187" t="s">
        <v>1654</v>
      </c>
      <c r="Q98" s="90">
        <v>1</v>
      </c>
      <c r="R98" s="65">
        <f t="shared" si="22"/>
        <v>1</v>
      </c>
      <c r="S98" s="65">
        <f t="shared" si="23"/>
        <v>1</v>
      </c>
      <c r="T98" s="65">
        <v>1</v>
      </c>
      <c r="U98" s="75" t="s">
        <v>1373</v>
      </c>
    </row>
    <row r="99" spans="1:21" s="147" customFormat="1" ht="131.25">
      <c r="A99" s="287">
        <v>75</v>
      </c>
      <c r="B99" s="529"/>
      <c r="C99" s="438"/>
      <c r="D99" s="67" t="s">
        <v>1508</v>
      </c>
      <c r="E99" s="140" t="s">
        <v>1814</v>
      </c>
      <c r="F99" s="67" t="s">
        <v>1720</v>
      </c>
      <c r="G99" s="90">
        <v>1</v>
      </c>
      <c r="H99" s="65">
        <f t="shared" si="20"/>
        <v>1</v>
      </c>
      <c r="I99" s="65">
        <f t="shared" si="21"/>
        <v>1</v>
      </c>
      <c r="J99" s="65">
        <v>1</v>
      </c>
      <c r="K99" s="186" t="s">
        <v>1675</v>
      </c>
      <c r="L99" s="90">
        <v>1</v>
      </c>
      <c r="M99" s="65">
        <f t="shared" si="24"/>
        <v>1</v>
      </c>
      <c r="N99" s="65">
        <f t="shared" si="25"/>
        <v>1</v>
      </c>
      <c r="O99" s="65">
        <v>1</v>
      </c>
      <c r="P99" s="187" t="s">
        <v>1654</v>
      </c>
      <c r="Q99" s="90">
        <v>1</v>
      </c>
      <c r="R99" s="65">
        <f t="shared" si="22"/>
        <v>1</v>
      </c>
      <c r="S99" s="65">
        <f t="shared" si="23"/>
        <v>1</v>
      </c>
      <c r="T99" s="65">
        <v>1</v>
      </c>
      <c r="U99" s="75" t="s">
        <v>1373</v>
      </c>
    </row>
    <row r="100" spans="1:21" s="12" customFormat="1" ht="21.75">
      <c r="A100" s="6"/>
      <c r="B100" s="6"/>
      <c r="C100" s="6"/>
      <c r="D100" s="26"/>
      <c r="E100" s="27"/>
      <c r="F100" s="26"/>
      <c r="G100" s="45">
        <f>SUM(G12:G99)</f>
        <v>71</v>
      </c>
      <c r="H100" s="45">
        <f>SUM(H12:H99)</f>
        <v>71</v>
      </c>
      <c r="I100" s="45">
        <f>SUM(I12:I99)</f>
        <v>71</v>
      </c>
      <c r="J100" s="45">
        <f>SUM(J12:J99)</f>
        <v>71</v>
      </c>
      <c r="K100" s="26"/>
      <c r="L100" s="45">
        <f>SUM(L12:L99)</f>
        <v>71</v>
      </c>
      <c r="M100" s="45">
        <f>SUM(M12:M99)</f>
        <v>71</v>
      </c>
      <c r="N100" s="45">
        <f>SUM(N12:N99)</f>
        <v>71</v>
      </c>
      <c r="O100" s="45">
        <f>SUM(O12:O99)</f>
        <v>71</v>
      </c>
      <c r="P100" s="26"/>
      <c r="Q100" s="45">
        <f>SUM(Q12:Q99)</f>
        <v>71</v>
      </c>
      <c r="R100" s="45">
        <f>SUM(R12:R99)</f>
        <v>71</v>
      </c>
      <c r="S100" s="45">
        <f>SUM(S12:S99)</f>
        <v>71</v>
      </c>
      <c r="T100" s="45">
        <f>SUM(T12:T99)</f>
        <v>71</v>
      </c>
    </row>
    <row r="101" spans="1:21" s="12" customFormat="1" ht="21.75">
      <c r="A101" s="6"/>
      <c r="B101" s="6"/>
      <c r="C101" s="6"/>
      <c r="D101" s="47" t="str">
        <f>A7</f>
        <v>FARMACIA, CÁNCER CERVICOUTERINO - CÁNCER DE ENDOMETRIO</v>
      </c>
      <c r="E101" s="46">
        <f>'RESULTADOS CACU-CAENDOMETRIO'!M31</f>
        <v>1</v>
      </c>
      <c r="F101" s="26"/>
      <c r="G101" s="28"/>
      <c r="H101" s="28"/>
      <c r="I101" s="28"/>
      <c r="J101" s="28"/>
      <c r="K101" s="26"/>
      <c r="L101" s="28"/>
      <c r="M101" s="28"/>
      <c r="N101" s="28"/>
      <c r="O101" s="28"/>
      <c r="P101" s="26"/>
      <c r="Q101" s="28"/>
      <c r="R101" s="28"/>
      <c r="S101" s="28"/>
      <c r="T101" s="28"/>
    </row>
  </sheetData>
  <autoFilter ref="D14:F101"/>
  <mergeCells count="155">
    <mergeCell ref="A1:U1"/>
    <mergeCell ref="A2:U2"/>
    <mergeCell ref="A3:U3"/>
    <mergeCell ref="A4:U4"/>
    <mergeCell ref="A7:U7"/>
    <mergeCell ref="Q8:Q10"/>
    <mergeCell ref="R8:R10"/>
    <mergeCell ref="S8:S10"/>
    <mergeCell ref="D9:F9"/>
    <mergeCell ref="A8:A10"/>
    <mergeCell ref="G8:G10"/>
    <mergeCell ref="H8:H10"/>
    <mergeCell ref="I8:I10"/>
    <mergeCell ref="T8:T10"/>
    <mergeCell ref="D10:F10"/>
    <mergeCell ref="A5:P5"/>
    <mergeCell ref="Q5:U5"/>
    <mergeCell ref="J8:J10"/>
    <mergeCell ref="L8:L10"/>
    <mergeCell ref="M8:M10"/>
    <mergeCell ref="U8:U10"/>
    <mergeCell ref="A6:I6"/>
    <mergeCell ref="J6:U6"/>
    <mergeCell ref="B14:B16"/>
    <mergeCell ref="C14:C16"/>
    <mergeCell ref="M26"/>
    <mergeCell ref="A13:U13"/>
    <mergeCell ref="S26"/>
    <mergeCell ref="T26"/>
    <mergeCell ref="J26"/>
    <mergeCell ref="J27"/>
    <mergeCell ref="K45:K46"/>
    <mergeCell ref="S41:S42"/>
    <mergeCell ref="R41:R42"/>
    <mergeCell ref="P45:P46"/>
    <mergeCell ref="T44"/>
    <mergeCell ref="S44"/>
    <mergeCell ref="B44:B48"/>
    <mergeCell ref="C41:C42"/>
    <mergeCell ref="A17:U17"/>
    <mergeCell ref="A43:U43"/>
    <mergeCell ref="B41:B42"/>
    <mergeCell ref="O41:O42"/>
    <mergeCell ref="N41:N42"/>
    <mergeCell ref="A40:U40"/>
    <mergeCell ref="R26"/>
    <mergeCell ref="C31:C32"/>
    <mergeCell ref="A11:U11"/>
    <mergeCell ref="N8:N10"/>
    <mergeCell ref="O8:O10"/>
    <mergeCell ref="D8:F8"/>
    <mergeCell ref="J44"/>
    <mergeCell ref="I44"/>
    <mergeCell ref="H44"/>
    <mergeCell ref="H26"/>
    <mergeCell ref="B36:B39"/>
    <mergeCell ref="M27"/>
    <mergeCell ref="I27"/>
    <mergeCell ref="H27"/>
    <mergeCell ref="E37:E39"/>
    <mergeCell ref="I37:I39"/>
    <mergeCell ref="G37:G39"/>
    <mergeCell ref="H37:H39"/>
    <mergeCell ref="M41:M42"/>
    <mergeCell ref="J41:J42"/>
    <mergeCell ref="I41:I42"/>
    <mergeCell ref="H41:H42"/>
    <mergeCell ref="J37:J39"/>
    <mergeCell ref="L37:L39"/>
    <mergeCell ref="N27"/>
    <mergeCell ref="T41:T42"/>
    <mergeCell ref="T89"/>
    <mergeCell ref="S89"/>
    <mergeCell ref="R89"/>
    <mergeCell ref="R27"/>
    <mergeCell ref="M66"/>
    <mergeCell ref="N66"/>
    <mergeCell ref="O66"/>
    <mergeCell ref="T27"/>
    <mergeCell ref="S27"/>
    <mergeCell ref="N44"/>
    <mergeCell ref="R60:R61"/>
    <mergeCell ref="S60:S61"/>
    <mergeCell ref="O44"/>
    <mergeCell ref="M44"/>
    <mergeCell ref="Q37:Q39"/>
    <mergeCell ref="R37:R39"/>
    <mergeCell ref="S66"/>
    <mergeCell ref="T66"/>
    <mergeCell ref="S37:S39"/>
    <mergeCell ref="T37:T39"/>
    <mergeCell ref="Q60:Q61"/>
    <mergeCell ref="O37:O39"/>
    <mergeCell ref="N37:N39"/>
    <mergeCell ref="A49:U49"/>
    <mergeCell ref="B18:B29"/>
    <mergeCell ref="C18:C29"/>
    <mergeCell ref="C36:C39"/>
    <mergeCell ref="B31:B32"/>
    <mergeCell ref="K37:K39"/>
    <mergeCell ref="P37:P39"/>
    <mergeCell ref="O26"/>
    <mergeCell ref="N26"/>
    <mergeCell ref="I26"/>
    <mergeCell ref="O27"/>
    <mergeCell ref="A30:U30"/>
    <mergeCell ref="A33:U33"/>
    <mergeCell ref="A35:U35"/>
    <mergeCell ref="M37:M39"/>
    <mergeCell ref="C80:C99"/>
    <mergeCell ref="B80:B99"/>
    <mergeCell ref="C73:C76"/>
    <mergeCell ref="B73:B76"/>
    <mergeCell ref="C54:C71"/>
    <mergeCell ref="B54:B71"/>
    <mergeCell ref="T60:T61"/>
    <mergeCell ref="L60:L61"/>
    <mergeCell ref="R66"/>
    <mergeCell ref="J60:J61"/>
    <mergeCell ref="I60:I61"/>
    <mergeCell ref="H60:H61"/>
    <mergeCell ref="G60:G61"/>
    <mergeCell ref="J66"/>
    <mergeCell ref="I66"/>
    <mergeCell ref="H66"/>
    <mergeCell ref="J89"/>
    <mergeCell ref="I89"/>
    <mergeCell ref="H89"/>
    <mergeCell ref="O89"/>
    <mergeCell ref="N89"/>
    <mergeCell ref="M89"/>
    <mergeCell ref="A77:U77"/>
    <mergeCell ref="A79:U79"/>
    <mergeCell ref="A53:U53"/>
    <mergeCell ref="A72:U72"/>
    <mergeCell ref="R44"/>
    <mergeCell ref="T45:T46"/>
    <mergeCell ref="S45:S46"/>
    <mergeCell ref="R45:R46"/>
    <mergeCell ref="Q45:Q46"/>
    <mergeCell ref="M45:M46"/>
    <mergeCell ref="L45:L46"/>
    <mergeCell ref="O45:O46"/>
    <mergeCell ref="E45:E46"/>
    <mergeCell ref="C50:C52"/>
    <mergeCell ref="B50:B52"/>
    <mergeCell ref="C44:C48"/>
    <mergeCell ref="M60:M61"/>
    <mergeCell ref="N60:N61"/>
    <mergeCell ref="O60:O61"/>
    <mergeCell ref="N45:N46"/>
    <mergeCell ref="J45:J46"/>
    <mergeCell ref="I45:I46"/>
    <mergeCell ref="H45:H46"/>
    <mergeCell ref="G45:G46"/>
  </mergeCells>
  <conditionalFormatting sqref="E37">
    <cfRule type="duplicateValues" dxfId="148" priority="54" stopIfTrue="1"/>
    <cfRule type="duplicateValues" dxfId="147" priority="55" stopIfTrue="1"/>
  </conditionalFormatting>
  <conditionalFormatting sqref="E37">
    <cfRule type="duplicateValues" dxfId="146" priority="56" stopIfTrue="1"/>
  </conditionalFormatting>
  <conditionalFormatting sqref="E57">
    <cfRule type="duplicateValues" dxfId="145" priority="43" stopIfTrue="1"/>
    <cfRule type="duplicateValues" dxfId="144" priority="44" stopIfTrue="1"/>
  </conditionalFormatting>
  <conditionalFormatting sqref="E57">
    <cfRule type="duplicateValues" dxfId="143" priority="45" stopIfTrue="1"/>
  </conditionalFormatting>
  <conditionalFormatting sqref="E60:E61">
    <cfRule type="duplicateValues" dxfId="142" priority="42" stopIfTrue="1"/>
  </conditionalFormatting>
  <conditionalFormatting sqref="E84">
    <cfRule type="duplicateValues" dxfId="141" priority="34" stopIfTrue="1"/>
    <cfRule type="duplicateValues" dxfId="140" priority="35" stopIfTrue="1"/>
  </conditionalFormatting>
  <conditionalFormatting sqref="E84">
    <cfRule type="duplicateValues" dxfId="139" priority="36" stopIfTrue="1"/>
  </conditionalFormatting>
  <conditionalFormatting sqref="D37:D39">
    <cfRule type="duplicateValues" dxfId="138" priority="29" stopIfTrue="1"/>
    <cfRule type="duplicateValues" dxfId="137" priority="30" stopIfTrue="1"/>
  </conditionalFormatting>
  <conditionalFormatting sqref="D37:D39">
    <cfRule type="duplicateValues" dxfId="136" priority="31" stopIfTrue="1"/>
  </conditionalFormatting>
  <conditionalFormatting sqref="D80">
    <cfRule type="duplicateValues" dxfId="135" priority="9" stopIfTrue="1"/>
  </conditionalFormatting>
  <conditionalFormatting sqref="D84:D86">
    <cfRule type="duplicateValues" dxfId="134" priority="6" stopIfTrue="1"/>
    <cfRule type="duplicateValues" dxfId="133" priority="7" stopIfTrue="1"/>
  </conditionalFormatting>
  <conditionalFormatting sqref="D84:D86">
    <cfRule type="duplicateValues" dxfId="132" priority="8" stopIfTrue="1"/>
  </conditionalFormatting>
  <conditionalFormatting sqref="E45">
    <cfRule type="duplicateValues" dxfId="131" priority="2" stopIfTrue="1"/>
    <cfRule type="duplicateValues" dxfId="130" priority="3" stopIfTrue="1"/>
  </conditionalFormatting>
  <conditionalFormatting sqref="E45">
    <cfRule type="duplicateValues" dxfId="129" priority="4" stopIfTrue="1"/>
  </conditionalFormatting>
  <conditionalFormatting sqref="E80">
    <cfRule type="duplicateValues" dxfId="128" priority="1" stopIfTrue="1"/>
  </conditionalFormatting>
  <conditionalFormatting sqref="E66">
    <cfRule type="duplicateValues" dxfId="127" priority="159" stopIfTrue="1"/>
    <cfRule type="duplicateValues" dxfId="126" priority="160" stopIfTrue="1"/>
  </conditionalFormatting>
  <conditionalFormatting sqref="E66">
    <cfRule type="duplicateValues" dxfId="125" priority="161" stopIfTrue="1"/>
  </conditionalFormatting>
  <conditionalFormatting sqref="D66">
    <cfRule type="duplicateValues" dxfId="124" priority="162" stopIfTrue="1"/>
    <cfRule type="duplicateValues" dxfId="123" priority="163" stopIfTrue="1"/>
  </conditionalFormatting>
  <conditionalFormatting sqref="D66">
    <cfRule type="duplicateValues" dxfId="122" priority="164" stopIfTrue="1"/>
  </conditionalFormatting>
  <conditionalFormatting sqref="D60:D61">
    <cfRule type="duplicateValues" dxfId="121" priority="165" stopIfTrue="1"/>
  </conditionalFormatting>
  <conditionalFormatting sqref="D57">
    <cfRule type="duplicateValues" dxfId="120" priority="166" stopIfTrue="1"/>
    <cfRule type="duplicateValues" dxfId="119" priority="167" stopIfTrue="1"/>
  </conditionalFormatting>
  <conditionalFormatting sqref="D57">
    <cfRule type="duplicateValues" dxfId="118" priority="168" stopIfTrue="1"/>
  </conditionalFormatting>
  <conditionalFormatting sqref="E44">
    <cfRule type="duplicateValues" dxfId="117" priority="169" stopIfTrue="1"/>
    <cfRule type="duplicateValues" dxfId="116" priority="170" stopIfTrue="1"/>
  </conditionalFormatting>
  <conditionalFormatting sqref="E44">
    <cfRule type="duplicateValues" dxfId="115" priority="171" stopIfTrue="1"/>
  </conditionalFormatting>
  <conditionalFormatting sqref="D44:D46">
    <cfRule type="duplicateValues" dxfId="114" priority="172" stopIfTrue="1"/>
    <cfRule type="duplicateValues" dxfId="113" priority="173" stopIfTrue="1"/>
  </conditionalFormatting>
  <conditionalFormatting sqref="D44:D46">
    <cfRule type="duplicateValues" dxfId="112" priority="176" stopIfTrue="1"/>
  </conditionalFormatting>
  <conditionalFormatting sqref="E27">
    <cfRule type="duplicateValues" dxfId="111" priority="177" stopIfTrue="1"/>
  </conditionalFormatting>
  <conditionalFormatting sqref="E26">
    <cfRule type="duplicateValues" dxfId="110" priority="178" stopIfTrue="1"/>
  </conditionalFormatting>
  <conditionalFormatting sqref="D26:D27">
    <cfRule type="duplicateValues" dxfId="109" priority="179" stopIfTrue="1"/>
  </conditionalFormatting>
  <pageMargins left="0.23622047244094491" right="0.23622047244094491" top="0.74803149606299213" bottom="0.74803149606299213" header="0.31496062992125984" footer="0.31496062992125984"/>
  <pageSetup scale="35"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242A"/>
    <pageSetUpPr fitToPage="1"/>
  </sheetPr>
  <dimension ref="A1:U124"/>
  <sheetViews>
    <sheetView view="pageBreakPreview" topLeftCell="G117" zoomScale="60" zoomScaleNormal="70" workbookViewId="0">
      <selection activeCell="U124" sqref="U124"/>
    </sheetView>
  </sheetViews>
  <sheetFormatPr baseColWidth="10" defaultColWidth="10.85546875" defaultRowHeight="18.75"/>
  <cols>
    <col min="1" max="1" width="6.85546875" style="7" customWidth="1"/>
    <col min="2" max="2" width="30.7109375" style="7" customWidth="1"/>
    <col min="3" max="3" width="31.5703125" style="7" customWidth="1"/>
    <col min="4" max="4" width="31.7109375" style="7" customWidth="1"/>
    <col min="5" max="5" width="41.140625" style="8" customWidth="1"/>
    <col min="6" max="6" width="65.42578125" style="7" customWidth="1"/>
    <col min="7" max="7" width="6.85546875" style="9" customWidth="1"/>
    <col min="8" max="10" width="6.85546875" style="9" hidden="1" customWidth="1"/>
    <col min="11" max="11" width="65.42578125" style="7" customWidth="1"/>
    <col min="12" max="12" width="6.85546875" style="9" customWidth="1"/>
    <col min="13" max="15" width="6.85546875" style="9" hidden="1" customWidth="1"/>
    <col min="16" max="16" width="65.42578125" style="7" customWidth="1"/>
    <col min="17" max="17" width="6.85546875" style="9" customWidth="1"/>
    <col min="18" max="20" width="6.85546875" style="9" hidden="1" customWidth="1"/>
    <col min="21" max="21" width="30.5703125" style="13" customWidth="1"/>
    <col min="22" max="16384" width="10.85546875" style="13"/>
  </cols>
  <sheetData>
    <row r="1" spans="1:21" s="12" customFormat="1" ht="21.75">
      <c r="A1" s="335" t="s">
        <v>1985</v>
      </c>
      <c r="B1" s="336"/>
      <c r="C1" s="336"/>
      <c r="D1" s="336"/>
      <c r="E1" s="336"/>
      <c r="F1" s="336"/>
      <c r="G1" s="336"/>
      <c r="H1" s="336"/>
      <c r="I1" s="336"/>
      <c r="J1" s="336"/>
      <c r="K1" s="336"/>
      <c r="L1" s="336"/>
      <c r="M1" s="336"/>
      <c r="N1" s="336"/>
      <c r="O1" s="336"/>
      <c r="P1" s="336"/>
      <c r="Q1" s="336"/>
      <c r="R1" s="336"/>
      <c r="S1" s="336"/>
      <c r="T1" s="336"/>
      <c r="U1" s="336"/>
    </row>
    <row r="2" spans="1:21" s="12" customFormat="1" ht="21.75">
      <c r="A2" s="335" t="s">
        <v>10</v>
      </c>
      <c r="B2" s="336"/>
      <c r="C2" s="336"/>
      <c r="D2" s="336"/>
      <c r="E2" s="336"/>
      <c r="F2" s="336"/>
      <c r="G2" s="336"/>
      <c r="H2" s="336"/>
      <c r="I2" s="336"/>
      <c r="J2" s="336"/>
      <c r="K2" s="336"/>
      <c r="L2" s="336"/>
      <c r="M2" s="336"/>
      <c r="N2" s="336"/>
      <c r="O2" s="336"/>
      <c r="P2" s="336"/>
      <c r="Q2" s="336"/>
      <c r="R2" s="336"/>
      <c r="S2" s="336"/>
      <c r="T2" s="336"/>
      <c r="U2" s="336"/>
    </row>
    <row r="3" spans="1:21" s="12" customFormat="1" ht="35.25" customHeight="1">
      <c r="A3" s="335"/>
      <c r="B3" s="336"/>
      <c r="C3" s="336"/>
      <c r="D3" s="336"/>
      <c r="E3" s="336"/>
      <c r="F3" s="336"/>
      <c r="G3" s="336"/>
      <c r="H3" s="336"/>
      <c r="I3" s="336"/>
      <c r="J3" s="336"/>
      <c r="K3" s="336"/>
      <c r="L3" s="336"/>
      <c r="M3" s="336"/>
      <c r="N3" s="336"/>
      <c r="O3" s="336"/>
      <c r="P3" s="336"/>
      <c r="Q3" s="336"/>
      <c r="R3" s="336"/>
      <c r="S3" s="336"/>
      <c r="T3" s="336"/>
      <c r="U3" s="336"/>
    </row>
    <row r="4" spans="1:21" s="12" customFormat="1" ht="21.75">
      <c r="A4" s="335"/>
      <c r="B4" s="336"/>
      <c r="C4" s="336"/>
      <c r="D4" s="336"/>
      <c r="E4" s="336"/>
      <c r="F4" s="336"/>
      <c r="G4" s="336"/>
      <c r="H4" s="336"/>
      <c r="I4" s="336"/>
      <c r="J4" s="336"/>
      <c r="K4" s="336"/>
      <c r="L4" s="336"/>
      <c r="M4" s="336"/>
      <c r="N4" s="336"/>
      <c r="O4" s="336"/>
      <c r="P4" s="336"/>
      <c r="Q4" s="336"/>
      <c r="R4" s="336"/>
      <c r="S4" s="336"/>
      <c r="T4" s="336"/>
      <c r="U4" s="336"/>
    </row>
    <row r="5" spans="1:21"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c r="P5" s="435"/>
      <c r="Q5" s="435" t="str">
        <f>CARÁTULA!F6</f>
        <v>CAMUJER-2023</v>
      </c>
      <c r="R5" s="435"/>
      <c r="S5" s="435"/>
      <c r="T5" s="435"/>
      <c r="U5" s="436"/>
    </row>
    <row r="6" spans="1:21" s="12" customFormat="1" ht="21.75">
      <c r="A6" s="350">
        <f>CARÁTULA!D10</f>
        <v>0</v>
      </c>
      <c r="B6" s="351"/>
      <c r="C6" s="351"/>
      <c r="D6" s="351"/>
      <c r="E6" s="351"/>
      <c r="F6" s="351"/>
      <c r="G6" s="351"/>
      <c r="H6" s="351"/>
      <c r="I6" s="351"/>
      <c r="J6" s="351">
        <f>CARÁTULA!D13</f>
        <v>0</v>
      </c>
      <c r="K6" s="351"/>
      <c r="L6" s="351"/>
      <c r="M6" s="351"/>
      <c r="N6" s="351"/>
      <c r="O6" s="351"/>
      <c r="P6" s="351"/>
      <c r="Q6" s="351"/>
      <c r="R6" s="351"/>
      <c r="S6" s="351"/>
      <c r="T6" s="351"/>
      <c r="U6" s="352"/>
    </row>
    <row r="7" spans="1:21" ht="21.75" customHeight="1">
      <c r="A7" s="431" t="s">
        <v>1990</v>
      </c>
      <c r="B7" s="432"/>
      <c r="C7" s="432"/>
      <c r="D7" s="432"/>
      <c r="E7" s="432"/>
      <c r="F7" s="432"/>
      <c r="G7" s="432"/>
      <c r="H7" s="432"/>
      <c r="I7" s="432"/>
      <c r="J7" s="432"/>
      <c r="K7" s="432"/>
      <c r="L7" s="432"/>
      <c r="M7" s="432"/>
      <c r="N7" s="432"/>
      <c r="O7" s="432"/>
      <c r="P7" s="432"/>
      <c r="Q7" s="432"/>
      <c r="R7" s="432"/>
      <c r="S7" s="432"/>
      <c r="T7" s="432"/>
      <c r="U7" s="432"/>
    </row>
    <row r="8" spans="1:21" s="14" customFormat="1" ht="32.25" customHeight="1">
      <c r="A8" s="437"/>
      <c r="B8" s="189"/>
      <c r="C8" s="189"/>
      <c r="D8" s="440"/>
      <c r="E8" s="440"/>
      <c r="F8" s="61" t="s">
        <v>7</v>
      </c>
      <c r="G8" s="429" t="s">
        <v>4</v>
      </c>
      <c r="H8" s="429" t="s">
        <v>14</v>
      </c>
      <c r="I8" s="429" t="s">
        <v>13</v>
      </c>
      <c r="J8" s="429" t="s">
        <v>12</v>
      </c>
      <c r="K8" s="61" t="s">
        <v>6</v>
      </c>
      <c r="L8" s="429" t="s">
        <v>4</v>
      </c>
      <c r="M8" s="429" t="s">
        <v>14</v>
      </c>
      <c r="N8" s="429" t="s">
        <v>13</v>
      </c>
      <c r="O8" s="429" t="s">
        <v>12</v>
      </c>
      <c r="P8" s="61" t="s">
        <v>5</v>
      </c>
      <c r="Q8" s="429" t="s">
        <v>4</v>
      </c>
      <c r="R8" s="429" t="s">
        <v>14</v>
      </c>
      <c r="S8" s="429" t="s">
        <v>13</v>
      </c>
      <c r="T8" s="429" t="s">
        <v>12</v>
      </c>
      <c r="U8" s="440" t="s">
        <v>93</v>
      </c>
    </row>
    <row r="9" spans="1:21" s="14" customFormat="1" ht="32.25" customHeight="1">
      <c r="A9" s="438"/>
      <c r="B9" s="189"/>
      <c r="C9" s="189"/>
      <c r="D9" s="441"/>
      <c r="E9" s="441"/>
      <c r="F9" s="18" t="s">
        <v>3</v>
      </c>
      <c r="G9" s="429"/>
      <c r="H9" s="429"/>
      <c r="I9" s="429"/>
      <c r="J9" s="429"/>
      <c r="K9" s="19" t="s">
        <v>3</v>
      </c>
      <c r="L9" s="429"/>
      <c r="M9" s="429"/>
      <c r="N9" s="429"/>
      <c r="O9" s="429"/>
      <c r="P9" s="62" t="s">
        <v>2</v>
      </c>
      <c r="Q9" s="429"/>
      <c r="R9" s="429"/>
      <c r="S9" s="429"/>
      <c r="T9" s="429"/>
      <c r="U9" s="441"/>
    </row>
    <row r="10" spans="1:21" s="14" customFormat="1" ht="42" customHeight="1">
      <c r="A10" s="439"/>
      <c r="B10" s="190"/>
      <c r="C10" s="190"/>
      <c r="D10" s="441"/>
      <c r="E10" s="441"/>
      <c r="F10" s="62" t="s">
        <v>1</v>
      </c>
      <c r="G10" s="430"/>
      <c r="H10" s="430"/>
      <c r="I10" s="430"/>
      <c r="J10" s="430"/>
      <c r="K10" s="19" t="s">
        <v>1</v>
      </c>
      <c r="L10" s="430"/>
      <c r="M10" s="430"/>
      <c r="N10" s="430"/>
      <c r="O10" s="430"/>
      <c r="P10" s="62" t="s">
        <v>0</v>
      </c>
      <c r="Q10" s="430"/>
      <c r="R10" s="430"/>
      <c r="S10" s="430"/>
      <c r="T10" s="430"/>
      <c r="U10" s="441"/>
    </row>
    <row r="11" spans="1:21" s="15" customFormat="1" ht="17.25" customHeight="1">
      <c r="A11" s="527"/>
      <c r="B11" s="528"/>
      <c r="C11" s="528"/>
      <c r="D11" s="528"/>
      <c r="E11" s="528"/>
      <c r="F11" s="528"/>
      <c r="G11" s="528"/>
      <c r="H11" s="528"/>
      <c r="I11" s="528"/>
      <c r="J11" s="528"/>
      <c r="K11" s="528"/>
      <c r="L11" s="528"/>
      <c r="M11" s="528"/>
      <c r="N11" s="528"/>
      <c r="O11" s="528"/>
      <c r="P11" s="528"/>
      <c r="Q11" s="528"/>
      <c r="R11" s="528"/>
      <c r="S11" s="528"/>
      <c r="T11" s="528"/>
      <c r="U11" s="528"/>
    </row>
    <row r="12" spans="1:21" ht="43.5">
      <c r="A12" s="221"/>
      <c r="B12" s="222" t="s">
        <v>9</v>
      </c>
      <c r="C12" s="222" t="s">
        <v>8</v>
      </c>
      <c r="D12" s="222" t="s">
        <v>1721</v>
      </c>
      <c r="E12" s="222" t="s">
        <v>1722</v>
      </c>
      <c r="F12" s="222" t="s">
        <v>1723</v>
      </c>
      <c r="G12" s="221"/>
      <c r="H12" s="221"/>
      <c r="I12" s="221"/>
      <c r="J12" s="221"/>
      <c r="K12" s="221"/>
      <c r="L12" s="221"/>
      <c r="M12" s="221"/>
      <c r="N12" s="221"/>
      <c r="O12" s="221"/>
      <c r="P12" s="221"/>
      <c r="Q12" s="221"/>
      <c r="R12" s="221"/>
      <c r="S12" s="221"/>
      <c r="T12" s="221"/>
      <c r="U12" s="221"/>
    </row>
    <row r="13" spans="1:21" ht="21.75">
      <c r="A13" s="534" t="s">
        <v>1577</v>
      </c>
      <c r="B13" s="535"/>
      <c r="C13" s="535"/>
      <c r="D13" s="535"/>
      <c r="E13" s="535"/>
      <c r="F13" s="535"/>
      <c r="G13" s="535"/>
      <c r="H13" s="535"/>
      <c r="I13" s="535"/>
      <c r="J13" s="535"/>
      <c r="K13" s="535"/>
      <c r="L13" s="535"/>
      <c r="M13" s="535"/>
      <c r="N13" s="535"/>
      <c r="O13" s="535"/>
      <c r="P13" s="535"/>
      <c r="Q13" s="535"/>
      <c r="R13" s="535"/>
      <c r="S13" s="535"/>
      <c r="T13" s="535"/>
      <c r="U13" s="535"/>
    </row>
    <row r="14" spans="1:21" ht="131.25">
      <c r="A14" s="103">
        <v>1</v>
      </c>
      <c r="B14" s="568" t="s">
        <v>2056</v>
      </c>
      <c r="C14" s="438"/>
      <c r="D14" s="213"/>
      <c r="E14" s="215"/>
      <c r="F14" s="134"/>
      <c r="G14" s="90"/>
      <c r="H14" s="65"/>
      <c r="I14" s="65"/>
      <c r="J14" s="65"/>
      <c r="K14" s="194"/>
      <c r="L14" s="90">
        <v>1</v>
      </c>
      <c r="M14" s="65">
        <f t="shared" ref="M14:M20" si="0">IF(L14=N14,O14)</f>
        <v>1</v>
      </c>
      <c r="N14" s="65">
        <f t="shared" ref="N14:N20" si="1">IF(L14="NA","NA",O14)</f>
        <v>1</v>
      </c>
      <c r="O14" s="65">
        <v>1</v>
      </c>
      <c r="P14" s="195" t="s">
        <v>1654</v>
      </c>
      <c r="Q14" s="90">
        <v>1</v>
      </c>
      <c r="R14" s="65">
        <f t="shared" ref="R14:R20" si="2">IF(Q14=S14,T14)</f>
        <v>1</v>
      </c>
      <c r="S14" s="65">
        <f t="shared" ref="S14:S20" si="3">IF(Q14="NA","NA",T14)</f>
        <v>1</v>
      </c>
      <c r="T14" s="65">
        <v>1</v>
      </c>
      <c r="U14" s="75" t="s">
        <v>1373</v>
      </c>
    </row>
    <row r="15" spans="1:21" s="16" customFormat="1" ht="131.25">
      <c r="A15" s="103">
        <v>2</v>
      </c>
      <c r="B15" s="569"/>
      <c r="C15" s="438"/>
      <c r="D15" s="214" t="s">
        <v>1536</v>
      </c>
      <c r="E15" s="216" t="s">
        <v>1910</v>
      </c>
      <c r="F15" s="142" t="s">
        <v>1904</v>
      </c>
      <c r="G15" s="90">
        <v>1</v>
      </c>
      <c r="H15" s="65">
        <f t="shared" ref="H15:H20" si="4">IF(G15=I15,J15)</f>
        <v>1</v>
      </c>
      <c r="I15" s="65">
        <f t="shared" ref="I15:I20" si="5">IF(G15="NA","NA",J15)</f>
        <v>1</v>
      </c>
      <c r="J15" s="65">
        <v>1</v>
      </c>
      <c r="K15" s="194" t="s">
        <v>1675</v>
      </c>
      <c r="L15" s="90">
        <v>1</v>
      </c>
      <c r="M15" s="65">
        <f t="shared" si="0"/>
        <v>1</v>
      </c>
      <c r="N15" s="65">
        <f t="shared" si="1"/>
        <v>1</v>
      </c>
      <c r="O15" s="65">
        <v>1</v>
      </c>
      <c r="P15" s="195" t="s">
        <v>1654</v>
      </c>
      <c r="Q15" s="90">
        <v>1</v>
      </c>
      <c r="R15" s="65">
        <f t="shared" si="2"/>
        <v>1</v>
      </c>
      <c r="S15" s="65">
        <f t="shared" si="3"/>
        <v>1</v>
      </c>
      <c r="T15" s="65">
        <v>1</v>
      </c>
      <c r="U15" s="75" t="s">
        <v>1373</v>
      </c>
    </row>
    <row r="16" spans="1:21" s="16" customFormat="1" ht="131.25">
      <c r="A16" s="103">
        <v>3</v>
      </c>
      <c r="B16" s="569"/>
      <c r="C16" s="438"/>
      <c r="D16" s="142" t="s">
        <v>1537</v>
      </c>
      <c r="E16" s="559" t="s">
        <v>1911</v>
      </c>
      <c r="F16" s="142" t="s">
        <v>1905</v>
      </c>
      <c r="G16" s="463">
        <v>1</v>
      </c>
      <c r="H16" s="357">
        <f t="shared" si="4"/>
        <v>1</v>
      </c>
      <c r="I16" s="357">
        <f t="shared" si="5"/>
        <v>1</v>
      </c>
      <c r="J16" s="357">
        <v>1</v>
      </c>
      <c r="K16" s="194" t="s">
        <v>1675</v>
      </c>
      <c r="L16" s="463">
        <v>1</v>
      </c>
      <c r="M16" s="357">
        <f t="shared" si="0"/>
        <v>1</v>
      </c>
      <c r="N16" s="357">
        <f t="shared" si="1"/>
        <v>1</v>
      </c>
      <c r="O16" s="357">
        <v>1</v>
      </c>
      <c r="P16" s="195" t="s">
        <v>1654</v>
      </c>
      <c r="Q16" s="463">
        <v>1</v>
      </c>
      <c r="R16" s="357">
        <f t="shared" si="2"/>
        <v>1</v>
      </c>
      <c r="S16" s="357">
        <f t="shared" si="3"/>
        <v>1</v>
      </c>
      <c r="T16" s="357">
        <v>1</v>
      </c>
      <c r="U16" s="75" t="s">
        <v>1373</v>
      </c>
    </row>
    <row r="17" spans="1:21" s="16" customFormat="1" ht="131.25">
      <c r="A17" s="103">
        <v>4</v>
      </c>
      <c r="B17" s="569"/>
      <c r="C17" s="438"/>
      <c r="D17" s="142" t="s">
        <v>1538</v>
      </c>
      <c r="E17" s="563"/>
      <c r="F17" s="142" t="s">
        <v>1909</v>
      </c>
      <c r="G17" s="464"/>
      <c r="H17" s="358"/>
      <c r="I17" s="358"/>
      <c r="J17" s="358"/>
      <c r="K17" s="194" t="s">
        <v>1675</v>
      </c>
      <c r="L17" s="464"/>
      <c r="M17" s="358"/>
      <c r="N17" s="358"/>
      <c r="O17" s="358"/>
      <c r="P17" s="195" t="s">
        <v>1654</v>
      </c>
      <c r="Q17" s="464"/>
      <c r="R17" s="358"/>
      <c r="S17" s="358"/>
      <c r="T17" s="358"/>
      <c r="U17" s="75" t="s">
        <v>1373</v>
      </c>
    </row>
    <row r="18" spans="1:21" s="16" customFormat="1" ht="131.25">
      <c r="A18" s="103">
        <v>5</v>
      </c>
      <c r="B18" s="569"/>
      <c r="C18" s="438"/>
      <c r="D18" s="142" t="s">
        <v>1539</v>
      </c>
      <c r="E18" s="559" t="s">
        <v>1912</v>
      </c>
      <c r="F18" s="142" t="s">
        <v>1908</v>
      </c>
      <c r="G18" s="463">
        <v>1</v>
      </c>
      <c r="H18" s="357">
        <f t="shared" si="4"/>
        <v>1</v>
      </c>
      <c r="I18" s="357">
        <f t="shared" si="5"/>
        <v>1</v>
      </c>
      <c r="J18" s="357">
        <v>1</v>
      </c>
      <c r="K18" s="194" t="s">
        <v>1675</v>
      </c>
      <c r="L18" s="463">
        <v>1</v>
      </c>
      <c r="M18" s="357">
        <f t="shared" si="0"/>
        <v>1</v>
      </c>
      <c r="N18" s="357">
        <f t="shared" si="1"/>
        <v>1</v>
      </c>
      <c r="O18" s="357">
        <v>1</v>
      </c>
      <c r="P18" s="195" t="s">
        <v>1654</v>
      </c>
      <c r="Q18" s="463">
        <v>1</v>
      </c>
      <c r="R18" s="357">
        <f t="shared" si="2"/>
        <v>1</v>
      </c>
      <c r="S18" s="357">
        <f t="shared" si="3"/>
        <v>1</v>
      </c>
      <c r="T18" s="357">
        <v>1</v>
      </c>
      <c r="U18" s="75" t="s">
        <v>1373</v>
      </c>
    </row>
    <row r="19" spans="1:21" s="16" customFormat="1" ht="131.25">
      <c r="A19" s="103">
        <v>6</v>
      </c>
      <c r="B19" s="569"/>
      <c r="C19" s="438"/>
      <c r="D19" s="142" t="s">
        <v>1540</v>
      </c>
      <c r="E19" s="563"/>
      <c r="F19" s="142" t="s">
        <v>1907</v>
      </c>
      <c r="G19" s="464"/>
      <c r="H19" s="358"/>
      <c r="I19" s="358"/>
      <c r="J19" s="358"/>
      <c r="K19" s="194" t="s">
        <v>1675</v>
      </c>
      <c r="L19" s="464"/>
      <c r="M19" s="358"/>
      <c r="N19" s="358"/>
      <c r="O19" s="358"/>
      <c r="P19" s="195" t="s">
        <v>1654</v>
      </c>
      <c r="Q19" s="464"/>
      <c r="R19" s="358"/>
      <c r="S19" s="358"/>
      <c r="T19" s="358"/>
      <c r="U19" s="75" t="s">
        <v>1373</v>
      </c>
    </row>
    <row r="20" spans="1:21" s="16" customFormat="1" ht="131.25">
      <c r="A20" s="103">
        <v>7</v>
      </c>
      <c r="B20" s="570"/>
      <c r="C20" s="438"/>
      <c r="D20" s="214" t="s">
        <v>1541</v>
      </c>
      <c r="E20" s="216" t="s">
        <v>1913</v>
      </c>
      <c r="F20" s="142" t="s">
        <v>1906</v>
      </c>
      <c r="G20" s="90">
        <v>1</v>
      </c>
      <c r="H20" s="65">
        <f t="shared" si="4"/>
        <v>1</v>
      </c>
      <c r="I20" s="65">
        <f t="shared" si="5"/>
        <v>1</v>
      </c>
      <c r="J20" s="65">
        <v>1</v>
      </c>
      <c r="K20" s="194" t="s">
        <v>1675</v>
      </c>
      <c r="L20" s="90">
        <v>1</v>
      </c>
      <c r="M20" s="65">
        <f t="shared" si="0"/>
        <v>1</v>
      </c>
      <c r="N20" s="65">
        <f t="shared" si="1"/>
        <v>1</v>
      </c>
      <c r="O20" s="65">
        <v>1</v>
      </c>
      <c r="P20" s="195" t="s">
        <v>1654</v>
      </c>
      <c r="Q20" s="90">
        <v>1</v>
      </c>
      <c r="R20" s="65">
        <f t="shared" si="2"/>
        <v>1</v>
      </c>
      <c r="S20" s="65">
        <f t="shared" si="3"/>
        <v>1</v>
      </c>
      <c r="T20" s="65">
        <v>1</v>
      </c>
      <c r="U20" s="75" t="s">
        <v>1373</v>
      </c>
    </row>
    <row r="21" spans="1:21" s="16" customFormat="1" ht="21.75" customHeight="1">
      <c r="A21" s="534" t="s">
        <v>1404</v>
      </c>
      <c r="B21" s="535"/>
      <c r="C21" s="535"/>
      <c r="D21" s="535"/>
      <c r="E21" s="535"/>
      <c r="F21" s="535"/>
      <c r="G21" s="535"/>
      <c r="H21" s="535"/>
      <c r="I21" s="535"/>
      <c r="J21" s="535"/>
      <c r="K21" s="535"/>
      <c r="L21" s="535"/>
      <c r="M21" s="535"/>
      <c r="N21" s="535"/>
      <c r="O21" s="535"/>
      <c r="P21" s="535"/>
      <c r="Q21" s="535"/>
      <c r="R21" s="535"/>
      <c r="S21" s="535"/>
      <c r="T21" s="535"/>
      <c r="U21" s="535"/>
    </row>
    <row r="22" spans="1:21" s="16" customFormat="1" ht="131.25">
      <c r="A22" s="103">
        <v>8</v>
      </c>
      <c r="B22" s="568" t="s">
        <v>2056</v>
      </c>
      <c r="C22" s="438"/>
      <c r="D22" s="198" t="s">
        <v>1405</v>
      </c>
      <c r="E22" s="155" t="s">
        <v>1753</v>
      </c>
      <c r="F22" s="198" t="s">
        <v>1657</v>
      </c>
      <c r="G22" s="90">
        <v>1</v>
      </c>
      <c r="H22" s="65">
        <f t="shared" ref="H22:H33" si="6">IF(G22=I22,J22)</f>
        <v>1</v>
      </c>
      <c r="I22" s="65">
        <f t="shared" ref="I22:I33" si="7">IF(G22="NA","NA",J22)</f>
        <v>1</v>
      </c>
      <c r="J22" s="65">
        <v>1</v>
      </c>
      <c r="K22" s="141" t="s">
        <v>1675</v>
      </c>
      <c r="L22" s="90">
        <v>1</v>
      </c>
      <c r="M22" s="65">
        <f t="shared" ref="M22:M33" si="8">IF(L22=N22,O22)</f>
        <v>1</v>
      </c>
      <c r="N22" s="65">
        <f t="shared" ref="N22:N33" si="9">IF(L22="NA","NA",O22)</f>
        <v>1</v>
      </c>
      <c r="O22" s="65">
        <v>1</v>
      </c>
      <c r="P22" s="195" t="s">
        <v>1654</v>
      </c>
      <c r="Q22" s="90">
        <v>1</v>
      </c>
      <c r="R22" s="65">
        <f t="shared" ref="R22:R33" si="10">IF(Q22=S22,T22)</f>
        <v>1</v>
      </c>
      <c r="S22" s="65">
        <f t="shared" ref="S22:S33" si="11">IF(Q22="NA","NA",T22)</f>
        <v>1</v>
      </c>
      <c r="T22" s="65">
        <v>1</v>
      </c>
      <c r="U22" s="75" t="s">
        <v>1373</v>
      </c>
    </row>
    <row r="23" spans="1:21" s="16" customFormat="1" ht="131.25">
      <c r="A23" s="103">
        <v>9</v>
      </c>
      <c r="B23" s="569"/>
      <c r="C23" s="438"/>
      <c r="D23" s="150" t="s">
        <v>1406</v>
      </c>
      <c r="E23" s="140" t="s">
        <v>1753</v>
      </c>
      <c r="F23" s="194" t="s">
        <v>1658</v>
      </c>
      <c r="G23" s="90">
        <v>1</v>
      </c>
      <c r="H23" s="65">
        <f t="shared" si="6"/>
        <v>1</v>
      </c>
      <c r="I23" s="65">
        <f t="shared" si="7"/>
        <v>1</v>
      </c>
      <c r="J23" s="65">
        <v>1</v>
      </c>
      <c r="K23" s="141" t="s">
        <v>1675</v>
      </c>
      <c r="L23" s="90">
        <v>1</v>
      </c>
      <c r="M23" s="65">
        <f t="shared" si="8"/>
        <v>1</v>
      </c>
      <c r="N23" s="65">
        <f t="shared" si="9"/>
        <v>1</v>
      </c>
      <c r="O23" s="65">
        <v>1</v>
      </c>
      <c r="P23" s="195" t="s">
        <v>1654</v>
      </c>
      <c r="Q23" s="90">
        <v>1</v>
      </c>
      <c r="R23" s="65">
        <f t="shared" si="10"/>
        <v>1</v>
      </c>
      <c r="S23" s="65">
        <f t="shared" si="11"/>
        <v>1</v>
      </c>
      <c r="T23" s="65">
        <v>1</v>
      </c>
      <c r="U23" s="75" t="s">
        <v>1373</v>
      </c>
    </row>
    <row r="24" spans="1:21" s="16" customFormat="1" ht="131.25">
      <c r="A24" s="103">
        <v>10</v>
      </c>
      <c r="B24" s="569"/>
      <c r="C24" s="438"/>
      <c r="D24" s="150" t="s">
        <v>1407</v>
      </c>
      <c r="E24" s="140" t="s">
        <v>1862</v>
      </c>
      <c r="F24" s="139" t="s">
        <v>1863</v>
      </c>
      <c r="G24" s="90">
        <v>1</v>
      </c>
      <c r="H24" s="65">
        <f t="shared" si="6"/>
        <v>1</v>
      </c>
      <c r="I24" s="65">
        <f t="shared" si="7"/>
        <v>1</v>
      </c>
      <c r="J24" s="65">
        <v>1</v>
      </c>
      <c r="K24" s="141" t="s">
        <v>1675</v>
      </c>
      <c r="L24" s="90">
        <v>1</v>
      </c>
      <c r="M24" s="65">
        <f t="shared" si="8"/>
        <v>1</v>
      </c>
      <c r="N24" s="65">
        <f t="shared" si="9"/>
        <v>1</v>
      </c>
      <c r="O24" s="65">
        <v>1</v>
      </c>
      <c r="P24" s="195" t="s">
        <v>1654</v>
      </c>
      <c r="Q24" s="90">
        <v>1</v>
      </c>
      <c r="R24" s="65">
        <f t="shared" si="10"/>
        <v>1</v>
      </c>
      <c r="S24" s="65">
        <f t="shared" si="11"/>
        <v>1</v>
      </c>
      <c r="T24" s="65">
        <v>1</v>
      </c>
      <c r="U24" s="75" t="s">
        <v>1373</v>
      </c>
    </row>
    <row r="25" spans="1:21" s="16" customFormat="1" ht="131.25" customHeight="1">
      <c r="A25" s="103">
        <v>11</v>
      </c>
      <c r="B25" s="569"/>
      <c r="C25" s="438"/>
      <c r="D25" s="150" t="s">
        <v>1408</v>
      </c>
      <c r="E25" s="201" t="s">
        <v>1755</v>
      </c>
      <c r="F25" s="194" t="s">
        <v>1659</v>
      </c>
      <c r="G25" s="284"/>
      <c r="H25" s="358"/>
      <c r="I25" s="358"/>
      <c r="J25" s="358"/>
      <c r="K25" s="279" t="s">
        <v>1675</v>
      </c>
      <c r="L25" s="284"/>
      <c r="M25" s="358"/>
      <c r="N25" s="358"/>
      <c r="O25" s="358"/>
      <c r="P25" s="279" t="s">
        <v>1654</v>
      </c>
      <c r="Q25" s="284"/>
      <c r="R25" s="358"/>
      <c r="S25" s="358"/>
      <c r="T25" s="358"/>
      <c r="U25" s="75" t="s">
        <v>1373</v>
      </c>
    </row>
    <row r="26" spans="1:21" s="16" customFormat="1" ht="131.25">
      <c r="A26" s="103">
        <v>12</v>
      </c>
      <c r="B26" s="569"/>
      <c r="C26" s="438"/>
      <c r="D26" s="150" t="s">
        <v>1409</v>
      </c>
      <c r="E26" s="140" t="s">
        <v>1757</v>
      </c>
      <c r="F26" s="194" t="s">
        <v>1660</v>
      </c>
      <c r="G26" s="90">
        <v>1</v>
      </c>
      <c r="H26" s="65">
        <f t="shared" si="6"/>
        <v>1</v>
      </c>
      <c r="I26" s="65">
        <f t="shared" si="7"/>
        <v>1</v>
      </c>
      <c r="J26" s="65">
        <v>1</v>
      </c>
      <c r="K26" s="141" t="s">
        <v>1675</v>
      </c>
      <c r="L26" s="90">
        <v>1</v>
      </c>
      <c r="M26" s="65">
        <f t="shared" si="8"/>
        <v>1</v>
      </c>
      <c r="N26" s="65">
        <f t="shared" si="9"/>
        <v>1</v>
      </c>
      <c r="O26" s="65">
        <v>1</v>
      </c>
      <c r="P26" s="195" t="s">
        <v>1654</v>
      </c>
      <c r="Q26" s="90">
        <v>1</v>
      </c>
      <c r="R26" s="65">
        <f t="shared" si="10"/>
        <v>1</v>
      </c>
      <c r="S26" s="65">
        <f t="shared" si="11"/>
        <v>1</v>
      </c>
      <c r="T26" s="65">
        <v>1</v>
      </c>
      <c r="U26" s="75" t="s">
        <v>1373</v>
      </c>
    </row>
    <row r="27" spans="1:21" s="16" customFormat="1" ht="131.25">
      <c r="A27" s="103">
        <v>13</v>
      </c>
      <c r="B27" s="569"/>
      <c r="C27" s="438"/>
      <c r="D27" s="150" t="s">
        <v>1410</v>
      </c>
      <c r="E27" s="142" t="s">
        <v>1829</v>
      </c>
      <c r="F27" s="194" t="s">
        <v>1661</v>
      </c>
      <c r="G27" s="90">
        <v>1</v>
      </c>
      <c r="H27" s="65">
        <f t="shared" si="6"/>
        <v>1</v>
      </c>
      <c r="I27" s="65">
        <f t="shared" si="7"/>
        <v>1</v>
      </c>
      <c r="J27" s="65">
        <v>1</v>
      </c>
      <c r="K27" s="141" t="s">
        <v>1675</v>
      </c>
      <c r="L27" s="90">
        <v>1</v>
      </c>
      <c r="M27" s="65">
        <f t="shared" si="8"/>
        <v>1</v>
      </c>
      <c r="N27" s="65">
        <f t="shared" si="9"/>
        <v>1</v>
      </c>
      <c r="O27" s="65">
        <v>1</v>
      </c>
      <c r="P27" s="195" t="s">
        <v>1654</v>
      </c>
      <c r="Q27" s="90">
        <v>1</v>
      </c>
      <c r="R27" s="65">
        <f t="shared" si="10"/>
        <v>1</v>
      </c>
      <c r="S27" s="65">
        <f t="shared" si="11"/>
        <v>1</v>
      </c>
      <c r="T27" s="65">
        <v>1</v>
      </c>
      <c r="U27" s="75" t="s">
        <v>1373</v>
      </c>
    </row>
    <row r="28" spans="1:21" s="16" customFormat="1" ht="131.25">
      <c r="A28" s="103">
        <v>14</v>
      </c>
      <c r="B28" s="569"/>
      <c r="C28" s="438"/>
      <c r="D28" s="150" t="s">
        <v>1411</v>
      </c>
      <c r="E28" s="142" t="s">
        <v>1758</v>
      </c>
      <c r="F28" s="194" t="s">
        <v>1662</v>
      </c>
      <c r="G28" s="90">
        <v>1</v>
      </c>
      <c r="H28" s="65">
        <f t="shared" si="6"/>
        <v>1</v>
      </c>
      <c r="I28" s="65">
        <f t="shared" si="7"/>
        <v>1</v>
      </c>
      <c r="J28" s="65">
        <v>1</v>
      </c>
      <c r="K28" s="141" t="s">
        <v>1675</v>
      </c>
      <c r="L28" s="90">
        <v>1</v>
      </c>
      <c r="M28" s="65">
        <f t="shared" si="8"/>
        <v>1</v>
      </c>
      <c r="N28" s="65">
        <f t="shared" si="9"/>
        <v>1</v>
      </c>
      <c r="O28" s="65">
        <v>1</v>
      </c>
      <c r="P28" s="195" t="s">
        <v>1654</v>
      </c>
      <c r="Q28" s="90">
        <v>1</v>
      </c>
      <c r="R28" s="65">
        <f t="shared" si="10"/>
        <v>1</v>
      </c>
      <c r="S28" s="65">
        <f t="shared" si="11"/>
        <v>1</v>
      </c>
      <c r="T28" s="65">
        <v>1</v>
      </c>
      <c r="U28" s="75" t="s">
        <v>1373</v>
      </c>
    </row>
    <row r="29" spans="1:21" s="16" customFormat="1" ht="131.25">
      <c r="A29" s="103">
        <v>15</v>
      </c>
      <c r="B29" s="569"/>
      <c r="C29" s="438"/>
      <c r="D29" s="150" t="s">
        <v>1412</v>
      </c>
      <c r="E29" s="142" t="s">
        <v>1759</v>
      </c>
      <c r="F29" s="194" t="s">
        <v>1663</v>
      </c>
      <c r="G29" s="90">
        <v>1</v>
      </c>
      <c r="H29" s="65">
        <f t="shared" si="6"/>
        <v>1</v>
      </c>
      <c r="I29" s="65">
        <f t="shared" si="7"/>
        <v>1</v>
      </c>
      <c r="J29" s="65">
        <v>1</v>
      </c>
      <c r="K29" s="141" t="s">
        <v>1675</v>
      </c>
      <c r="L29" s="90">
        <v>1</v>
      </c>
      <c r="M29" s="65">
        <f t="shared" si="8"/>
        <v>1</v>
      </c>
      <c r="N29" s="65">
        <f t="shared" si="9"/>
        <v>1</v>
      </c>
      <c r="O29" s="65">
        <v>1</v>
      </c>
      <c r="P29" s="195" t="s">
        <v>1654</v>
      </c>
      <c r="Q29" s="90">
        <v>1</v>
      </c>
      <c r="R29" s="65">
        <f t="shared" si="10"/>
        <v>1</v>
      </c>
      <c r="S29" s="65">
        <f t="shared" si="11"/>
        <v>1</v>
      </c>
      <c r="T29" s="65">
        <v>1</v>
      </c>
      <c r="U29" s="75" t="s">
        <v>1373</v>
      </c>
    </row>
    <row r="30" spans="1:21" s="16" customFormat="1" ht="131.25" customHeight="1">
      <c r="A30" s="103">
        <v>16</v>
      </c>
      <c r="B30" s="569"/>
      <c r="C30" s="438"/>
      <c r="D30" s="155" t="s">
        <v>1413</v>
      </c>
      <c r="E30" s="201" t="s">
        <v>1760</v>
      </c>
      <c r="F30" s="194" t="s">
        <v>1664</v>
      </c>
      <c r="G30" s="283">
        <v>1</v>
      </c>
      <c r="H30" s="357">
        <f t="shared" si="6"/>
        <v>1</v>
      </c>
      <c r="I30" s="357">
        <f t="shared" si="7"/>
        <v>1</v>
      </c>
      <c r="J30" s="357">
        <v>1</v>
      </c>
      <c r="K30" s="279" t="s">
        <v>1675</v>
      </c>
      <c r="L30" s="283">
        <v>1</v>
      </c>
      <c r="M30" s="357">
        <f t="shared" si="8"/>
        <v>1</v>
      </c>
      <c r="N30" s="357">
        <f t="shared" si="9"/>
        <v>1</v>
      </c>
      <c r="O30" s="357">
        <v>1</v>
      </c>
      <c r="P30" s="279" t="s">
        <v>1654</v>
      </c>
      <c r="Q30" s="283">
        <v>1</v>
      </c>
      <c r="R30" s="357">
        <f t="shared" si="10"/>
        <v>1</v>
      </c>
      <c r="S30" s="357">
        <f t="shared" si="11"/>
        <v>1</v>
      </c>
      <c r="T30" s="357">
        <v>1</v>
      </c>
      <c r="U30" s="75" t="s">
        <v>1373</v>
      </c>
    </row>
    <row r="31" spans="1:21" s="16" customFormat="1" ht="131.25" customHeight="1">
      <c r="A31" s="103">
        <v>17</v>
      </c>
      <c r="B31" s="569"/>
      <c r="C31" s="438"/>
      <c r="D31" s="218" t="s">
        <v>1414</v>
      </c>
      <c r="E31" s="201" t="s">
        <v>1760</v>
      </c>
      <c r="F31" s="194" t="s">
        <v>1665</v>
      </c>
      <c r="G31" s="283">
        <v>1</v>
      </c>
      <c r="H31" s="357">
        <f t="shared" si="6"/>
        <v>1</v>
      </c>
      <c r="I31" s="357">
        <f t="shared" si="7"/>
        <v>1</v>
      </c>
      <c r="J31" s="357">
        <v>1</v>
      </c>
      <c r="K31" s="279" t="s">
        <v>1675</v>
      </c>
      <c r="L31" s="283">
        <v>1</v>
      </c>
      <c r="M31" s="357">
        <f t="shared" si="8"/>
        <v>1</v>
      </c>
      <c r="N31" s="357">
        <f t="shared" si="9"/>
        <v>1</v>
      </c>
      <c r="O31" s="357">
        <v>1</v>
      </c>
      <c r="P31" s="279" t="s">
        <v>1654</v>
      </c>
      <c r="Q31" s="283">
        <v>1</v>
      </c>
      <c r="R31" s="357">
        <f t="shared" si="10"/>
        <v>1</v>
      </c>
      <c r="S31" s="357">
        <f t="shared" si="11"/>
        <v>1</v>
      </c>
      <c r="T31" s="357">
        <v>1</v>
      </c>
      <c r="U31" s="75" t="s">
        <v>1373</v>
      </c>
    </row>
    <row r="32" spans="1:21" s="16" customFormat="1" ht="131.25">
      <c r="A32" s="103">
        <v>18</v>
      </c>
      <c r="B32" s="569"/>
      <c r="C32" s="438"/>
      <c r="D32" s="150" t="s">
        <v>1415</v>
      </c>
      <c r="E32" s="142" t="s">
        <v>1761</v>
      </c>
      <c r="F32" s="145" t="s">
        <v>1666</v>
      </c>
      <c r="G32" s="90">
        <v>1</v>
      </c>
      <c r="H32" s="65">
        <f t="shared" si="6"/>
        <v>1</v>
      </c>
      <c r="I32" s="65">
        <f t="shared" si="7"/>
        <v>1</v>
      </c>
      <c r="J32" s="65">
        <v>1</v>
      </c>
      <c r="K32" s="141" t="s">
        <v>1675</v>
      </c>
      <c r="L32" s="90">
        <v>1</v>
      </c>
      <c r="M32" s="65">
        <f t="shared" si="8"/>
        <v>1</v>
      </c>
      <c r="N32" s="65">
        <f t="shared" si="9"/>
        <v>1</v>
      </c>
      <c r="O32" s="65">
        <v>1</v>
      </c>
      <c r="P32" s="195" t="s">
        <v>1654</v>
      </c>
      <c r="Q32" s="90">
        <v>1</v>
      </c>
      <c r="R32" s="65">
        <f t="shared" si="10"/>
        <v>1</v>
      </c>
      <c r="S32" s="65">
        <f t="shared" si="11"/>
        <v>1</v>
      </c>
      <c r="T32" s="65">
        <v>1</v>
      </c>
      <c r="U32" s="75" t="s">
        <v>1373</v>
      </c>
    </row>
    <row r="33" spans="1:21" s="16" customFormat="1" ht="131.25">
      <c r="A33" s="103">
        <v>19</v>
      </c>
      <c r="B33" s="570"/>
      <c r="C33" s="438"/>
      <c r="D33" s="150" t="s">
        <v>1416</v>
      </c>
      <c r="E33" s="140" t="s">
        <v>1830</v>
      </c>
      <c r="F33" s="145" t="s">
        <v>1667</v>
      </c>
      <c r="G33" s="90">
        <v>1</v>
      </c>
      <c r="H33" s="65">
        <f t="shared" si="6"/>
        <v>1</v>
      </c>
      <c r="I33" s="65">
        <f t="shared" si="7"/>
        <v>1</v>
      </c>
      <c r="J33" s="65">
        <v>1</v>
      </c>
      <c r="K33" s="141" t="s">
        <v>1675</v>
      </c>
      <c r="L33" s="90">
        <v>1</v>
      </c>
      <c r="M33" s="65">
        <f t="shared" si="8"/>
        <v>1</v>
      </c>
      <c r="N33" s="65">
        <f t="shared" si="9"/>
        <v>1</v>
      </c>
      <c r="O33" s="65">
        <v>1</v>
      </c>
      <c r="P33" s="195" t="s">
        <v>1654</v>
      </c>
      <c r="Q33" s="90">
        <v>1</v>
      </c>
      <c r="R33" s="65">
        <f t="shared" si="10"/>
        <v>1</v>
      </c>
      <c r="S33" s="65">
        <f t="shared" si="11"/>
        <v>1</v>
      </c>
      <c r="T33" s="65">
        <v>1</v>
      </c>
      <c r="U33" s="75" t="s">
        <v>1373</v>
      </c>
    </row>
    <row r="34" spans="1:21" s="16" customFormat="1" ht="21.75" customHeight="1">
      <c r="A34" s="534" t="s">
        <v>1542</v>
      </c>
      <c r="B34" s="535"/>
      <c r="C34" s="535"/>
      <c r="D34" s="535"/>
      <c r="E34" s="535"/>
      <c r="F34" s="535"/>
      <c r="G34" s="535"/>
      <c r="H34" s="535"/>
      <c r="I34" s="535"/>
      <c r="J34" s="535"/>
      <c r="K34" s="535"/>
      <c r="L34" s="535"/>
      <c r="M34" s="535"/>
      <c r="N34" s="535"/>
      <c r="O34" s="535"/>
      <c r="P34" s="535"/>
      <c r="Q34" s="535"/>
      <c r="R34" s="535"/>
      <c r="S34" s="535"/>
      <c r="T34" s="535"/>
      <c r="U34" s="535"/>
    </row>
    <row r="35" spans="1:21" s="16" customFormat="1" ht="131.25">
      <c r="A35" s="103">
        <v>20</v>
      </c>
      <c r="B35" s="568" t="s">
        <v>2056</v>
      </c>
      <c r="C35" s="438"/>
      <c r="D35" s="219" t="s">
        <v>1543</v>
      </c>
      <c r="E35" s="140" t="s">
        <v>1920</v>
      </c>
      <c r="F35" s="151" t="s">
        <v>1914</v>
      </c>
      <c r="G35" s="90">
        <v>1</v>
      </c>
      <c r="H35" s="65">
        <f t="shared" ref="H35:H40" si="12">IF(G35=I35,J35)</f>
        <v>1</v>
      </c>
      <c r="I35" s="65">
        <f t="shared" ref="I35:I40" si="13">IF(G35="NA","NA",J35)</f>
        <v>1</v>
      </c>
      <c r="J35" s="65">
        <v>1</v>
      </c>
      <c r="K35" s="141" t="s">
        <v>1675</v>
      </c>
      <c r="L35" s="90">
        <v>1</v>
      </c>
      <c r="M35" s="65">
        <f t="shared" ref="M35:M40" si="14">IF(L35=N35,O35)</f>
        <v>1</v>
      </c>
      <c r="N35" s="65">
        <f t="shared" ref="N35:N40" si="15">IF(L35="NA","NA",O35)</f>
        <v>1</v>
      </c>
      <c r="O35" s="65">
        <v>1</v>
      </c>
      <c r="P35" s="195" t="s">
        <v>1654</v>
      </c>
      <c r="Q35" s="90">
        <v>1</v>
      </c>
      <c r="R35" s="65">
        <f t="shared" ref="R35:R40" si="16">IF(Q35=S35,T35)</f>
        <v>1</v>
      </c>
      <c r="S35" s="65">
        <f t="shared" ref="S35:S40" si="17">IF(Q35="NA","NA",T35)</f>
        <v>1</v>
      </c>
      <c r="T35" s="65">
        <v>1</v>
      </c>
      <c r="U35" s="75" t="s">
        <v>1373</v>
      </c>
    </row>
    <row r="36" spans="1:21" s="16" customFormat="1" ht="131.25">
      <c r="A36" s="103">
        <v>21</v>
      </c>
      <c r="B36" s="569"/>
      <c r="C36" s="438"/>
      <c r="D36" s="140" t="s">
        <v>1544</v>
      </c>
      <c r="E36" s="140" t="s">
        <v>1921</v>
      </c>
      <c r="F36" s="151" t="s">
        <v>1915</v>
      </c>
      <c r="G36" s="90">
        <v>1</v>
      </c>
      <c r="H36" s="65">
        <f t="shared" si="12"/>
        <v>1</v>
      </c>
      <c r="I36" s="65">
        <f t="shared" si="13"/>
        <v>1</v>
      </c>
      <c r="J36" s="65">
        <v>1</v>
      </c>
      <c r="K36" s="141" t="s">
        <v>1675</v>
      </c>
      <c r="L36" s="203">
        <v>1</v>
      </c>
      <c r="M36" s="188">
        <f t="shared" si="14"/>
        <v>1</v>
      </c>
      <c r="N36" s="188">
        <f t="shared" si="15"/>
        <v>1</v>
      </c>
      <c r="O36" s="188">
        <v>1</v>
      </c>
      <c r="P36" s="195" t="s">
        <v>1654</v>
      </c>
      <c r="Q36" s="203">
        <v>1</v>
      </c>
      <c r="R36" s="188">
        <f t="shared" si="16"/>
        <v>1</v>
      </c>
      <c r="S36" s="188">
        <f t="shared" si="17"/>
        <v>1</v>
      </c>
      <c r="T36" s="188">
        <v>1</v>
      </c>
      <c r="U36" s="75" t="s">
        <v>1373</v>
      </c>
    </row>
    <row r="37" spans="1:21" ht="131.25">
      <c r="A37" s="103">
        <v>22</v>
      </c>
      <c r="B37" s="569"/>
      <c r="C37" s="438"/>
      <c r="D37" s="140" t="s">
        <v>1545</v>
      </c>
      <c r="E37" s="140" t="s">
        <v>1922</v>
      </c>
      <c r="F37" s="151" t="s">
        <v>1916</v>
      </c>
      <c r="G37" s="90">
        <v>1</v>
      </c>
      <c r="H37" s="65">
        <f t="shared" si="12"/>
        <v>1</v>
      </c>
      <c r="I37" s="65">
        <f t="shared" si="13"/>
        <v>1</v>
      </c>
      <c r="J37" s="65">
        <v>1</v>
      </c>
      <c r="K37" s="141" t="s">
        <v>1675</v>
      </c>
      <c r="L37" s="203">
        <v>1</v>
      </c>
      <c r="M37" s="188">
        <f t="shared" si="14"/>
        <v>1</v>
      </c>
      <c r="N37" s="188">
        <f t="shared" si="15"/>
        <v>1</v>
      </c>
      <c r="O37" s="188">
        <v>1</v>
      </c>
      <c r="P37" s="195" t="s">
        <v>1654</v>
      </c>
      <c r="Q37" s="203">
        <v>1</v>
      </c>
      <c r="R37" s="188">
        <f t="shared" si="16"/>
        <v>1</v>
      </c>
      <c r="S37" s="188">
        <f t="shared" si="17"/>
        <v>1</v>
      </c>
      <c r="T37" s="188">
        <v>1</v>
      </c>
      <c r="U37" s="75" t="s">
        <v>1373</v>
      </c>
    </row>
    <row r="38" spans="1:21" ht="131.25">
      <c r="A38" s="103">
        <v>23</v>
      </c>
      <c r="B38" s="569"/>
      <c r="C38" s="438"/>
      <c r="D38" s="140" t="s">
        <v>1411</v>
      </c>
      <c r="E38" s="140" t="s">
        <v>1924</v>
      </c>
      <c r="F38" s="142" t="s">
        <v>1917</v>
      </c>
      <c r="G38" s="90">
        <v>1</v>
      </c>
      <c r="H38" s="65">
        <f t="shared" si="12"/>
        <v>1</v>
      </c>
      <c r="I38" s="65">
        <f t="shared" si="13"/>
        <v>1</v>
      </c>
      <c r="J38" s="65">
        <v>1</v>
      </c>
      <c r="K38" s="141" t="s">
        <v>1675</v>
      </c>
      <c r="L38" s="203">
        <v>1</v>
      </c>
      <c r="M38" s="188">
        <f t="shared" si="14"/>
        <v>1</v>
      </c>
      <c r="N38" s="188">
        <f t="shared" si="15"/>
        <v>1</v>
      </c>
      <c r="O38" s="188">
        <v>1</v>
      </c>
      <c r="P38" s="195" t="s">
        <v>1654</v>
      </c>
      <c r="Q38" s="203">
        <v>1</v>
      </c>
      <c r="R38" s="188">
        <f t="shared" si="16"/>
        <v>1</v>
      </c>
      <c r="S38" s="188">
        <f t="shared" si="17"/>
        <v>1</v>
      </c>
      <c r="T38" s="188">
        <v>1</v>
      </c>
      <c r="U38" s="75" t="s">
        <v>1373</v>
      </c>
    </row>
    <row r="39" spans="1:21" s="16" customFormat="1" ht="131.25">
      <c r="A39" s="103">
        <v>24</v>
      </c>
      <c r="B39" s="569"/>
      <c r="C39" s="438"/>
      <c r="D39" s="140" t="s">
        <v>1546</v>
      </c>
      <c r="E39" s="140" t="s">
        <v>1923</v>
      </c>
      <c r="F39" s="142" t="s">
        <v>1918</v>
      </c>
      <c r="G39" s="90">
        <v>1</v>
      </c>
      <c r="H39" s="65">
        <f t="shared" si="12"/>
        <v>1</v>
      </c>
      <c r="I39" s="65">
        <f t="shared" si="13"/>
        <v>1</v>
      </c>
      <c r="J39" s="65">
        <v>1</v>
      </c>
      <c r="K39" s="141" t="s">
        <v>1675</v>
      </c>
      <c r="L39" s="203">
        <v>1</v>
      </c>
      <c r="M39" s="188">
        <f t="shared" si="14"/>
        <v>1</v>
      </c>
      <c r="N39" s="188">
        <f t="shared" si="15"/>
        <v>1</v>
      </c>
      <c r="O39" s="188">
        <v>1</v>
      </c>
      <c r="P39" s="195" t="s">
        <v>1654</v>
      </c>
      <c r="Q39" s="203">
        <v>1</v>
      </c>
      <c r="R39" s="188">
        <f t="shared" si="16"/>
        <v>1</v>
      </c>
      <c r="S39" s="188">
        <f t="shared" si="17"/>
        <v>1</v>
      </c>
      <c r="T39" s="188">
        <v>1</v>
      </c>
      <c r="U39" s="75" t="s">
        <v>1373</v>
      </c>
    </row>
    <row r="40" spans="1:21" s="16" customFormat="1" ht="131.25">
      <c r="A40" s="103">
        <v>25</v>
      </c>
      <c r="B40" s="570"/>
      <c r="C40" s="438"/>
      <c r="D40" s="140" t="s">
        <v>1547</v>
      </c>
      <c r="E40" s="140" t="s">
        <v>1758</v>
      </c>
      <c r="F40" s="142" t="s">
        <v>1919</v>
      </c>
      <c r="G40" s="90">
        <v>1</v>
      </c>
      <c r="H40" s="65">
        <f t="shared" si="12"/>
        <v>1</v>
      </c>
      <c r="I40" s="65">
        <f t="shared" si="13"/>
        <v>1</v>
      </c>
      <c r="J40" s="65">
        <v>1</v>
      </c>
      <c r="K40" s="141" t="s">
        <v>1675</v>
      </c>
      <c r="L40" s="203">
        <v>1</v>
      </c>
      <c r="M40" s="188">
        <f t="shared" si="14"/>
        <v>1</v>
      </c>
      <c r="N40" s="188">
        <f t="shared" si="15"/>
        <v>1</v>
      </c>
      <c r="O40" s="188">
        <v>1</v>
      </c>
      <c r="P40" s="195" t="s">
        <v>1654</v>
      </c>
      <c r="Q40" s="203">
        <v>1</v>
      </c>
      <c r="R40" s="188">
        <f t="shared" si="16"/>
        <v>1</v>
      </c>
      <c r="S40" s="188">
        <f t="shared" si="17"/>
        <v>1</v>
      </c>
      <c r="T40" s="188">
        <v>1</v>
      </c>
      <c r="U40" s="75" t="s">
        <v>1373</v>
      </c>
    </row>
    <row r="41" spans="1:21" s="16" customFormat="1" ht="21.75" customHeight="1">
      <c r="A41" s="534" t="s">
        <v>1548</v>
      </c>
      <c r="B41" s="535"/>
      <c r="C41" s="535"/>
      <c r="D41" s="535"/>
      <c r="E41" s="535"/>
      <c r="F41" s="535"/>
      <c r="G41" s="535"/>
      <c r="H41" s="535"/>
      <c r="I41" s="535"/>
      <c r="J41" s="535"/>
      <c r="K41" s="535"/>
      <c r="L41" s="535"/>
      <c r="M41" s="535"/>
      <c r="N41" s="535"/>
      <c r="O41" s="535"/>
      <c r="P41" s="535"/>
      <c r="Q41" s="535"/>
      <c r="R41" s="535"/>
      <c r="S41" s="535"/>
      <c r="T41" s="535"/>
      <c r="U41" s="535"/>
    </row>
    <row r="42" spans="1:21" s="16" customFormat="1" ht="131.25">
      <c r="A42" s="103">
        <v>26</v>
      </c>
      <c r="B42" s="568" t="s">
        <v>2056</v>
      </c>
      <c r="C42" s="438"/>
      <c r="D42" s="219" t="s">
        <v>1549</v>
      </c>
      <c r="E42" s="75" t="s">
        <v>1935</v>
      </c>
      <c r="F42" s="151" t="s">
        <v>1925</v>
      </c>
      <c r="G42" s="90">
        <v>1</v>
      </c>
      <c r="H42" s="65">
        <f t="shared" ref="H42:H53" si="18">IF(G42=I42,J42)</f>
        <v>1</v>
      </c>
      <c r="I42" s="65">
        <f t="shared" ref="I42:I53" si="19">IF(G42="NA","NA",J42)</f>
        <v>1</v>
      </c>
      <c r="J42" s="65">
        <v>1</v>
      </c>
      <c r="K42" s="141" t="s">
        <v>1675</v>
      </c>
      <c r="L42" s="90">
        <v>1</v>
      </c>
      <c r="M42" s="65">
        <f>IF(L42=N42,O42)</f>
        <v>1</v>
      </c>
      <c r="N42" s="65">
        <f>IF(L42="NA","NA",O42)</f>
        <v>1</v>
      </c>
      <c r="O42" s="65">
        <v>1</v>
      </c>
      <c r="P42" s="195" t="s">
        <v>1654</v>
      </c>
      <c r="Q42" s="90">
        <v>1</v>
      </c>
      <c r="R42" s="65">
        <f>IF(Q42=S42,T42)</f>
        <v>1</v>
      </c>
      <c r="S42" s="65">
        <f>IF(Q42="NA","NA",T42)</f>
        <v>1</v>
      </c>
      <c r="T42" s="65">
        <v>1</v>
      </c>
      <c r="U42" s="75" t="s">
        <v>1373</v>
      </c>
    </row>
    <row r="43" spans="1:21" s="16" customFormat="1" ht="131.25">
      <c r="A43" s="103">
        <v>27</v>
      </c>
      <c r="B43" s="569"/>
      <c r="C43" s="438"/>
      <c r="D43" s="140" t="s">
        <v>1424</v>
      </c>
      <c r="E43" s="201" t="s">
        <v>1767</v>
      </c>
      <c r="F43" s="142" t="s">
        <v>1926</v>
      </c>
      <c r="G43" s="463">
        <v>1</v>
      </c>
      <c r="H43" s="357">
        <f t="shared" si="18"/>
        <v>1</v>
      </c>
      <c r="I43" s="357">
        <f t="shared" si="19"/>
        <v>1</v>
      </c>
      <c r="J43" s="357">
        <v>1</v>
      </c>
      <c r="K43" s="278" t="s">
        <v>1675</v>
      </c>
      <c r="L43" s="463">
        <v>1</v>
      </c>
      <c r="M43" s="357">
        <f>IF(L43=N43,O43)</f>
        <v>1</v>
      </c>
      <c r="N43" s="357">
        <f>IF(L43="NA","NA",O43)</f>
        <v>1</v>
      </c>
      <c r="O43" s="357">
        <v>1</v>
      </c>
      <c r="P43" s="278" t="s">
        <v>1654</v>
      </c>
      <c r="Q43" s="463">
        <v>1</v>
      </c>
      <c r="R43" s="357">
        <f>IF(Q43=S43,T43)</f>
        <v>1</v>
      </c>
      <c r="S43" s="357">
        <f>IF(Q43="NA","NA",T43)</f>
        <v>1</v>
      </c>
      <c r="T43" s="357">
        <v>1</v>
      </c>
      <c r="U43" s="75" t="s">
        <v>1373</v>
      </c>
    </row>
    <row r="44" spans="1:21" s="16" customFormat="1" ht="131.25">
      <c r="A44" s="103">
        <v>28</v>
      </c>
      <c r="B44" s="569"/>
      <c r="C44" s="438"/>
      <c r="D44" s="152" t="s">
        <v>1425</v>
      </c>
      <c r="E44" s="201" t="s">
        <v>1767</v>
      </c>
      <c r="F44" s="153" t="s">
        <v>1927</v>
      </c>
      <c r="G44" s="489"/>
      <c r="H44" s="368"/>
      <c r="I44" s="368"/>
      <c r="J44" s="368"/>
      <c r="K44" s="278" t="s">
        <v>1675</v>
      </c>
      <c r="L44" s="489"/>
      <c r="M44" s="368"/>
      <c r="N44" s="368"/>
      <c r="O44" s="368"/>
      <c r="P44" s="278" t="s">
        <v>1654</v>
      </c>
      <c r="Q44" s="489"/>
      <c r="R44" s="368"/>
      <c r="S44" s="368"/>
      <c r="T44" s="368"/>
      <c r="U44" s="75" t="s">
        <v>1373</v>
      </c>
    </row>
    <row r="45" spans="1:21" s="16" customFormat="1" ht="131.25">
      <c r="A45" s="103">
        <v>29</v>
      </c>
      <c r="B45" s="569"/>
      <c r="C45" s="438"/>
      <c r="D45" s="140" t="s">
        <v>1427</v>
      </c>
      <c r="E45" s="152" t="s">
        <v>1936</v>
      </c>
      <c r="F45" s="67" t="s">
        <v>1672</v>
      </c>
      <c r="G45" s="90">
        <v>1</v>
      </c>
      <c r="H45" s="65">
        <f t="shared" si="18"/>
        <v>1</v>
      </c>
      <c r="I45" s="65">
        <f t="shared" si="19"/>
        <v>1</v>
      </c>
      <c r="J45" s="65">
        <v>1</v>
      </c>
      <c r="K45" s="141" t="s">
        <v>1675</v>
      </c>
      <c r="L45" s="90">
        <v>1</v>
      </c>
      <c r="M45" s="65">
        <f>IF(L45=N45,O45)</f>
        <v>1</v>
      </c>
      <c r="N45" s="65">
        <f>IF(L45="NA","NA",O45)</f>
        <v>1</v>
      </c>
      <c r="O45" s="65">
        <v>1</v>
      </c>
      <c r="P45" s="195" t="s">
        <v>1654</v>
      </c>
      <c r="Q45" s="90">
        <v>1</v>
      </c>
      <c r="R45" s="65">
        <f>IF(Q45=S45,T45)</f>
        <v>1</v>
      </c>
      <c r="S45" s="65">
        <f>IF(Q45="NA","NA",T45)</f>
        <v>1</v>
      </c>
      <c r="T45" s="65">
        <v>1</v>
      </c>
      <c r="U45" s="75" t="s">
        <v>1373</v>
      </c>
    </row>
    <row r="46" spans="1:21" s="16" customFormat="1" ht="131.25">
      <c r="A46" s="103">
        <v>30</v>
      </c>
      <c r="B46" s="569"/>
      <c r="C46" s="438"/>
      <c r="D46" s="140" t="s">
        <v>1550</v>
      </c>
      <c r="E46" s="140" t="s">
        <v>1937</v>
      </c>
      <c r="F46" s="151" t="s">
        <v>1928</v>
      </c>
      <c r="G46" s="90">
        <v>1</v>
      </c>
      <c r="H46" s="65">
        <f t="shared" si="18"/>
        <v>1</v>
      </c>
      <c r="I46" s="65">
        <f t="shared" si="19"/>
        <v>1</v>
      </c>
      <c r="J46" s="65">
        <v>1</v>
      </c>
      <c r="K46" s="214" t="s">
        <v>1675</v>
      </c>
      <c r="L46" s="203">
        <v>1</v>
      </c>
      <c r="M46" s="188">
        <f>IF(L46=N46,O46)</f>
        <v>1</v>
      </c>
      <c r="N46" s="188">
        <f>IF(L46="NA","NA",O46)</f>
        <v>1</v>
      </c>
      <c r="O46" s="188">
        <v>1</v>
      </c>
      <c r="P46" s="195" t="s">
        <v>1654</v>
      </c>
      <c r="Q46" s="203">
        <v>1</v>
      </c>
      <c r="R46" s="188">
        <f>IF(Q46=S46,T46)</f>
        <v>1</v>
      </c>
      <c r="S46" s="188">
        <f>IF(Q46="NA","NA",T46)</f>
        <v>1</v>
      </c>
      <c r="T46" s="188">
        <v>1</v>
      </c>
      <c r="U46" s="75" t="s">
        <v>1373</v>
      </c>
    </row>
    <row r="47" spans="1:21" s="16" customFormat="1" ht="131.25">
      <c r="A47" s="103">
        <v>31</v>
      </c>
      <c r="B47" s="569"/>
      <c r="C47" s="438"/>
      <c r="D47" s="140" t="s">
        <v>1551</v>
      </c>
      <c r="E47" s="140" t="s">
        <v>1938</v>
      </c>
      <c r="F47" s="151" t="s">
        <v>1929</v>
      </c>
      <c r="G47" s="90">
        <v>1</v>
      </c>
      <c r="H47" s="65">
        <f t="shared" si="18"/>
        <v>1</v>
      </c>
      <c r="I47" s="65">
        <f t="shared" si="19"/>
        <v>1</v>
      </c>
      <c r="J47" s="65">
        <v>1</v>
      </c>
      <c r="K47" s="217" t="s">
        <v>1675</v>
      </c>
      <c r="L47" s="203">
        <v>1</v>
      </c>
      <c r="M47" s="188">
        <f>IF(L47=N47,O47)</f>
        <v>1</v>
      </c>
      <c r="N47" s="188">
        <f>IF(L47="NA","NA",O47)</f>
        <v>1</v>
      </c>
      <c r="O47" s="188">
        <v>1</v>
      </c>
      <c r="P47" s="195" t="s">
        <v>1654</v>
      </c>
      <c r="Q47" s="203">
        <v>1</v>
      </c>
      <c r="R47" s="188">
        <f>IF(Q47=S47,T47)</f>
        <v>1</v>
      </c>
      <c r="S47" s="188">
        <f>IF(Q47="NA","NA",T47)</f>
        <v>1</v>
      </c>
      <c r="T47" s="188">
        <v>1</v>
      </c>
      <c r="U47" s="75" t="s">
        <v>1373</v>
      </c>
    </row>
    <row r="48" spans="1:21" s="16" customFormat="1" ht="131.25" customHeight="1">
      <c r="A48" s="103">
        <v>32</v>
      </c>
      <c r="B48" s="569"/>
      <c r="C48" s="438"/>
      <c r="D48" s="140" t="s">
        <v>1552</v>
      </c>
      <c r="E48" s="201" t="s">
        <v>1939</v>
      </c>
      <c r="F48" s="151" t="s">
        <v>1930</v>
      </c>
      <c r="G48" s="284"/>
      <c r="H48" s="358"/>
      <c r="I48" s="358"/>
      <c r="J48" s="358"/>
      <c r="K48" s="278" t="s">
        <v>1675</v>
      </c>
      <c r="L48" s="284"/>
      <c r="M48" s="358"/>
      <c r="N48" s="358"/>
      <c r="O48" s="358"/>
      <c r="P48" s="279" t="s">
        <v>1654</v>
      </c>
      <c r="Q48" s="284"/>
      <c r="R48" s="358"/>
      <c r="S48" s="358"/>
      <c r="T48" s="358"/>
      <c r="U48" s="75" t="s">
        <v>1373</v>
      </c>
    </row>
    <row r="49" spans="1:21" s="16" customFormat="1" ht="131.25">
      <c r="A49" s="103">
        <v>33</v>
      </c>
      <c r="B49" s="569"/>
      <c r="C49" s="438"/>
      <c r="D49" s="140" t="s">
        <v>1426</v>
      </c>
      <c r="E49" s="140" t="s">
        <v>1940</v>
      </c>
      <c r="F49" s="140" t="s">
        <v>1870</v>
      </c>
      <c r="G49" s="203">
        <v>1</v>
      </c>
      <c r="H49" s="188">
        <f t="shared" si="18"/>
        <v>1</v>
      </c>
      <c r="I49" s="188">
        <f t="shared" si="19"/>
        <v>1</v>
      </c>
      <c r="J49" s="188">
        <v>1</v>
      </c>
      <c r="K49" s="217" t="s">
        <v>1675</v>
      </c>
      <c r="L49" s="193">
        <v>1</v>
      </c>
      <c r="M49" s="191">
        <f t="shared" ref="M49:M53" si="20">IF(L49=N49,O49)</f>
        <v>1</v>
      </c>
      <c r="N49" s="191">
        <f t="shared" ref="N49:N53" si="21">IF(L49="NA","NA",O49)</f>
        <v>1</v>
      </c>
      <c r="O49" s="191">
        <v>1</v>
      </c>
      <c r="P49" s="195" t="s">
        <v>1654</v>
      </c>
      <c r="Q49" s="193">
        <v>1</v>
      </c>
      <c r="R49" s="191">
        <f t="shared" ref="R49:R53" si="22">IF(Q49=S49,T49)</f>
        <v>1</v>
      </c>
      <c r="S49" s="191">
        <f t="shared" ref="S49:S53" si="23">IF(Q49="NA","NA",T49)</f>
        <v>1</v>
      </c>
      <c r="T49" s="191">
        <v>1</v>
      </c>
      <c r="U49" s="75" t="s">
        <v>1373</v>
      </c>
    </row>
    <row r="50" spans="1:21" s="16" customFormat="1" ht="131.25">
      <c r="A50" s="103">
        <v>34</v>
      </c>
      <c r="B50" s="569"/>
      <c r="C50" s="438"/>
      <c r="D50" s="140" t="s">
        <v>1553</v>
      </c>
      <c r="E50" s="140" t="s">
        <v>1941</v>
      </c>
      <c r="F50" s="151" t="s">
        <v>1931</v>
      </c>
      <c r="G50" s="203">
        <v>1</v>
      </c>
      <c r="H50" s="188">
        <f t="shared" si="18"/>
        <v>1</v>
      </c>
      <c r="I50" s="188">
        <f t="shared" si="19"/>
        <v>1</v>
      </c>
      <c r="J50" s="188">
        <v>1</v>
      </c>
      <c r="K50" s="217" t="s">
        <v>1675</v>
      </c>
      <c r="L50" s="193">
        <v>1</v>
      </c>
      <c r="M50" s="191">
        <f t="shared" si="20"/>
        <v>1</v>
      </c>
      <c r="N50" s="191">
        <f t="shared" si="21"/>
        <v>1</v>
      </c>
      <c r="O50" s="191">
        <v>1</v>
      </c>
      <c r="P50" s="195" t="s">
        <v>1654</v>
      </c>
      <c r="Q50" s="193">
        <v>1</v>
      </c>
      <c r="R50" s="191">
        <f t="shared" si="22"/>
        <v>1</v>
      </c>
      <c r="S50" s="191">
        <f t="shared" si="23"/>
        <v>1</v>
      </c>
      <c r="T50" s="191">
        <v>1</v>
      </c>
      <c r="U50" s="75" t="s">
        <v>1373</v>
      </c>
    </row>
    <row r="51" spans="1:21" s="16" customFormat="1" ht="131.25">
      <c r="A51" s="103">
        <v>35</v>
      </c>
      <c r="B51" s="569"/>
      <c r="C51" s="438"/>
      <c r="D51" s="140" t="s">
        <v>1554</v>
      </c>
      <c r="E51" s="140" t="s">
        <v>1942</v>
      </c>
      <c r="F51" s="151" t="s">
        <v>1932</v>
      </c>
      <c r="G51" s="203">
        <v>1</v>
      </c>
      <c r="H51" s="188">
        <f t="shared" si="18"/>
        <v>1</v>
      </c>
      <c r="I51" s="188">
        <f t="shared" si="19"/>
        <v>1</v>
      </c>
      <c r="J51" s="188">
        <v>1</v>
      </c>
      <c r="K51" s="214" t="s">
        <v>1675</v>
      </c>
      <c r="L51" s="193">
        <v>1</v>
      </c>
      <c r="M51" s="191">
        <f t="shared" si="20"/>
        <v>1</v>
      </c>
      <c r="N51" s="191">
        <f t="shared" si="21"/>
        <v>1</v>
      </c>
      <c r="O51" s="191">
        <v>1</v>
      </c>
      <c r="P51" s="195" t="s">
        <v>1654</v>
      </c>
      <c r="Q51" s="193">
        <v>1</v>
      </c>
      <c r="R51" s="191">
        <f t="shared" si="22"/>
        <v>1</v>
      </c>
      <c r="S51" s="191">
        <f t="shared" si="23"/>
        <v>1</v>
      </c>
      <c r="T51" s="191">
        <v>1</v>
      </c>
      <c r="U51" s="75" t="s">
        <v>1373</v>
      </c>
    </row>
    <row r="52" spans="1:21" s="16" customFormat="1" ht="131.25">
      <c r="A52" s="103">
        <v>36</v>
      </c>
      <c r="B52" s="569"/>
      <c r="C52" s="438"/>
      <c r="D52" s="140" t="s">
        <v>1516</v>
      </c>
      <c r="E52" s="140" t="s">
        <v>1943</v>
      </c>
      <c r="F52" s="134" t="s">
        <v>1933</v>
      </c>
      <c r="G52" s="203">
        <v>1</v>
      </c>
      <c r="H52" s="188">
        <f t="shared" si="18"/>
        <v>1</v>
      </c>
      <c r="I52" s="188">
        <f t="shared" si="19"/>
        <v>1</v>
      </c>
      <c r="J52" s="188">
        <v>1</v>
      </c>
      <c r="K52" s="214" t="s">
        <v>1675</v>
      </c>
      <c r="L52" s="193">
        <v>1</v>
      </c>
      <c r="M52" s="191">
        <f t="shared" si="20"/>
        <v>1</v>
      </c>
      <c r="N52" s="191">
        <f t="shared" si="21"/>
        <v>1</v>
      </c>
      <c r="O52" s="191">
        <v>1</v>
      </c>
      <c r="P52" s="195" t="s">
        <v>1654</v>
      </c>
      <c r="Q52" s="193">
        <v>1</v>
      </c>
      <c r="R52" s="191">
        <f t="shared" si="22"/>
        <v>1</v>
      </c>
      <c r="S52" s="191">
        <f t="shared" si="23"/>
        <v>1</v>
      </c>
      <c r="T52" s="191">
        <v>1</v>
      </c>
      <c r="U52" s="75" t="s">
        <v>1373</v>
      </c>
    </row>
    <row r="53" spans="1:21" s="16" customFormat="1" ht="131.25">
      <c r="A53" s="103">
        <v>37</v>
      </c>
      <c r="B53" s="570"/>
      <c r="C53" s="438"/>
      <c r="D53" s="140" t="s">
        <v>1555</v>
      </c>
      <c r="E53" s="140" t="s">
        <v>1837</v>
      </c>
      <c r="F53" s="151" t="s">
        <v>1934</v>
      </c>
      <c r="G53" s="203">
        <v>1</v>
      </c>
      <c r="H53" s="188">
        <f t="shared" si="18"/>
        <v>1</v>
      </c>
      <c r="I53" s="188">
        <f t="shared" si="19"/>
        <v>1</v>
      </c>
      <c r="J53" s="188">
        <v>1</v>
      </c>
      <c r="K53" s="214" t="s">
        <v>1675</v>
      </c>
      <c r="L53" s="193">
        <v>1</v>
      </c>
      <c r="M53" s="191">
        <f t="shared" si="20"/>
        <v>1</v>
      </c>
      <c r="N53" s="191">
        <f t="shared" si="21"/>
        <v>1</v>
      </c>
      <c r="O53" s="191">
        <v>1</v>
      </c>
      <c r="P53" s="195" t="s">
        <v>1654</v>
      </c>
      <c r="Q53" s="193">
        <v>1</v>
      </c>
      <c r="R53" s="191">
        <f t="shared" si="22"/>
        <v>1</v>
      </c>
      <c r="S53" s="191">
        <f t="shared" si="23"/>
        <v>1</v>
      </c>
      <c r="T53" s="191">
        <v>1</v>
      </c>
      <c r="U53" s="75" t="s">
        <v>1373</v>
      </c>
    </row>
    <row r="54" spans="1:21" s="16" customFormat="1" ht="21.75" customHeight="1">
      <c r="A54" s="534" t="s">
        <v>1556</v>
      </c>
      <c r="B54" s="535"/>
      <c r="C54" s="535"/>
      <c r="D54" s="535"/>
      <c r="E54" s="535"/>
      <c r="F54" s="535"/>
      <c r="G54" s="535"/>
      <c r="H54" s="535"/>
      <c r="I54" s="535"/>
      <c r="J54" s="535"/>
      <c r="K54" s="535"/>
      <c r="L54" s="535"/>
      <c r="M54" s="535"/>
      <c r="N54" s="535"/>
      <c r="O54" s="535"/>
      <c r="P54" s="535"/>
      <c r="Q54" s="535"/>
      <c r="R54" s="535"/>
      <c r="S54" s="535"/>
      <c r="T54" s="535"/>
      <c r="U54" s="535"/>
    </row>
    <row r="55" spans="1:21" s="16" customFormat="1" ht="131.25">
      <c r="A55" s="103">
        <v>38</v>
      </c>
      <c r="B55" s="220" t="s">
        <v>2056</v>
      </c>
      <c r="C55" s="190"/>
      <c r="D55" s="67" t="s">
        <v>1420</v>
      </c>
      <c r="E55" s="67" t="s">
        <v>1834</v>
      </c>
      <c r="F55" s="143" t="s">
        <v>1669</v>
      </c>
      <c r="G55" s="90">
        <v>1</v>
      </c>
      <c r="H55" s="65">
        <f>IF(G55=I55,J55)</f>
        <v>1</v>
      </c>
      <c r="I55" s="65">
        <f>IF(G55="NA","NA",J55)</f>
        <v>1</v>
      </c>
      <c r="J55" s="65">
        <v>1</v>
      </c>
      <c r="K55" s="217" t="s">
        <v>1675</v>
      </c>
      <c r="L55" s="90">
        <v>1</v>
      </c>
      <c r="M55" s="65">
        <f>IF(L55=N55,O55)</f>
        <v>1</v>
      </c>
      <c r="N55" s="65">
        <f>IF(L55="NA","NA",O55)</f>
        <v>1</v>
      </c>
      <c r="O55" s="65">
        <v>1</v>
      </c>
      <c r="P55" s="195" t="s">
        <v>1654</v>
      </c>
      <c r="Q55" s="90">
        <v>1</v>
      </c>
      <c r="R55" s="65">
        <f>IF(Q55=S55,T55)</f>
        <v>1</v>
      </c>
      <c r="S55" s="65">
        <f>IF(Q55="NA","NA",T55)</f>
        <v>1</v>
      </c>
      <c r="T55" s="65">
        <v>1</v>
      </c>
      <c r="U55" s="75" t="s">
        <v>1373</v>
      </c>
    </row>
    <row r="56" spans="1:21" s="16" customFormat="1" ht="21.75" customHeight="1">
      <c r="A56" s="534" t="s">
        <v>1557</v>
      </c>
      <c r="B56" s="535"/>
      <c r="C56" s="535"/>
      <c r="D56" s="535"/>
      <c r="E56" s="535"/>
      <c r="F56" s="535"/>
      <c r="G56" s="535"/>
      <c r="H56" s="535"/>
      <c r="I56" s="535"/>
      <c r="J56" s="535"/>
      <c r="K56" s="535"/>
      <c r="L56" s="535"/>
      <c r="M56" s="535"/>
      <c r="N56" s="535"/>
      <c r="O56" s="535"/>
      <c r="P56" s="535"/>
      <c r="Q56" s="535"/>
      <c r="R56" s="535"/>
      <c r="S56" s="535"/>
      <c r="T56" s="535"/>
      <c r="U56" s="535"/>
    </row>
    <row r="57" spans="1:21" s="16" customFormat="1" ht="131.25">
      <c r="A57" s="103">
        <v>39</v>
      </c>
      <c r="B57" s="568" t="s">
        <v>2056</v>
      </c>
      <c r="C57" s="438"/>
      <c r="D57" s="155" t="s">
        <v>1517</v>
      </c>
      <c r="E57" s="564" t="s">
        <v>1945</v>
      </c>
      <c r="F57" s="194" t="s">
        <v>1731</v>
      </c>
      <c r="G57" s="463">
        <v>1</v>
      </c>
      <c r="H57" s="357">
        <f>IF(G57=I57,J57)</f>
        <v>1</v>
      </c>
      <c r="I57" s="357">
        <f>IF(G57="NA","NA",J57)</f>
        <v>1</v>
      </c>
      <c r="J57" s="357">
        <v>1</v>
      </c>
      <c r="K57" s="573" t="s">
        <v>1675</v>
      </c>
      <c r="L57" s="463">
        <v>1</v>
      </c>
      <c r="M57" s="357">
        <f>IF(L57=N57,O57)</f>
        <v>1</v>
      </c>
      <c r="N57" s="357">
        <f>IF(L57="NA","NA",O57)</f>
        <v>1</v>
      </c>
      <c r="O57" s="357">
        <v>1</v>
      </c>
      <c r="P57" s="574" t="s">
        <v>1654</v>
      </c>
      <c r="Q57" s="463">
        <v>1</v>
      </c>
      <c r="R57" s="357">
        <f>IF(Q57=S57,T57)</f>
        <v>1</v>
      </c>
      <c r="S57" s="357">
        <f>IF(Q57="NA","NA",T57)</f>
        <v>1</v>
      </c>
      <c r="T57" s="357">
        <v>1</v>
      </c>
      <c r="U57" s="75" t="s">
        <v>1373</v>
      </c>
    </row>
    <row r="58" spans="1:21" s="16" customFormat="1" ht="131.25">
      <c r="A58" s="103">
        <v>40</v>
      </c>
      <c r="B58" s="569"/>
      <c r="C58" s="438"/>
      <c r="D58" s="155" t="s">
        <v>1518</v>
      </c>
      <c r="E58" s="565"/>
      <c r="F58" s="194" t="s">
        <v>1732</v>
      </c>
      <c r="G58" s="464"/>
      <c r="H58" s="358"/>
      <c r="I58" s="358"/>
      <c r="J58" s="358"/>
      <c r="K58" s="573"/>
      <c r="L58" s="464"/>
      <c r="M58" s="358"/>
      <c r="N58" s="358"/>
      <c r="O58" s="358"/>
      <c r="P58" s="574"/>
      <c r="Q58" s="464"/>
      <c r="R58" s="358"/>
      <c r="S58" s="358"/>
      <c r="T58" s="358"/>
      <c r="U58" s="75" t="s">
        <v>1373</v>
      </c>
    </row>
    <row r="59" spans="1:21" s="16" customFormat="1" ht="131.25">
      <c r="A59" s="103">
        <v>41</v>
      </c>
      <c r="B59" s="569"/>
      <c r="C59" s="438"/>
      <c r="D59" s="155" t="s">
        <v>1519</v>
      </c>
      <c r="E59" s="571" t="s">
        <v>1945</v>
      </c>
      <c r="F59" s="140" t="s">
        <v>1733</v>
      </c>
      <c r="G59" s="463">
        <v>1</v>
      </c>
      <c r="H59" s="357">
        <f>IF(G59=I59,J59)</f>
        <v>1</v>
      </c>
      <c r="I59" s="357">
        <f>IF(G59="NA","NA",J59)</f>
        <v>1</v>
      </c>
      <c r="J59" s="357">
        <v>1</v>
      </c>
      <c r="K59" s="573" t="s">
        <v>1675</v>
      </c>
      <c r="L59" s="463">
        <v>1</v>
      </c>
      <c r="M59" s="357">
        <f>IF(L59=N59,O59)</f>
        <v>1</v>
      </c>
      <c r="N59" s="357">
        <f>IF(L59="NA","NA",O59)</f>
        <v>1</v>
      </c>
      <c r="O59" s="357">
        <v>1</v>
      </c>
      <c r="P59" s="574" t="s">
        <v>1654</v>
      </c>
      <c r="Q59" s="463">
        <v>1</v>
      </c>
      <c r="R59" s="357">
        <f>IF(Q59=S59,T59)</f>
        <v>1</v>
      </c>
      <c r="S59" s="357">
        <f>IF(Q59="NA","NA",T59)</f>
        <v>1</v>
      </c>
      <c r="T59" s="357">
        <v>1</v>
      </c>
      <c r="U59" s="75" t="s">
        <v>1373</v>
      </c>
    </row>
    <row r="60" spans="1:21" s="16" customFormat="1" ht="131.25">
      <c r="A60" s="103">
        <v>42</v>
      </c>
      <c r="B60" s="569"/>
      <c r="C60" s="438"/>
      <c r="D60" s="155" t="s">
        <v>1520</v>
      </c>
      <c r="E60" s="572"/>
      <c r="F60" s="140" t="s">
        <v>1734</v>
      </c>
      <c r="G60" s="464"/>
      <c r="H60" s="358"/>
      <c r="I60" s="358"/>
      <c r="J60" s="358"/>
      <c r="K60" s="573"/>
      <c r="L60" s="464"/>
      <c r="M60" s="358"/>
      <c r="N60" s="358"/>
      <c r="O60" s="358"/>
      <c r="P60" s="574"/>
      <c r="Q60" s="464"/>
      <c r="R60" s="358"/>
      <c r="S60" s="358"/>
      <c r="T60" s="358"/>
      <c r="U60" s="75" t="s">
        <v>1373</v>
      </c>
    </row>
    <row r="61" spans="1:21" s="16" customFormat="1" ht="131.25" customHeight="1">
      <c r="A61" s="103">
        <v>43</v>
      </c>
      <c r="B61" s="569"/>
      <c r="C61" s="438"/>
      <c r="D61" s="140" t="s">
        <v>1558</v>
      </c>
      <c r="E61" s="278" t="s">
        <v>1945</v>
      </c>
      <c r="F61" s="151" t="s">
        <v>1944</v>
      </c>
      <c r="G61" s="283">
        <v>1</v>
      </c>
      <c r="H61" s="357">
        <f>IF(G61=I61,J61)</f>
        <v>1</v>
      </c>
      <c r="I61" s="357">
        <f>IF(G61="NA","NA",J61)</f>
        <v>1</v>
      </c>
      <c r="J61" s="357">
        <v>1</v>
      </c>
      <c r="K61" s="214" t="s">
        <v>1675</v>
      </c>
      <c r="L61" s="283">
        <v>1</v>
      </c>
      <c r="M61" s="357">
        <f>IF(L61=N61,O61)</f>
        <v>1</v>
      </c>
      <c r="N61" s="357">
        <f>IF(L61="NA","NA",O61)</f>
        <v>1</v>
      </c>
      <c r="O61" s="357">
        <v>1</v>
      </c>
      <c r="P61" s="214" t="s">
        <v>1654</v>
      </c>
      <c r="Q61" s="283">
        <v>1</v>
      </c>
      <c r="R61" s="357">
        <f>IF(Q61=S61,T61)</f>
        <v>1</v>
      </c>
      <c r="S61" s="357">
        <f>IF(Q61="NA","NA",T61)</f>
        <v>1</v>
      </c>
      <c r="T61" s="357">
        <v>1</v>
      </c>
      <c r="U61" s="75" t="s">
        <v>1373</v>
      </c>
    </row>
    <row r="62" spans="1:21" s="16" customFormat="1" ht="21.75" customHeight="1">
      <c r="A62" s="288" t="s">
        <v>1559</v>
      </c>
      <c r="B62" s="289"/>
      <c r="C62" s="289"/>
      <c r="D62" s="289"/>
      <c r="E62" s="289"/>
      <c r="F62" s="289"/>
      <c r="G62" s="289"/>
      <c r="H62" s="289"/>
      <c r="I62" s="289"/>
      <c r="J62" s="289"/>
      <c r="K62" s="289"/>
      <c r="L62" s="289"/>
      <c r="M62" s="289"/>
      <c r="N62" s="289"/>
      <c r="O62" s="289"/>
      <c r="P62" s="289"/>
      <c r="Q62" s="289"/>
      <c r="R62" s="289"/>
      <c r="S62" s="289"/>
      <c r="T62" s="289"/>
      <c r="U62" s="289"/>
    </row>
    <row r="63" spans="1:21" s="16" customFormat="1" ht="131.25">
      <c r="A63" s="103">
        <v>44</v>
      </c>
      <c r="B63" s="568" t="s">
        <v>2056</v>
      </c>
      <c r="C63" s="438"/>
      <c r="D63" s="140" t="s">
        <v>1560</v>
      </c>
      <c r="E63" s="140" t="s">
        <v>1841</v>
      </c>
      <c r="F63" s="140" t="s">
        <v>1737</v>
      </c>
      <c r="G63" s="90">
        <v>1</v>
      </c>
      <c r="H63" s="65">
        <f t="shared" ref="H63:H76" si="24">IF(G63=I63,J63)</f>
        <v>1</v>
      </c>
      <c r="I63" s="65">
        <f t="shared" ref="I63:I76" si="25">IF(G63="NA","NA",J63)</f>
        <v>1</v>
      </c>
      <c r="J63" s="65">
        <v>1</v>
      </c>
      <c r="K63" s="217" t="s">
        <v>1675</v>
      </c>
      <c r="L63" s="193">
        <v>1</v>
      </c>
      <c r="M63" s="191">
        <f t="shared" ref="M63:M64" si="26">IF(L63=N63,O63)</f>
        <v>1</v>
      </c>
      <c r="N63" s="191">
        <f t="shared" ref="N63:N64" si="27">IF(L63="NA","NA",O63)</f>
        <v>1</v>
      </c>
      <c r="O63" s="191">
        <v>1</v>
      </c>
      <c r="P63" s="195" t="s">
        <v>1654</v>
      </c>
      <c r="Q63" s="193">
        <v>1</v>
      </c>
      <c r="R63" s="191">
        <f t="shared" ref="R63:R64" si="28">IF(Q63=S63,T63)</f>
        <v>1</v>
      </c>
      <c r="S63" s="191">
        <f t="shared" ref="S63:S64" si="29">IF(Q63="NA","NA",T63)</f>
        <v>1</v>
      </c>
      <c r="T63" s="191">
        <v>1</v>
      </c>
      <c r="U63" s="75" t="s">
        <v>1373</v>
      </c>
    </row>
    <row r="64" spans="1:21" s="16" customFormat="1" ht="131.25">
      <c r="A64" s="103">
        <v>45</v>
      </c>
      <c r="B64" s="569"/>
      <c r="C64" s="438"/>
      <c r="D64" s="140" t="s">
        <v>1421</v>
      </c>
      <c r="E64" s="140" t="s">
        <v>1955</v>
      </c>
      <c r="F64" s="140" t="s">
        <v>1670</v>
      </c>
      <c r="G64" s="90">
        <v>1</v>
      </c>
      <c r="H64" s="65">
        <f t="shared" si="24"/>
        <v>1</v>
      </c>
      <c r="I64" s="65">
        <f t="shared" si="25"/>
        <v>1</v>
      </c>
      <c r="J64" s="65">
        <v>1</v>
      </c>
      <c r="K64" s="217" t="s">
        <v>1675</v>
      </c>
      <c r="L64" s="193">
        <v>1</v>
      </c>
      <c r="M64" s="191">
        <f t="shared" si="26"/>
        <v>1</v>
      </c>
      <c r="N64" s="191">
        <f t="shared" si="27"/>
        <v>1</v>
      </c>
      <c r="O64" s="191">
        <v>1</v>
      </c>
      <c r="P64" s="195" t="s">
        <v>1654</v>
      </c>
      <c r="Q64" s="193">
        <v>1</v>
      </c>
      <c r="R64" s="191">
        <f t="shared" si="28"/>
        <v>1</v>
      </c>
      <c r="S64" s="191">
        <f t="shared" si="29"/>
        <v>1</v>
      </c>
      <c r="T64" s="191">
        <v>1</v>
      </c>
      <c r="U64" s="75" t="s">
        <v>1373</v>
      </c>
    </row>
    <row r="65" spans="1:21" s="16" customFormat="1" ht="131.25">
      <c r="A65" s="103">
        <v>46</v>
      </c>
      <c r="B65" s="569"/>
      <c r="C65" s="438"/>
      <c r="D65" s="140" t="s">
        <v>1422</v>
      </c>
      <c r="E65" s="140" t="s">
        <v>1839</v>
      </c>
      <c r="F65" s="140" t="s">
        <v>1869</v>
      </c>
      <c r="G65" s="90">
        <v>1</v>
      </c>
      <c r="H65" s="65">
        <f t="shared" si="24"/>
        <v>1</v>
      </c>
      <c r="I65" s="65">
        <f t="shared" si="25"/>
        <v>1</v>
      </c>
      <c r="J65" s="65">
        <v>1</v>
      </c>
      <c r="K65" s="217" t="s">
        <v>1675</v>
      </c>
      <c r="L65" s="203">
        <v>1</v>
      </c>
      <c r="M65" s="188">
        <f t="shared" ref="M65:M76" si="30">IF(L65=N65,O65)</f>
        <v>1</v>
      </c>
      <c r="N65" s="188">
        <f t="shared" ref="N65:N76" si="31">IF(L65="NA","NA",O65)</f>
        <v>1</v>
      </c>
      <c r="O65" s="188">
        <v>1</v>
      </c>
      <c r="P65" s="195" t="s">
        <v>1654</v>
      </c>
      <c r="Q65" s="203">
        <v>1</v>
      </c>
      <c r="R65" s="188">
        <f t="shared" ref="R65:R76" si="32">IF(Q65=S65,T65)</f>
        <v>1</v>
      </c>
      <c r="S65" s="188">
        <f t="shared" ref="S65:S76" si="33">IF(Q65="NA","NA",T65)</f>
        <v>1</v>
      </c>
      <c r="T65" s="188">
        <v>1</v>
      </c>
      <c r="U65" s="75" t="s">
        <v>1373</v>
      </c>
    </row>
    <row r="66" spans="1:21" s="16" customFormat="1" ht="131.25">
      <c r="A66" s="103">
        <v>47</v>
      </c>
      <c r="B66" s="569"/>
      <c r="C66" s="438"/>
      <c r="D66" s="140" t="s">
        <v>1523</v>
      </c>
      <c r="E66" s="140" t="s">
        <v>1956</v>
      </c>
      <c r="F66" s="202" t="s">
        <v>1899</v>
      </c>
      <c r="G66" s="90">
        <v>1</v>
      </c>
      <c r="H66" s="65">
        <f t="shared" si="24"/>
        <v>1</v>
      </c>
      <c r="I66" s="65">
        <f t="shared" si="25"/>
        <v>1</v>
      </c>
      <c r="J66" s="65">
        <v>1</v>
      </c>
      <c r="K66" s="217" t="s">
        <v>1675</v>
      </c>
      <c r="L66" s="90">
        <v>1</v>
      </c>
      <c r="M66" s="65">
        <f t="shared" si="30"/>
        <v>1</v>
      </c>
      <c r="N66" s="65">
        <f t="shared" si="31"/>
        <v>1</v>
      </c>
      <c r="O66" s="65">
        <v>1</v>
      </c>
      <c r="P66" s="195" t="s">
        <v>1654</v>
      </c>
      <c r="Q66" s="90">
        <v>1</v>
      </c>
      <c r="R66" s="65">
        <f t="shared" si="32"/>
        <v>1</v>
      </c>
      <c r="S66" s="65">
        <f t="shared" si="33"/>
        <v>1</v>
      </c>
      <c r="T66" s="65">
        <v>1</v>
      </c>
      <c r="U66" s="75" t="s">
        <v>1373</v>
      </c>
    </row>
    <row r="67" spans="1:21" s="16" customFormat="1" ht="131.25">
      <c r="A67" s="103">
        <v>48</v>
      </c>
      <c r="B67" s="569"/>
      <c r="C67" s="438"/>
      <c r="D67" s="152" t="s">
        <v>1451</v>
      </c>
      <c r="E67" s="152" t="s">
        <v>1819</v>
      </c>
      <c r="F67" s="140" t="s">
        <v>1884</v>
      </c>
      <c r="G67" s="90">
        <v>1</v>
      </c>
      <c r="H67" s="65">
        <f t="shared" si="24"/>
        <v>1</v>
      </c>
      <c r="I67" s="65">
        <f t="shared" si="25"/>
        <v>1</v>
      </c>
      <c r="J67" s="65">
        <v>1</v>
      </c>
      <c r="K67" s="217" t="s">
        <v>1675</v>
      </c>
      <c r="L67" s="90">
        <v>1</v>
      </c>
      <c r="M67" s="65">
        <f t="shared" si="30"/>
        <v>1</v>
      </c>
      <c r="N67" s="65">
        <f t="shared" si="31"/>
        <v>1</v>
      </c>
      <c r="O67" s="65">
        <v>1</v>
      </c>
      <c r="P67" s="195" t="s">
        <v>1654</v>
      </c>
      <c r="Q67" s="90">
        <v>1</v>
      </c>
      <c r="R67" s="65">
        <f t="shared" si="32"/>
        <v>1</v>
      </c>
      <c r="S67" s="65">
        <f t="shared" si="33"/>
        <v>1</v>
      </c>
      <c r="T67" s="65">
        <v>1</v>
      </c>
      <c r="U67" s="75" t="s">
        <v>1373</v>
      </c>
    </row>
    <row r="68" spans="1:21" s="16" customFormat="1" ht="131.25">
      <c r="A68" s="103">
        <v>49</v>
      </c>
      <c r="B68" s="569"/>
      <c r="C68" s="438"/>
      <c r="D68" s="155" t="s">
        <v>1481</v>
      </c>
      <c r="E68" s="140" t="s">
        <v>1798</v>
      </c>
      <c r="F68" s="134" t="s">
        <v>1946</v>
      </c>
      <c r="G68" s="90">
        <v>1</v>
      </c>
      <c r="H68" s="65">
        <f t="shared" si="24"/>
        <v>1</v>
      </c>
      <c r="I68" s="65">
        <f t="shared" si="25"/>
        <v>1</v>
      </c>
      <c r="J68" s="65">
        <v>1</v>
      </c>
      <c r="K68" s="217" t="s">
        <v>1675</v>
      </c>
      <c r="L68" s="90">
        <v>1</v>
      </c>
      <c r="M68" s="65">
        <f t="shared" si="30"/>
        <v>1</v>
      </c>
      <c r="N68" s="65">
        <f t="shared" si="31"/>
        <v>1</v>
      </c>
      <c r="O68" s="65">
        <v>1</v>
      </c>
      <c r="P68" s="195" t="s">
        <v>1654</v>
      </c>
      <c r="Q68" s="90">
        <v>1</v>
      </c>
      <c r="R68" s="65">
        <f t="shared" si="32"/>
        <v>1</v>
      </c>
      <c r="S68" s="65">
        <f t="shared" si="33"/>
        <v>1</v>
      </c>
      <c r="T68" s="65">
        <v>1</v>
      </c>
      <c r="U68" s="75" t="s">
        <v>1373</v>
      </c>
    </row>
    <row r="69" spans="1:21" s="16" customFormat="1" ht="131.25">
      <c r="A69" s="103">
        <v>50</v>
      </c>
      <c r="B69" s="569"/>
      <c r="C69" s="438"/>
      <c r="D69" s="155" t="s">
        <v>1482</v>
      </c>
      <c r="E69" s="140" t="s">
        <v>1799</v>
      </c>
      <c r="F69" s="134" t="s">
        <v>1697</v>
      </c>
      <c r="G69" s="90">
        <v>1</v>
      </c>
      <c r="H69" s="65">
        <f t="shared" si="24"/>
        <v>1</v>
      </c>
      <c r="I69" s="65">
        <f t="shared" si="25"/>
        <v>1</v>
      </c>
      <c r="J69" s="65">
        <v>1</v>
      </c>
      <c r="K69" s="217" t="s">
        <v>1675</v>
      </c>
      <c r="L69" s="90">
        <v>1</v>
      </c>
      <c r="M69" s="65">
        <f t="shared" si="30"/>
        <v>1</v>
      </c>
      <c r="N69" s="65">
        <f t="shared" si="31"/>
        <v>1</v>
      </c>
      <c r="O69" s="65">
        <v>1</v>
      </c>
      <c r="P69" s="195" t="s">
        <v>1654</v>
      </c>
      <c r="Q69" s="90">
        <v>1</v>
      </c>
      <c r="R69" s="65">
        <f t="shared" si="32"/>
        <v>1</v>
      </c>
      <c r="S69" s="65">
        <f t="shared" si="33"/>
        <v>1</v>
      </c>
      <c r="T69" s="65">
        <v>1</v>
      </c>
      <c r="U69" s="75" t="s">
        <v>1373</v>
      </c>
    </row>
    <row r="70" spans="1:21" s="16" customFormat="1" ht="131.25">
      <c r="A70" s="103">
        <v>51</v>
      </c>
      <c r="B70" s="569"/>
      <c r="C70" s="438"/>
      <c r="D70" s="155" t="s">
        <v>1479</v>
      </c>
      <c r="E70" s="140" t="s">
        <v>1831</v>
      </c>
      <c r="F70" s="140" t="s">
        <v>1695</v>
      </c>
      <c r="G70" s="90">
        <v>1</v>
      </c>
      <c r="H70" s="367">
        <f t="shared" si="24"/>
        <v>1</v>
      </c>
      <c r="I70" s="367">
        <f t="shared" si="25"/>
        <v>1</v>
      </c>
      <c r="J70" s="367">
        <v>1</v>
      </c>
      <c r="K70" s="217" t="s">
        <v>1675</v>
      </c>
      <c r="L70" s="90">
        <v>1</v>
      </c>
      <c r="M70" s="367">
        <f t="shared" si="30"/>
        <v>1</v>
      </c>
      <c r="N70" s="367">
        <f t="shared" si="31"/>
        <v>1</v>
      </c>
      <c r="O70" s="367">
        <v>1</v>
      </c>
      <c r="P70" s="195" t="s">
        <v>1654</v>
      </c>
      <c r="Q70" s="90">
        <v>1</v>
      </c>
      <c r="R70" s="367">
        <f t="shared" si="32"/>
        <v>1</v>
      </c>
      <c r="S70" s="367">
        <f t="shared" si="33"/>
        <v>1</v>
      </c>
      <c r="T70" s="367">
        <v>1</v>
      </c>
      <c r="U70" s="75" t="s">
        <v>1373</v>
      </c>
    </row>
    <row r="71" spans="1:21" s="16" customFormat="1" ht="131.25">
      <c r="A71" s="103">
        <v>52</v>
      </c>
      <c r="B71" s="569"/>
      <c r="C71" s="438"/>
      <c r="D71" s="155" t="s">
        <v>1561</v>
      </c>
      <c r="E71" s="140" t="s">
        <v>1948</v>
      </c>
      <c r="F71" s="151" t="s">
        <v>1947</v>
      </c>
      <c r="G71" s="90">
        <v>1</v>
      </c>
      <c r="H71" s="367">
        <f t="shared" si="24"/>
        <v>1</v>
      </c>
      <c r="I71" s="367">
        <f t="shared" si="25"/>
        <v>1</v>
      </c>
      <c r="J71" s="367">
        <v>1</v>
      </c>
      <c r="K71" s="217" t="s">
        <v>1675</v>
      </c>
      <c r="L71" s="90">
        <v>1</v>
      </c>
      <c r="M71" s="367">
        <f t="shared" si="30"/>
        <v>1</v>
      </c>
      <c r="N71" s="367">
        <f t="shared" si="31"/>
        <v>1</v>
      </c>
      <c r="O71" s="367">
        <v>1</v>
      </c>
      <c r="P71" s="195" t="s">
        <v>1654</v>
      </c>
      <c r="Q71" s="90">
        <v>1</v>
      </c>
      <c r="R71" s="367">
        <f t="shared" si="32"/>
        <v>1</v>
      </c>
      <c r="S71" s="367">
        <f t="shared" si="33"/>
        <v>1</v>
      </c>
      <c r="T71" s="367">
        <v>1</v>
      </c>
      <c r="U71" s="75" t="s">
        <v>1373</v>
      </c>
    </row>
    <row r="72" spans="1:21" s="16" customFormat="1" ht="131.25">
      <c r="A72" s="103">
        <v>53</v>
      </c>
      <c r="B72" s="569"/>
      <c r="C72" s="438"/>
      <c r="D72" s="140" t="s">
        <v>1562</v>
      </c>
      <c r="E72" s="559" t="s">
        <v>1957</v>
      </c>
      <c r="F72" s="142" t="s">
        <v>1949</v>
      </c>
      <c r="G72" s="463">
        <v>1</v>
      </c>
      <c r="H72" s="357">
        <f t="shared" si="24"/>
        <v>1</v>
      </c>
      <c r="I72" s="357">
        <f t="shared" si="25"/>
        <v>1</v>
      </c>
      <c r="J72" s="357">
        <v>1</v>
      </c>
      <c r="K72" s="564" t="s">
        <v>1675</v>
      </c>
      <c r="L72" s="463">
        <v>1</v>
      </c>
      <c r="M72" s="357">
        <f t="shared" si="30"/>
        <v>1</v>
      </c>
      <c r="N72" s="357">
        <f t="shared" si="31"/>
        <v>1</v>
      </c>
      <c r="O72" s="357">
        <v>1</v>
      </c>
      <c r="P72" s="566" t="s">
        <v>1654</v>
      </c>
      <c r="Q72" s="463">
        <v>1</v>
      </c>
      <c r="R72" s="357">
        <f t="shared" si="32"/>
        <v>1</v>
      </c>
      <c r="S72" s="357">
        <f t="shared" si="33"/>
        <v>1</v>
      </c>
      <c r="T72" s="357">
        <v>1</v>
      </c>
      <c r="U72" s="75" t="s">
        <v>1373</v>
      </c>
    </row>
    <row r="73" spans="1:21" s="16" customFormat="1" ht="131.25">
      <c r="A73" s="103">
        <v>54</v>
      </c>
      <c r="B73" s="569"/>
      <c r="C73" s="438"/>
      <c r="D73" s="140" t="s">
        <v>1563</v>
      </c>
      <c r="E73" s="563"/>
      <c r="F73" s="142" t="s">
        <v>1952</v>
      </c>
      <c r="G73" s="464"/>
      <c r="H73" s="358"/>
      <c r="I73" s="358"/>
      <c r="J73" s="358"/>
      <c r="K73" s="565"/>
      <c r="L73" s="464"/>
      <c r="M73" s="358"/>
      <c r="N73" s="358"/>
      <c r="O73" s="358"/>
      <c r="P73" s="567"/>
      <c r="Q73" s="464"/>
      <c r="R73" s="358"/>
      <c r="S73" s="358"/>
      <c r="T73" s="358"/>
      <c r="U73" s="75" t="s">
        <v>1373</v>
      </c>
    </row>
    <row r="74" spans="1:21" s="16" customFormat="1" ht="131.25">
      <c r="A74" s="103">
        <v>55</v>
      </c>
      <c r="B74" s="569"/>
      <c r="C74" s="438"/>
      <c r="D74" s="155" t="s">
        <v>1564</v>
      </c>
      <c r="E74" s="559" t="s">
        <v>1958</v>
      </c>
      <c r="F74" s="151" t="s">
        <v>1950</v>
      </c>
      <c r="G74" s="463">
        <v>1</v>
      </c>
      <c r="H74" s="357">
        <f t="shared" si="24"/>
        <v>1</v>
      </c>
      <c r="I74" s="357">
        <f t="shared" si="25"/>
        <v>1</v>
      </c>
      <c r="J74" s="357">
        <v>1</v>
      </c>
      <c r="K74" s="564" t="s">
        <v>1675</v>
      </c>
      <c r="L74" s="463">
        <v>1</v>
      </c>
      <c r="M74" s="357">
        <f>IF(L74=N74,O74)</f>
        <v>1</v>
      </c>
      <c r="N74" s="357">
        <f>IF(L74="NA","NA",O74)</f>
        <v>1</v>
      </c>
      <c r="O74" s="357">
        <v>1</v>
      </c>
      <c r="P74" s="566" t="s">
        <v>1654</v>
      </c>
      <c r="Q74" s="463">
        <v>1</v>
      </c>
      <c r="R74" s="357">
        <f>IF(Q74=S74,T74)</f>
        <v>1</v>
      </c>
      <c r="S74" s="357">
        <f>IF(Q74="NA","NA",T74)</f>
        <v>1</v>
      </c>
      <c r="T74" s="357">
        <v>1</v>
      </c>
      <c r="U74" s="75" t="s">
        <v>1373</v>
      </c>
    </row>
    <row r="75" spans="1:21" s="16" customFormat="1" ht="131.25">
      <c r="A75" s="103">
        <v>56</v>
      </c>
      <c r="B75" s="569"/>
      <c r="C75" s="438"/>
      <c r="D75" s="155" t="s">
        <v>1565</v>
      </c>
      <c r="E75" s="563"/>
      <c r="F75" s="151" t="s">
        <v>1951</v>
      </c>
      <c r="G75" s="464"/>
      <c r="H75" s="358"/>
      <c r="I75" s="358"/>
      <c r="J75" s="358"/>
      <c r="K75" s="565"/>
      <c r="L75" s="464"/>
      <c r="M75" s="358"/>
      <c r="N75" s="358"/>
      <c r="O75" s="358"/>
      <c r="P75" s="567"/>
      <c r="Q75" s="464"/>
      <c r="R75" s="358"/>
      <c r="S75" s="358"/>
      <c r="T75" s="358"/>
      <c r="U75" s="75" t="s">
        <v>1373</v>
      </c>
    </row>
    <row r="76" spans="1:21" s="16" customFormat="1" ht="131.25">
      <c r="A76" s="103">
        <v>57</v>
      </c>
      <c r="B76" s="570"/>
      <c r="C76" s="439"/>
      <c r="D76" s="216" t="s">
        <v>1566</v>
      </c>
      <c r="E76" s="216" t="s">
        <v>1954</v>
      </c>
      <c r="F76" s="142" t="s">
        <v>1953</v>
      </c>
      <c r="G76" s="90">
        <v>1</v>
      </c>
      <c r="H76" s="65">
        <f t="shared" si="24"/>
        <v>1</v>
      </c>
      <c r="I76" s="65">
        <f t="shared" si="25"/>
        <v>1</v>
      </c>
      <c r="J76" s="65">
        <v>1</v>
      </c>
      <c r="K76" s="217" t="s">
        <v>1675</v>
      </c>
      <c r="L76" s="90">
        <v>1</v>
      </c>
      <c r="M76" s="65">
        <f t="shared" si="30"/>
        <v>1</v>
      </c>
      <c r="N76" s="65">
        <f t="shared" si="31"/>
        <v>1</v>
      </c>
      <c r="O76" s="65">
        <v>1</v>
      </c>
      <c r="P76" s="195" t="s">
        <v>1654</v>
      </c>
      <c r="Q76" s="90">
        <v>1</v>
      </c>
      <c r="R76" s="65">
        <f t="shared" si="32"/>
        <v>1</v>
      </c>
      <c r="S76" s="65">
        <f t="shared" si="33"/>
        <v>1</v>
      </c>
      <c r="T76" s="65">
        <v>1</v>
      </c>
      <c r="U76" s="75" t="s">
        <v>1373</v>
      </c>
    </row>
    <row r="77" spans="1:21" s="16" customFormat="1" ht="21.75" customHeight="1">
      <c r="A77" s="534" t="s">
        <v>1567</v>
      </c>
      <c r="B77" s="535"/>
      <c r="C77" s="535"/>
      <c r="D77" s="535"/>
      <c r="E77" s="535"/>
      <c r="F77" s="535"/>
      <c r="G77" s="535"/>
      <c r="H77" s="535"/>
      <c r="I77" s="535"/>
      <c r="J77" s="535"/>
      <c r="K77" s="535"/>
      <c r="L77" s="535"/>
      <c r="M77" s="535"/>
      <c r="N77" s="535"/>
      <c r="O77" s="535"/>
      <c r="P77" s="535"/>
      <c r="Q77" s="535"/>
      <c r="R77" s="535"/>
      <c r="S77" s="535"/>
      <c r="T77" s="535"/>
      <c r="U77" s="535"/>
    </row>
    <row r="78" spans="1:21" s="16" customFormat="1" ht="131.25">
      <c r="A78" s="103">
        <v>58</v>
      </c>
      <c r="B78" s="568" t="s">
        <v>2056</v>
      </c>
      <c r="C78" s="438"/>
      <c r="D78" s="140" t="s">
        <v>1439</v>
      </c>
      <c r="E78" s="140" t="s">
        <v>1846</v>
      </c>
      <c r="F78" s="134" t="s">
        <v>1874</v>
      </c>
      <c r="G78" s="90">
        <v>1</v>
      </c>
      <c r="H78" s="65">
        <f>IF(G78=I78,J78)</f>
        <v>1</v>
      </c>
      <c r="I78" s="65">
        <f>IF(G78="NA","NA",J78)</f>
        <v>1</v>
      </c>
      <c r="J78" s="65">
        <v>1</v>
      </c>
      <c r="K78" s="217" t="s">
        <v>1675</v>
      </c>
      <c r="L78" s="90">
        <v>1</v>
      </c>
      <c r="M78" s="65">
        <f>IF(L78=N78,O78)</f>
        <v>1</v>
      </c>
      <c r="N78" s="65">
        <f>IF(L78="NA","NA",O78)</f>
        <v>1</v>
      </c>
      <c r="O78" s="65">
        <v>1</v>
      </c>
      <c r="P78" s="195" t="s">
        <v>1654</v>
      </c>
      <c r="Q78" s="90">
        <v>1</v>
      </c>
      <c r="R78" s="65">
        <f>IF(Q78=S78,T78)</f>
        <v>1</v>
      </c>
      <c r="S78" s="65">
        <f>IF(Q78="NA","NA",T78)</f>
        <v>1</v>
      </c>
      <c r="T78" s="65">
        <v>1</v>
      </c>
      <c r="U78" s="75" t="s">
        <v>1373</v>
      </c>
    </row>
    <row r="79" spans="1:21" s="16" customFormat="1" ht="131.25">
      <c r="A79" s="103">
        <v>59</v>
      </c>
      <c r="B79" s="569"/>
      <c r="C79" s="438"/>
      <c r="D79" s="140" t="s">
        <v>1531</v>
      </c>
      <c r="E79" s="140" t="s">
        <v>1959</v>
      </c>
      <c r="F79" s="67" t="s">
        <v>1978</v>
      </c>
      <c r="G79" s="90">
        <v>1</v>
      </c>
      <c r="H79" s="65">
        <f>IF(G79=I79,J79)</f>
        <v>1</v>
      </c>
      <c r="I79" s="65">
        <f>IF(G79="NA","NA",J79)</f>
        <v>1</v>
      </c>
      <c r="J79" s="65">
        <v>1</v>
      </c>
      <c r="K79" s="217" t="s">
        <v>1675</v>
      </c>
      <c r="L79" s="90">
        <v>1</v>
      </c>
      <c r="M79" s="65">
        <f>IF(L79=N79,O79)</f>
        <v>1</v>
      </c>
      <c r="N79" s="65">
        <f>IF(L79="NA","NA",O79)</f>
        <v>1</v>
      </c>
      <c r="O79" s="65">
        <v>1</v>
      </c>
      <c r="P79" s="195" t="s">
        <v>1654</v>
      </c>
      <c r="Q79" s="90">
        <v>1</v>
      </c>
      <c r="R79" s="65">
        <f>IF(Q79=S79,T79)</f>
        <v>1</v>
      </c>
      <c r="S79" s="65">
        <f>IF(Q79="NA","NA",T79)</f>
        <v>1</v>
      </c>
      <c r="T79" s="65">
        <v>1</v>
      </c>
      <c r="U79" s="75" t="s">
        <v>1373</v>
      </c>
    </row>
    <row r="80" spans="1:21" s="16" customFormat="1" ht="131.25">
      <c r="A80" s="103">
        <v>60</v>
      </c>
      <c r="B80" s="569"/>
      <c r="C80" s="438"/>
      <c r="D80" s="152" t="s">
        <v>1434</v>
      </c>
      <c r="E80" s="152" t="s">
        <v>1960</v>
      </c>
      <c r="F80" s="140" t="s">
        <v>1676</v>
      </c>
      <c r="G80" s="90">
        <v>1</v>
      </c>
      <c r="H80" s="65">
        <f>IF(G80=I80,J80)</f>
        <v>1</v>
      </c>
      <c r="I80" s="65">
        <f>IF(G80="NA","NA",J80)</f>
        <v>1</v>
      </c>
      <c r="J80" s="65">
        <v>1</v>
      </c>
      <c r="K80" s="217" t="s">
        <v>1675</v>
      </c>
      <c r="L80" s="90">
        <v>1</v>
      </c>
      <c r="M80" s="65">
        <f>IF(L80=N80,O80)</f>
        <v>1</v>
      </c>
      <c r="N80" s="65">
        <f>IF(L80="NA","NA",O80)</f>
        <v>1</v>
      </c>
      <c r="O80" s="65">
        <v>1</v>
      </c>
      <c r="P80" s="144" t="s">
        <v>1677</v>
      </c>
      <c r="Q80" s="90">
        <v>1</v>
      </c>
      <c r="R80" s="65">
        <f>IF(Q80=S80,T80)</f>
        <v>1</v>
      </c>
      <c r="S80" s="65">
        <f>IF(Q80="NA","NA",T80)</f>
        <v>1</v>
      </c>
      <c r="T80" s="65">
        <v>1</v>
      </c>
      <c r="U80" s="75" t="s">
        <v>1373</v>
      </c>
    </row>
    <row r="81" spans="1:21" s="16" customFormat="1" ht="131.25">
      <c r="A81" s="103">
        <v>61</v>
      </c>
      <c r="B81" s="570"/>
      <c r="C81" s="439"/>
      <c r="D81" s="152" t="s">
        <v>1435</v>
      </c>
      <c r="E81" s="152" t="s">
        <v>1961</v>
      </c>
      <c r="F81" s="140" t="s">
        <v>1678</v>
      </c>
      <c r="G81" s="90">
        <v>1</v>
      </c>
      <c r="H81" s="65">
        <f>IF(G81=I81,J81)</f>
        <v>1</v>
      </c>
      <c r="I81" s="65">
        <f>IF(G81="NA","NA",J81)</f>
        <v>1</v>
      </c>
      <c r="J81" s="65">
        <v>1</v>
      </c>
      <c r="K81" s="217" t="s">
        <v>1675</v>
      </c>
      <c r="L81" s="90">
        <v>1</v>
      </c>
      <c r="M81" s="65">
        <f>IF(L81=N81,O81)</f>
        <v>1</v>
      </c>
      <c r="N81" s="65">
        <f>IF(L81="NA","NA",O81)</f>
        <v>1</v>
      </c>
      <c r="O81" s="65">
        <v>1</v>
      </c>
      <c r="P81" s="195" t="s">
        <v>1654</v>
      </c>
      <c r="Q81" s="90">
        <v>1</v>
      </c>
      <c r="R81" s="65">
        <f>IF(Q81=S81,T81)</f>
        <v>1</v>
      </c>
      <c r="S81" s="65">
        <f>IF(Q81="NA","NA",T81)</f>
        <v>1</v>
      </c>
      <c r="T81" s="65">
        <v>1</v>
      </c>
      <c r="U81" s="75" t="s">
        <v>1373</v>
      </c>
    </row>
    <row r="82" spans="1:21" s="16" customFormat="1" ht="21.75" customHeight="1">
      <c r="A82" s="534" t="s">
        <v>1568</v>
      </c>
      <c r="B82" s="535"/>
      <c r="C82" s="535"/>
      <c r="D82" s="535"/>
      <c r="E82" s="535"/>
      <c r="F82" s="535"/>
      <c r="G82" s="535"/>
      <c r="H82" s="535"/>
      <c r="I82" s="535"/>
      <c r="J82" s="535"/>
      <c r="K82" s="535"/>
      <c r="L82" s="535"/>
      <c r="M82" s="535"/>
      <c r="N82" s="535"/>
      <c r="O82" s="535"/>
      <c r="P82" s="535"/>
      <c r="Q82" s="535"/>
      <c r="R82" s="535"/>
      <c r="S82" s="535"/>
      <c r="T82" s="535"/>
      <c r="U82" s="535"/>
    </row>
    <row r="83" spans="1:21" s="16" customFormat="1" ht="131.25">
      <c r="A83" s="103">
        <v>62</v>
      </c>
      <c r="B83" s="220" t="s">
        <v>2056</v>
      </c>
      <c r="C83" s="190"/>
      <c r="D83" s="144" t="s">
        <v>1569</v>
      </c>
      <c r="E83" s="144" t="s">
        <v>1963</v>
      </c>
      <c r="F83" s="142" t="s">
        <v>1962</v>
      </c>
      <c r="G83" s="90">
        <v>1</v>
      </c>
      <c r="H83" s="65">
        <f>IF(G83=I83,J83)</f>
        <v>1</v>
      </c>
      <c r="I83" s="65">
        <f>IF(G83="NA","NA",J83)</f>
        <v>1</v>
      </c>
      <c r="J83" s="65">
        <v>1</v>
      </c>
      <c r="K83" s="217" t="s">
        <v>1675</v>
      </c>
      <c r="L83" s="90">
        <v>1</v>
      </c>
      <c r="M83" s="65">
        <f>IF(L83=N83,O83)</f>
        <v>1</v>
      </c>
      <c r="N83" s="65">
        <f>IF(L83="NA","NA",O83)</f>
        <v>1</v>
      </c>
      <c r="O83" s="65">
        <v>1</v>
      </c>
      <c r="P83" s="195" t="s">
        <v>1654</v>
      </c>
      <c r="Q83" s="90">
        <v>1</v>
      </c>
      <c r="R83" s="65">
        <f>IF(Q83=S83,T83)</f>
        <v>1</v>
      </c>
      <c r="S83" s="65">
        <f>IF(Q83="NA","NA",T83)</f>
        <v>1</v>
      </c>
      <c r="T83" s="65">
        <v>1</v>
      </c>
      <c r="U83" s="75" t="s">
        <v>1373</v>
      </c>
    </row>
    <row r="84" spans="1:21" s="16" customFormat="1" ht="21.75" customHeight="1">
      <c r="A84" s="534" t="s">
        <v>1570</v>
      </c>
      <c r="B84" s="535"/>
      <c r="C84" s="535"/>
      <c r="D84" s="535"/>
      <c r="E84" s="535"/>
      <c r="F84" s="535"/>
      <c r="G84" s="535"/>
      <c r="H84" s="535"/>
      <c r="I84" s="535"/>
      <c r="J84" s="535"/>
      <c r="K84" s="535"/>
      <c r="L84" s="535"/>
      <c r="M84" s="535"/>
      <c r="N84" s="535"/>
      <c r="O84" s="535"/>
      <c r="P84" s="535"/>
      <c r="Q84" s="535"/>
      <c r="R84" s="535"/>
      <c r="S84" s="535"/>
      <c r="T84" s="535"/>
      <c r="U84" s="535"/>
    </row>
    <row r="85" spans="1:21" s="16" customFormat="1" ht="131.25">
      <c r="A85" s="103">
        <v>63</v>
      </c>
      <c r="B85" s="568" t="s">
        <v>2056</v>
      </c>
      <c r="C85" s="438"/>
      <c r="D85" s="140" t="s">
        <v>1571</v>
      </c>
      <c r="E85" s="216" t="s">
        <v>1966</v>
      </c>
      <c r="F85" s="142" t="s">
        <v>1964</v>
      </c>
      <c r="G85" s="90">
        <v>1</v>
      </c>
      <c r="H85" s="65">
        <f>IF(G85=I85,J85)</f>
        <v>1</v>
      </c>
      <c r="I85" s="65">
        <f>IF(G85="NA","NA",J85)</f>
        <v>1</v>
      </c>
      <c r="J85" s="65">
        <v>1</v>
      </c>
      <c r="K85" s="217" t="s">
        <v>1675</v>
      </c>
      <c r="L85" s="193">
        <v>1</v>
      </c>
      <c r="M85" s="191">
        <f>IF(L85=N85,O85)</f>
        <v>1</v>
      </c>
      <c r="N85" s="191">
        <f>IF(L85="NA","NA",O85)</f>
        <v>1</v>
      </c>
      <c r="O85" s="191">
        <v>1</v>
      </c>
      <c r="P85" s="217" t="s">
        <v>1677</v>
      </c>
      <c r="Q85" s="193">
        <v>1</v>
      </c>
      <c r="R85" s="191">
        <f>IF(Q85=S85,T85)</f>
        <v>1</v>
      </c>
      <c r="S85" s="191">
        <f>IF(Q85="NA","NA",T85)</f>
        <v>1</v>
      </c>
      <c r="T85" s="191">
        <v>1</v>
      </c>
      <c r="U85" s="75" t="s">
        <v>1373</v>
      </c>
    </row>
    <row r="86" spans="1:21" s="16" customFormat="1" ht="131.25">
      <c r="A86" s="103">
        <v>64</v>
      </c>
      <c r="B86" s="569"/>
      <c r="C86" s="438"/>
      <c r="D86" s="140" t="s">
        <v>1572</v>
      </c>
      <c r="E86" s="216" t="s">
        <v>1966</v>
      </c>
      <c r="F86" s="142" t="s">
        <v>1965</v>
      </c>
      <c r="G86" s="90">
        <v>1</v>
      </c>
      <c r="H86" s="65">
        <f>IF(G86=I86,J86)</f>
        <v>1</v>
      </c>
      <c r="I86" s="65">
        <f>IF(G86="NA","NA",J86)</f>
        <v>1</v>
      </c>
      <c r="J86" s="65">
        <v>1</v>
      </c>
      <c r="K86" s="217" t="s">
        <v>1675</v>
      </c>
      <c r="L86" s="193">
        <v>1</v>
      </c>
      <c r="M86" s="191">
        <f>IF(L86=N86,O86)</f>
        <v>1</v>
      </c>
      <c r="N86" s="191">
        <f>IF(L86="NA","NA",O86)</f>
        <v>1</v>
      </c>
      <c r="O86" s="191">
        <v>1</v>
      </c>
      <c r="P86" s="217" t="s">
        <v>1677</v>
      </c>
      <c r="Q86" s="193">
        <v>1</v>
      </c>
      <c r="R86" s="191">
        <f>IF(Q86=S86,T86)</f>
        <v>1</v>
      </c>
      <c r="S86" s="191">
        <f>IF(Q86="NA","NA",T86)</f>
        <v>1</v>
      </c>
      <c r="T86" s="191">
        <v>1</v>
      </c>
      <c r="U86" s="75" t="s">
        <v>1373</v>
      </c>
    </row>
    <row r="87" spans="1:21" s="16" customFormat="1" ht="131.25">
      <c r="A87" s="103">
        <v>65</v>
      </c>
      <c r="B87" s="569"/>
      <c r="C87" s="438"/>
      <c r="D87" s="140" t="s">
        <v>1436</v>
      </c>
      <c r="E87" s="216" t="s">
        <v>1967</v>
      </c>
      <c r="F87" s="140" t="s">
        <v>1679</v>
      </c>
      <c r="G87" s="90">
        <v>1</v>
      </c>
      <c r="H87" s="65">
        <f>IF(G87=I87,J87)</f>
        <v>1</v>
      </c>
      <c r="I87" s="65">
        <f>IF(G87="NA","NA",J87)</f>
        <v>1</v>
      </c>
      <c r="J87" s="65">
        <v>1</v>
      </c>
      <c r="K87" s="217" t="s">
        <v>1675</v>
      </c>
      <c r="L87" s="90">
        <v>1</v>
      </c>
      <c r="M87" s="65">
        <f>IF(L87=N87,O87)</f>
        <v>1</v>
      </c>
      <c r="N87" s="65">
        <f>IF(L87="NA","NA",O87)</f>
        <v>1</v>
      </c>
      <c r="O87" s="65">
        <v>1</v>
      </c>
      <c r="P87" s="217" t="s">
        <v>1677</v>
      </c>
      <c r="Q87" s="90">
        <v>1</v>
      </c>
      <c r="R87" s="65">
        <f>IF(Q87=S87,T87)</f>
        <v>1</v>
      </c>
      <c r="S87" s="65">
        <f>IF(Q87="NA","NA",T87)</f>
        <v>1</v>
      </c>
      <c r="T87" s="65">
        <v>1</v>
      </c>
      <c r="U87" s="75" t="s">
        <v>1373</v>
      </c>
    </row>
    <row r="88" spans="1:21" s="16" customFormat="1" ht="21.75" customHeight="1">
      <c r="A88" s="534" t="s">
        <v>1573</v>
      </c>
      <c r="B88" s="535"/>
      <c r="C88" s="535"/>
      <c r="D88" s="535"/>
      <c r="E88" s="535"/>
      <c r="F88" s="535"/>
      <c r="G88" s="535"/>
      <c r="H88" s="535"/>
      <c r="I88" s="535"/>
      <c r="J88" s="535"/>
      <c r="K88" s="535"/>
      <c r="L88" s="535"/>
      <c r="M88" s="535"/>
      <c r="N88" s="535"/>
      <c r="O88" s="535"/>
      <c r="P88" s="535"/>
      <c r="Q88" s="535"/>
      <c r="R88" s="535"/>
      <c r="S88" s="535"/>
      <c r="T88" s="535"/>
      <c r="U88" s="535"/>
    </row>
    <row r="89" spans="1:21" s="16" customFormat="1" ht="131.25">
      <c r="A89" s="103">
        <v>66</v>
      </c>
      <c r="B89" s="568" t="s">
        <v>2056</v>
      </c>
      <c r="C89" s="438"/>
      <c r="D89" s="149" t="s">
        <v>1437</v>
      </c>
      <c r="E89" s="216" t="s">
        <v>1968</v>
      </c>
      <c r="F89" s="142" t="s">
        <v>1872</v>
      </c>
      <c r="G89" s="90">
        <v>1</v>
      </c>
      <c r="H89" s="65">
        <f>IF(G89=I89,J89)</f>
        <v>1</v>
      </c>
      <c r="I89" s="65">
        <f>IF(G89="NA","NA",J89)</f>
        <v>1</v>
      </c>
      <c r="J89" s="65">
        <v>1</v>
      </c>
      <c r="K89" s="217" t="s">
        <v>1675</v>
      </c>
      <c r="L89" s="90">
        <v>1</v>
      </c>
      <c r="M89" s="65">
        <f>IF(L89=N89,O89)</f>
        <v>1</v>
      </c>
      <c r="N89" s="65">
        <f>IF(L89="NA","NA",O89)</f>
        <v>1</v>
      </c>
      <c r="O89" s="65">
        <v>1</v>
      </c>
      <c r="P89" s="195" t="s">
        <v>1654</v>
      </c>
      <c r="Q89" s="90">
        <v>1</v>
      </c>
      <c r="R89" s="65">
        <f>IF(Q89=S89,T89)</f>
        <v>1</v>
      </c>
      <c r="S89" s="65">
        <f>IF(Q89="NA","NA",T89)</f>
        <v>1</v>
      </c>
      <c r="T89" s="65">
        <v>1</v>
      </c>
      <c r="U89" s="75" t="s">
        <v>1373</v>
      </c>
    </row>
    <row r="90" spans="1:21" s="16" customFormat="1" ht="131.25">
      <c r="A90" s="103">
        <v>67</v>
      </c>
      <c r="B90" s="569"/>
      <c r="C90" s="438"/>
      <c r="D90" s="149" t="s">
        <v>1458</v>
      </c>
      <c r="E90" s="216" t="s">
        <v>1853</v>
      </c>
      <c r="F90" s="140" t="s">
        <v>1900</v>
      </c>
      <c r="G90" s="90">
        <v>1</v>
      </c>
      <c r="H90" s="65">
        <f>IF(G90=I90,J90)</f>
        <v>1</v>
      </c>
      <c r="I90" s="65">
        <f>IF(G90="NA","NA",J90)</f>
        <v>1</v>
      </c>
      <c r="J90" s="65">
        <v>1</v>
      </c>
      <c r="K90" s="217" t="s">
        <v>1675</v>
      </c>
      <c r="L90" s="90">
        <v>1</v>
      </c>
      <c r="M90" s="65">
        <f>IF(L90=N90,O90)</f>
        <v>1</v>
      </c>
      <c r="N90" s="65">
        <f>IF(L90="NA","NA",O90)</f>
        <v>1</v>
      </c>
      <c r="O90" s="65">
        <v>1</v>
      </c>
      <c r="P90" s="195" t="s">
        <v>1654</v>
      </c>
      <c r="Q90" s="90">
        <v>1</v>
      </c>
      <c r="R90" s="65">
        <f>IF(Q90=S90,T90)</f>
        <v>1</v>
      </c>
      <c r="S90" s="65">
        <f>IF(Q90="NA","NA",T90)</f>
        <v>1</v>
      </c>
      <c r="T90" s="65">
        <v>1</v>
      </c>
      <c r="U90" s="75" t="s">
        <v>1373</v>
      </c>
    </row>
    <row r="91" spans="1:21" s="16" customFormat="1" ht="131.25">
      <c r="A91" s="103">
        <v>68</v>
      </c>
      <c r="B91" s="570"/>
      <c r="C91" s="438"/>
      <c r="D91" s="149" t="s">
        <v>1470</v>
      </c>
      <c r="E91" s="216" t="s">
        <v>1970</v>
      </c>
      <c r="F91" s="140" t="s">
        <v>1969</v>
      </c>
      <c r="G91" s="90">
        <v>1</v>
      </c>
      <c r="H91" s="65">
        <f>IF(G91=I91,J91)</f>
        <v>1</v>
      </c>
      <c r="I91" s="65">
        <f>IF(G91="NA","NA",J91)</f>
        <v>1</v>
      </c>
      <c r="J91" s="65">
        <v>1</v>
      </c>
      <c r="K91" s="217" t="s">
        <v>1675</v>
      </c>
      <c r="L91" s="90">
        <v>1</v>
      </c>
      <c r="M91" s="65">
        <f>IF(L91=N91,O91)</f>
        <v>1</v>
      </c>
      <c r="N91" s="65">
        <f>IF(L91="NA","NA",O91)</f>
        <v>1</v>
      </c>
      <c r="O91" s="65">
        <v>1</v>
      </c>
      <c r="P91" s="195" t="s">
        <v>1654</v>
      </c>
      <c r="Q91" s="90">
        <v>1</v>
      </c>
      <c r="R91" s="65">
        <f>IF(Q91=S91,T91)</f>
        <v>1</v>
      </c>
      <c r="S91" s="65">
        <f>IF(Q91="NA","NA",T91)</f>
        <v>1</v>
      </c>
      <c r="T91" s="65">
        <v>1</v>
      </c>
      <c r="U91" s="75" t="s">
        <v>1373</v>
      </c>
    </row>
    <row r="92" spans="1:21" s="16" customFormat="1" ht="21.75" customHeight="1">
      <c r="A92" s="534" t="s">
        <v>1574</v>
      </c>
      <c r="B92" s="535"/>
      <c r="C92" s="535"/>
      <c r="D92" s="535"/>
      <c r="E92" s="535"/>
      <c r="F92" s="535"/>
      <c r="G92" s="535"/>
      <c r="H92" s="535"/>
      <c r="I92" s="535"/>
      <c r="J92" s="535"/>
      <c r="K92" s="535"/>
      <c r="L92" s="535"/>
      <c r="M92" s="535"/>
      <c r="N92" s="535"/>
      <c r="O92" s="535"/>
      <c r="P92" s="535"/>
      <c r="Q92" s="535"/>
      <c r="R92" s="535"/>
      <c r="S92" s="535"/>
      <c r="T92" s="535"/>
      <c r="U92" s="535"/>
    </row>
    <row r="93" spans="1:21" s="16" customFormat="1" ht="131.25">
      <c r="A93" s="103">
        <v>69</v>
      </c>
      <c r="B93" s="568" t="s">
        <v>2056</v>
      </c>
      <c r="C93" s="438"/>
      <c r="D93" s="216" t="s">
        <v>1437</v>
      </c>
      <c r="E93" s="154" t="s">
        <v>1968</v>
      </c>
      <c r="F93" s="142" t="s">
        <v>1872</v>
      </c>
      <c r="G93" s="90">
        <v>1</v>
      </c>
      <c r="H93" s="65">
        <f t="shared" ref="H93:H101" si="34">IF(G93=I93,J93)</f>
        <v>1</v>
      </c>
      <c r="I93" s="65">
        <f t="shared" ref="I93:I101" si="35">IF(G93="NA","NA",J93)</f>
        <v>1</v>
      </c>
      <c r="J93" s="65">
        <v>1</v>
      </c>
      <c r="K93" s="217" t="s">
        <v>1675</v>
      </c>
      <c r="L93" s="90">
        <v>1</v>
      </c>
      <c r="M93" s="65">
        <f t="shared" ref="M93:M101" si="36">IF(L93=N93,O93)</f>
        <v>1</v>
      </c>
      <c r="N93" s="65">
        <f t="shared" ref="N93:N101" si="37">IF(L93="NA","NA",O93)</f>
        <v>1</v>
      </c>
      <c r="O93" s="65">
        <v>1</v>
      </c>
      <c r="P93" s="195" t="s">
        <v>1654</v>
      </c>
      <c r="Q93" s="90">
        <v>1</v>
      </c>
      <c r="R93" s="65">
        <f t="shared" ref="R93:R101" si="38">IF(Q93=S93,T93)</f>
        <v>1</v>
      </c>
      <c r="S93" s="65">
        <f t="shared" ref="S93:S101" si="39">IF(Q93="NA","NA",T93)</f>
        <v>1</v>
      </c>
      <c r="T93" s="65">
        <v>1</v>
      </c>
      <c r="U93" s="75" t="s">
        <v>1373</v>
      </c>
    </row>
    <row r="94" spans="1:21" s="16" customFormat="1" ht="131.25">
      <c r="A94" s="103">
        <v>70</v>
      </c>
      <c r="B94" s="569"/>
      <c r="C94" s="438"/>
      <c r="D94" s="154" t="s">
        <v>1523</v>
      </c>
      <c r="E94" s="154" t="s">
        <v>1971</v>
      </c>
      <c r="F94" s="202" t="s">
        <v>1899</v>
      </c>
      <c r="G94" s="90">
        <v>1</v>
      </c>
      <c r="H94" s="65">
        <f t="shared" si="34"/>
        <v>1</v>
      </c>
      <c r="I94" s="65">
        <f t="shared" si="35"/>
        <v>1</v>
      </c>
      <c r="J94" s="65">
        <v>1</v>
      </c>
      <c r="K94" s="217" t="s">
        <v>1675</v>
      </c>
      <c r="L94" s="90">
        <v>1</v>
      </c>
      <c r="M94" s="65">
        <f t="shared" si="36"/>
        <v>1</v>
      </c>
      <c r="N94" s="65">
        <f t="shared" si="37"/>
        <v>1</v>
      </c>
      <c r="O94" s="65">
        <v>1</v>
      </c>
      <c r="P94" s="195" t="s">
        <v>1654</v>
      </c>
      <c r="Q94" s="90">
        <v>1</v>
      </c>
      <c r="R94" s="65">
        <f t="shared" si="38"/>
        <v>1</v>
      </c>
      <c r="S94" s="65">
        <f t="shared" si="39"/>
        <v>1</v>
      </c>
      <c r="T94" s="65">
        <v>1</v>
      </c>
      <c r="U94" s="75" t="s">
        <v>1373</v>
      </c>
    </row>
    <row r="95" spans="1:21" s="16" customFormat="1" ht="131.25">
      <c r="A95" s="103">
        <v>71</v>
      </c>
      <c r="B95" s="569"/>
      <c r="C95" s="438"/>
      <c r="D95" s="154" t="s">
        <v>1458</v>
      </c>
      <c r="E95" s="154" t="s">
        <v>1972</v>
      </c>
      <c r="F95" s="140" t="s">
        <v>1900</v>
      </c>
      <c r="G95" s="90">
        <v>1</v>
      </c>
      <c r="H95" s="65">
        <f t="shared" si="34"/>
        <v>1</v>
      </c>
      <c r="I95" s="65">
        <f t="shared" si="35"/>
        <v>1</v>
      </c>
      <c r="J95" s="65">
        <v>1</v>
      </c>
      <c r="K95" s="217" t="s">
        <v>1675</v>
      </c>
      <c r="L95" s="90">
        <v>1</v>
      </c>
      <c r="M95" s="65">
        <f t="shared" si="36"/>
        <v>1</v>
      </c>
      <c r="N95" s="65">
        <f t="shared" si="37"/>
        <v>1</v>
      </c>
      <c r="O95" s="65">
        <v>1</v>
      </c>
      <c r="P95" s="195" t="s">
        <v>1654</v>
      </c>
      <c r="Q95" s="90">
        <v>1</v>
      </c>
      <c r="R95" s="65">
        <f t="shared" si="38"/>
        <v>1</v>
      </c>
      <c r="S95" s="65">
        <f t="shared" si="39"/>
        <v>1</v>
      </c>
      <c r="T95" s="65">
        <v>1</v>
      </c>
      <c r="U95" s="75" t="s">
        <v>1373</v>
      </c>
    </row>
    <row r="96" spans="1:21" s="16" customFormat="1" ht="131.25">
      <c r="A96" s="103">
        <v>72</v>
      </c>
      <c r="B96" s="569"/>
      <c r="C96" s="438"/>
      <c r="D96" s="154" t="s">
        <v>1531</v>
      </c>
      <c r="E96" s="154" t="s">
        <v>1973</v>
      </c>
      <c r="F96" s="67" t="s">
        <v>1975</v>
      </c>
      <c r="G96" s="90">
        <v>1</v>
      </c>
      <c r="H96" s="65">
        <f t="shared" si="34"/>
        <v>1</v>
      </c>
      <c r="I96" s="65">
        <f t="shared" si="35"/>
        <v>1</v>
      </c>
      <c r="J96" s="65">
        <v>1</v>
      </c>
      <c r="K96" s="217" t="s">
        <v>1675</v>
      </c>
      <c r="L96" s="90">
        <v>1</v>
      </c>
      <c r="M96" s="65">
        <f t="shared" si="36"/>
        <v>1</v>
      </c>
      <c r="N96" s="65">
        <f t="shared" si="37"/>
        <v>1</v>
      </c>
      <c r="O96" s="65">
        <v>1</v>
      </c>
      <c r="P96" s="195" t="s">
        <v>1654</v>
      </c>
      <c r="Q96" s="90">
        <v>1</v>
      </c>
      <c r="R96" s="65">
        <f t="shared" si="38"/>
        <v>1</v>
      </c>
      <c r="S96" s="65">
        <f t="shared" si="39"/>
        <v>1</v>
      </c>
      <c r="T96" s="65">
        <v>1</v>
      </c>
      <c r="U96" s="75" t="s">
        <v>1373</v>
      </c>
    </row>
    <row r="97" spans="1:21" s="16" customFormat="1" ht="131.25">
      <c r="A97" s="103">
        <v>73</v>
      </c>
      <c r="B97" s="569"/>
      <c r="C97" s="438"/>
      <c r="D97" s="154" t="s">
        <v>1439</v>
      </c>
      <c r="E97" s="154" t="s">
        <v>1846</v>
      </c>
      <c r="F97" s="134" t="s">
        <v>1976</v>
      </c>
      <c r="G97" s="90">
        <v>1</v>
      </c>
      <c r="H97" s="65">
        <f t="shared" si="34"/>
        <v>1</v>
      </c>
      <c r="I97" s="65">
        <f t="shared" si="35"/>
        <v>1</v>
      </c>
      <c r="J97" s="65">
        <v>1</v>
      </c>
      <c r="K97" s="217" t="s">
        <v>1675</v>
      </c>
      <c r="L97" s="90">
        <v>1</v>
      </c>
      <c r="M97" s="65">
        <f t="shared" si="36"/>
        <v>1</v>
      </c>
      <c r="N97" s="65">
        <f t="shared" si="37"/>
        <v>1</v>
      </c>
      <c r="O97" s="65">
        <v>1</v>
      </c>
      <c r="P97" s="195" t="s">
        <v>1654</v>
      </c>
      <c r="Q97" s="90">
        <v>1</v>
      </c>
      <c r="R97" s="65">
        <f t="shared" si="38"/>
        <v>1</v>
      </c>
      <c r="S97" s="65">
        <f t="shared" si="39"/>
        <v>1</v>
      </c>
      <c r="T97" s="65">
        <v>1</v>
      </c>
      <c r="U97" s="75" t="s">
        <v>1373</v>
      </c>
    </row>
    <row r="98" spans="1:21" s="16" customFormat="1" ht="131.25">
      <c r="A98" s="103">
        <v>74</v>
      </c>
      <c r="B98" s="569"/>
      <c r="C98" s="438"/>
      <c r="D98" s="152" t="s">
        <v>1448</v>
      </c>
      <c r="E98" s="218" t="s">
        <v>1781</v>
      </c>
      <c r="F98" s="200" t="s">
        <v>1883</v>
      </c>
      <c r="G98" s="90">
        <v>1</v>
      </c>
      <c r="H98" s="65">
        <f t="shared" si="34"/>
        <v>1</v>
      </c>
      <c r="I98" s="65">
        <f t="shared" si="35"/>
        <v>1</v>
      </c>
      <c r="J98" s="65">
        <v>1</v>
      </c>
      <c r="K98" s="217" t="s">
        <v>1675</v>
      </c>
      <c r="L98" s="90">
        <v>1</v>
      </c>
      <c r="M98" s="65">
        <f t="shared" si="36"/>
        <v>1</v>
      </c>
      <c r="N98" s="65">
        <f t="shared" si="37"/>
        <v>1</v>
      </c>
      <c r="O98" s="65">
        <v>1</v>
      </c>
      <c r="P98" s="195" t="s">
        <v>1654</v>
      </c>
      <c r="Q98" s="90">
        <v>1</v>
      </c>
      <c r="R98" s="65">
        <f t="shared" si="38"/>
        <v>1</v>
      </c>
      <c r="S98" s="65">
        <f t="shared" si="39"/>
        <v>1</v>
      </c>
      <c r="T98" s="65">
        <v>1</v>
      </c>
      <c r="U98" s="75" t="s">
        <v>1373</v>
      </c>
    </row>
    <row r="99" spans="1:21" s="16" customFormat="1" ht="131.25">
      <c r="A99" s="103">
        <v>75</v>
      </c>
      <c r="B99" s="569"/>
      <c r="C99" s="438"/>
      <c r="D99" s="152" t="s">
        <v>1455</v>
      </c>
      <c r="E99" s="218" t="s">
        <v>1785</v>
      </c>
      <c r="F99" s="67" t="s">
        <v>1885</v>
      </c>
      <c r="G99" s="90">
        <v>1</v>
      </c>
      <c r="H99" s="65">
        <f t="shared" si="34"/>
        <v>1</v>
      </c>
      <c r="I99" s="65">
        <f t="shared" si="35"/>
        <v>1</v>
      </c>
      <c r="J99" s="65">
        <v>1</v>
      </c>
      <c r="K99" s="217" t="s">
        <v>1675</v>
      </c>
      <c r="L99" s="90">
        <v>1</v>
      </c>
      <c r="M99" s="65">
        <f t="shared" si="36"/>
        <v>1</v>
      </c>
      <c r="N99" s="65">
        <f t="shared" si="37"/>
        <v>1</v>
      </c>
      <c r="O99" s="65">
        <v>1</v>
      </c>
      <c r="P99" s="195" t="s">
        <v>1654</v>
      </c>
      <c r="Q99" s="90">
        <v>1</v>
      </c>
      <c r="R99" s="65">
        <f t="shared" si="38"/>
        <v>1</v>
      </c>
      <c r="S99" s="65">
        <f t="shared" si="39"/>
        <v>1</v>
      </c>
      <c r="T99" s="65">
        <v>1</v>
      </c>
      <c r="U99" s="75" t="s">
        <v>1373</v>
      </c>
    </row>
    <row r="100" spans="1:21" s="16" customFormat="1" ht="131.25">
      <c r="A100" s="103">
        <v>76</v>
      </c>
      <c r="B100" s="569"/>
      <c r="C100" s="438"/>
      <c r="D100" s="152" t="s">
        <v>1530</v>
      </c>
      <c r="E100" s="218" t="s">
        <v>1855</v>
      </c>
      <c r="F100" s="67" t="s">
        <v>1888</v>
      </c>
      <c r="G100" s="90">
        <v>1</v>
      </c>
      <c r="H100" s="65">
        <f t="shared" si="34"/>
        <v>1</v>
      </c>
      <c r="I100" s="65">
        <f t="shared" si="35"/>
        <v>1</v>
      </c>
      <c r="J100" s="65">
        <v>1</v>
      </c>
      <c r="K100" s="217" t="s">
        <v>1675</v>
      </c>
      <c r="L100" s="90">
        <v>1</v>
      </c>
      <c r="M100" s="65">
        <f t="shared" si="36"/>
        <v>1</v>
      </c>
      <c r="N100" s="65">
        <f t="shared" si="37"/>
        <v>1</v>
      </c>
      <c r="O100" s="65">
        <v>1</v>
      </c>
      <c r="P100" s="195" t="s">
        <v>1654</v>
      </c>
      <c r="Q100" s="90">
        <v>1</v>
      </c>
      <c r="R100" s="65">
        <f t="shared" si="38"/>
        <v>1</v>
      </c>
      <c r="S100" s="65">
        <f t="shared" si="39"/>
        <v>1</v>
      </c>
      <c r="T100" s="65">
        <v>1</v>
      </c>
      <c r="U100" s="75" t="s">
        <v>1373</v>
      </c>
    </row>
    <row r="101" spans="1:21" s="16" customFormat="1" ht="131.25">
      <c r="A101" s="103">
        <v>77</v>
      </c>
      <c r="B101" s="570"/>
      <c r="C101" s="438"/>
      <c r="D101" s="152" t="s">
        <v>2118</v>
      </c>
      <c r="E101" s="218" t="s">
        <v>1974</v>
      </c>
      <c r="F101" s="153" t="s">
        <v>1977</v>
      </c>
      <c r="G101" s="90">
        <v>1</v>
      </c>
      <c r="H101" s="65">
        <f t="shared" si="34"/>
        <v>1</v>
      </c>
      <c r="I101" s="65">
        <f t="shared" si="35"/>
        <v>1</v>
      </c>
      <c r="J101" s="65">
        <v>1</v>
      </c>
      <c r="K101" s="217" t="s">
        <v>1675</v>
      </c>
      <c r="L101" s="90">
        <v>1</v>
      </c>
      <c r="M101" s="65">
        <f t="shared" si="36"/>
        <v>1</v>
      </c>
      <c r="N101" s="65">
        <f t="shared" si="37"/>
        <v>1</v>
      </c>
      <c r="O101" s="65">
        <v>1</v>
      </c>
      <c r="P101" s="195" t="s">
        <v>1654</v>
      </c>
      <c r="Q101" s="90">
        <v>1</v>
      </c>
      <c r="R101" s="65">
        <f t="shared" si="38"/>
        <v>1</v>
      </c>
      <c r="S101" s="65">
        <f t="shared" si="39"/>
        <v>1</v>
      </c>
      <c r="T101" s="65">
        <v>1</v>
      </c>
      <c r="U101" s="75" t="s">
        <v>1373</v>
      </c>
    </row>
    <row r="102" spans="1:21" s="16" customFormat="1" ht="21.75" customHeight="1">
      <c r="A102" s="534" t="s">
        <v>1488</v>
      </c>
      <c r="B102" s="535"/>
      <c r="C102" s="535"/>
      <c r="D102" s="535"/>
      <c r="E102" s="535"/>
      <c r="F102" s="535"/>
      <c r="G102" s="535"/>
      <c r="H102" s="535"/>
      <c r="I102" s="535"/>
      <c r="J102" s="535"/>
      <c r="K102" s="535"/>
      <c r="L102" s="535"/>
      <c r="M102" s="535"/>
      <c r="N102" s="535"/>
      <c r="O102" s="535"/>
      <c r="P102" s="535"/>
      <c r="Q102" s="535"/>
      <c r="R102" s="535"/>
      <c r="S102" s="535"/>
      <c r="T102" s="535"/>
      <c r="U102" s="535"/>
    </row>
    <row r="103" spans="1:21" ht="131.25">
      <c r="A103" s="103">
        <v>78</v>
      </c>
      <c r="B103" s="569"/>
      <c r="C103" s="438"/>
      <c r="D103" s="140" t="s">
        <v>1489</v>
      </c>
      <c r="E103" s="142" t="s">
        <v>1802</v>
      </c>
      <c r="F103" s="67" t="s">
        <v>1702</v>
      </c>
      <c r="G103" s="90">
        <v>1</v>
      </c>
      <c r="H103" s="65">
        <f t="shared" ref="H103:H122" si="40">IF(G103=I103,J103)</f>
        <v>1</v>
      </c>
      <c r="I103" s="65">
        <f t="shared" ref="I103:I122" si="41">IF(G103="NA","NA",J103)</f>
        <v>1</v>
      </c>
      <c r="J103" s="65">
        <v>1</v>
      </c>
      <c r="K103" s="217" t="s">
        <v>1675</v>
      </c>
      <c r="L103" s="193">
        <v>1</v>
      </c>
      <c r="M103" s="191">
        <f>IF(L103=N103,O103)</f>
        <v>1</v>
      </c>
      <c r="N103" s="191">
        <f>IF(L103="NA","NA",O103)</f>
        <v>1</v>
      </c>
      <c r="O103" s="191">
        <v>1</v>
      </c>
      <c r="P103" s="195" t="s">
        <v>1654</v>
      </c>
      <c r="Q103" s="193">
        <v>1</v>
      </c>
      <c r="R103" s="191">
        <f>IF(Q103=S103,T103)</f>
        <v>1</v>
      </c>
      <c r="S103" s="191">
        <f>IF(Q103="NA","NA",T103)</f>
        <v>1</v>
      </c>
      <c r="T103" s="191">
        <v>1</v>
      </c>
      <c r="U103" s="75" t="s">
        <v>1373</v>
      </c>
    </row>
    <row r="104" spans="1:21" s="12" customFormat="1" ht="131.25">
      <c r="A104" s="103">
        <v>79</v>
      </c>
      <c r="B104" s="569"/>
      <c r="C104" s="438"/>
      <c r="D104" s="67" t="s">
        <v>1490</v>
      </c>
      <c r="E104" s="142" t="s">
        <v>1864</v>
      </c>
      <c r="F104" s="67" t="s">
        <v>1703</v>
      </c>
      <c r="G104" s="90">
        <v>1</v>
      </c>
      <c r="H104" s="65">
        <f t="shared" si="40"/>
        <v>1</v>
      </c>
      <c r="I104" s="65">
        <f t="shared" si="41"/>
        <v>1</v>
      </c>
      <c r="J104" s="65">
        <v>1</v>
      </c>
      <c r="K104" s="217" t="s">
        <v>1675</v>
      </c>
      <c r="L104" s="193">
        <v>1</v>
      </c>
      <c r="M104" s="191">
        <f>IF(L104=N104,O104)</f>
        <v>1</v>
      </c>
      <c r="N104" s="191">
        <f>IF(L104="NA","NA",O104)</f>
        <v>1</v>
      </c>
      <c r="O104" s="191">
        <v>1</v>
      </c>
      <c r="P104" s="195" t="s">
        <v>1654</v>
      </c>
      <c r="Q104" s="193">
        <v>1</v>
      </c>
      <c r="R104" s="191">
        <f>IF(Q104=S104,T104)</f>
        <v>1</v>
      </c>
      <c r="S104" s="191">
        <f>IF(Q104="NA","NA",T104)</f>
        <v>1</v>
      </c>
      <c r="T104" s="191">
        <v>1</v>
      </c>
      <c r="U104" s="75" t="s">
        <v>1373</v>
      </c>
    </row>
    <row r="105" spans="1:21" s="12" customFormat="1" ht="131.25">
      <c r="A105" s="103">
        <v>80</v>
      </c>
      <c r="B105" s="569"/>
      <c r="C105" s="438"/>
      <c r="D105" s="67" t="s">
        <v>1491</v>
      </c>
      <c r="E105" s="142" t="s">
        <v>1864</v>
      </c>
      <c r="F105" s="67" t="s">
        <v>1704</v>
      </c>
      <c r="G105" s="90">
        <v>1</v>
      </c>
      <c r="H105" s="65">
        <f t="shared" si="40"/>
        <v>1</v>
      </c>
      <c r="I105" s="65">
        <f t="shared" si="41"/>
        <v>1</v>
      </c>
      <c r="J105" s="65">
        <v>1</v>
      </c>
      <c r="K105" s="217" t="s">
        <v>1675</v>
      </c>
      <c r="L105" s="193">
        <v>1</v>
      </c>
      <c r="M105" s="191">
        <f>IF(L105=N105,O105)</f>
        <v>1</v>
      </c>
      <c r="N105" s="191">
        <f>IF(L105="NA","NA",O105)</f>
        <v>1</v>
      </c>
      <c r="O105" s="191">
        <v>1</v>
      </c>
      <c r="P105" s="195" t="s">
        <v>1654</v>
      </c>
      <c r="Q105" s="193">
        <v>1</v>
      </c>
      <c r="R105" s="191">
        <f>IF(Q105=S105,T105)</f>
        <v>1</v>
      </c>
      <c r="S105" s="191">
        <f>IF(Q105="NA","NA",T105)</f>
        <v>1</v>
      </c>
      <c r="T105" s="191">
        <v>1</v>
      </c>
      <c r="U105" s="75" t="s">
        <v>1373</v>
      </c>
    </row>
    <row r="106" spans="1:21" ht="131.25">
      <c r="A106" s="103">
        <v>81</v>
      </c>
      <c r="B106" s="569"/>
      <c r="C106" s="438"/>
      <c r="D106" s="67" t="s">
        <v>1492</v>
      </c>
      <c r="E106" s="140" t="s">
        <v>1865</v>
      </c>
      <c r="F106" s="67" t="s">
        <v>1705</v>
      </c>
      <c r="G106" s="90">
        <v>1</v>
      </c>
      <c r="H106" s="65">
        <f t="shared" si="40"/>
        <v>1</v>
      </c>
      <c r="I106" s="65">
        <f t="shared" si="41"/>
        <v>1</v>
      </c>
      <c r="J106" s="65">
        <v>1</v>
      </c>
      <c r="K106" s="217" t="s">
        <v>1675</v>
      </c>
      <c r="L106" s="90">
        <v>1</v>
      </c>
      <c r="M106" s="65">
        <f t="shared" ref="M106:M122" si="42">IF(L106=N106,O106)</f>
        <v>1</v>
      </c>
      <c r="N106" s="65">
        <f t="shared" ref="N106:N122" si="43">IF(L106="NA","NA",O106)</f>
        <v>1</v>
      </c>
      <c r="O106" s="65">
        <v>1</v>
      </c>
      <c r="P106" s="195" t="s">
        <v>1654</v>
      </c>
      <c r="Q106" s="90">
        <v>1</v>
      </c>
      <c r="R106" s="65">
        <f t="shared" ref="R106:R122" si="44">IF(Q106=S106,T106)</f>
        <v>1</v>
      </c>
      <c r="S106" s="65">
        <f t="shared" ref="S106:S122" si="45">IF(Q106="NA","NA",T106)</f>
        <v>1</v>
      </c>
      <c r="T106" s="65">
        <v>1</v>
      </c>
      <c r="U106" s="75" t="s">
        <v>1373</v>
      </c>
    </row>
    <row r="107" spans="1:21" ht="131.25">
      <c r="A107" s="103">
        <v>82</v>
      </c>
      <c r="B107" s="569"/>
      <c r="C107" s="438"/>
      <c r="D107" s="67" t="s">
        <v>1493</v>
      </c>
      <c r="E107" s="142" t="s">
        <v>1805</v>
      </c>
      <c r="F107" s="67" t="s">
        <v>1706</v>
      </c>
      <c r="G107" s="90">
        <v>1</v>
      </c>
      <c r="H107" s="65">
        <f t="shared" si="40"/>
        <v>1</v>
      </c>
      <c r="I107" s="65">
        <f t="shared" si="41"/>
        <v>1</v>
      </c>
      <c r="J107" s="65">
        <v>1</v>
      </c>
      <c r="K107" s="217" t="s">
        <v>1675</v>
      </c>
      <c r="L107" s="203">
        <v>1</v>
      </c>
      <c r="M107" s="188">
        <f t="shared" si="42"/>
        <v>1</v>
      </c>
      <c r="N107" s="188">
        <f t="shared" si="43"/>
        <v>1</v>
      </c>
      <c r="O107" s="188">
        <v>1</v>
      </c>
      <c r="P107" s="195" t="s">
        <v>1654</v>
      </c>
      <c r="Q107" s="203">
        <v>1</v>
      </c>
      <c r="R107" s="188">
        <f t="shared" si="44"/>
        <v>1</v>
      </c>
      <c r="S107" s="188">
        <f t="shared" si="45"/>
        <v>1</v>
      </c>
      <c r="T107" s="188">
        <v>1</v>
      </c>
      <c r="U107" s="75" t="s">
        <v>1373</v>
      </c>
    </row>
    <row r="108" spans="1:21" ht="131.25">
      <c r="A108" s="103">
        <v>83</v>
      </c>
      <c r="B108" s="569"/>
      <c r="C108" s="438"/>
      <c r="D108" s="67" t="s">
        <v>1494</v>
      </c>
      <c r="E108" s="142" t="s">
        <v>1805</v>
      </c>
      <c r="F108" s="142" t="s">
        <v>1707</v>
      </c>
      <c r="G108" s="90">
        <v>1</v>
      </c>
      <c r="H108" s="65">
        <f t="shared" si="40"/>
        <v>1</v>
      </c>
      <c r="I108" s="65">
        <f t="shared" si="41"/>
        <v>1</v>
      </c>
      <c r="J108" s="65">
        <v>1</v>
      </c>
      <c r="K108" s="217" t="s">
        <v>1675</v>
      </c>
      <c r="L108" s="203">
        <v>1</v>
      </c>
      <c r="M108" s="188">
        <f t="shared" si="42"/>
        <v>1</v>
      </c>
      <c r="N108" s="188">
        <f t="shared" si="43"/>
        <v>1</v>
      </c>
      <c r="O108" s="188">
        <v>1</v>
      </c>
      <c r="P108" s="195" t="s">
        <v>1654</v>
      </c>
      <c r="Q108" s="203">
        <v>1</v>
      </c>
      <c r="R108" s="188">
        <f t="shared" si="44"/>
        <v>1</v>
      </c>
      <c r="S108" s="188">
        <f t="shared" si="45"/>
        <v>1</v>
      </c>
      <c r="T108" s="188">
        <v>1</v>
      </c>
      <c r="U108" s="75" t="s">
        <v>1373</v>
      </c>
    </row>
    <row r="109" spans="1:21" ht="131.25">
      <c r="A109" s="103">
        <v>84</v>
      </c>
      <c r="B109" s="569"/>
      <c r="C109" s="438"/>
      <c r="D109" s="67" t="s">
        <v>1495</v>
      </c>
      <c r="E109" s="142" t="s">
        <v>1805</v>
      </c>
      <c r="F109" s="142" t="s">
        <v>1708</v>
      </c>
      <c r="G109" s="90">
        <v>1</v>
      </c>
      <c r="H109" s="65">
        <f t="shared" si="40"/>
        <v>1</v>
      </c>
      <c r="I109" s="65">
        <f t="shared" si="41"/>
        <v>1</v>
      </c>
      <c r="J109" s="65">
        <v>1</v>
      </c>
      <c r="K109" s="217" t="s">
        <v>1675</v>
      </c>
      <c r="L109" s="203">
        <v>1</v>
      </c>
      <c r="M109" s="188">
        <f t="shared" si="42"/>
        <v>1</v>
      </c>
      <c r="N109" s="188">
        <f t="shared" si="43"/>
        <v>1</v>
      </c>
      <c r="O109" s="188">
        <v>1</v>
      </c>
      <c r="P109" s="195" t="s">
        <v>1654</v>
      </c>
      <c r="Q109" s="203">
        <v>1</v>
      </c>
      <c r="R109" s="188">
        <f t="shared" si="44"/>
        <v>1</v>
      </c>
      <c r="S109" s="188">
        <f t="shared" si="45"/>
        <v>1</v>
      </c>
      <c r="T109" s="188">
        <v>1</v>
      </c>
      <c r="U109" s="75" t="s">
        <v>1373</v>
      </c>
    </row>
    <row r="110" spans="1:21" ht="131.25">
      <c r="A110" s="103">
        <v>85</v>
      </c>
      <c r="B110" s="569"/>
      <c r="C110" s="438"/>
      <c r="D110" s="67" t="s">
        <v>1496</v>
      </c>
      <c r="E110" s="140" t="s">
        <v>1806</v>
      </c>
      <c r="F110" s="67" t="s">
        <v>1709</v>
      </c>
      <c r="G110" s="90">
        <v>1</v>
      </c>
      <c r="H110" s="65">
        <f t="shared" si="40"/>
        <v>1</v>
      </c>
      <c r="I110" s="65">
        <f t="shared" si="41"/>
        <v>1</v>
      </c>
      <c r="J110" s="65">
        <v>1</v>
      </c>
      <c r="K110" s="217" t="s">
        <v>1675</v>
      </c>
      <c r="L110" s="90">
        <v>1</v>
      </c>
      <c r="M110" s="65">
        <f t="shared" si="42"/>
        <v>1</v>
      </c>
      <c r="N110" s="65">
        <f t="shared" si="43"/>
        <v>1</v>
      </c>
      <c r="O110" s="65">
        <v>1</v>
      </c>
      <c r="P110" s="195" t="s">
        <v>1654</v>
      </c>
      <c r="Q110" s="90">
        <v>1</v>
      </c>
      <c r="R110" s="65">
        <f t="shared" si="44"/>
        <v>1</v>
      </c>
      <c r="S110" s="65">
        <f t="shared" si="45"/>
        <v>1</v>
      </c>
      <c r="T110" s="65">
        <v>1</v>
      </c>
      <c r="U110" s="75" t="s">
        <v>1373</v>
      </c>
    </row>
    <row r="111" spans="1:21" ht="131.25">
      <c r="A111" s="103">
        <v>86</v>
      </c>
      <c r="B111" s="569"/>
      <c r="C111" s="438"/>
      <c r="D111" s="67" t="s">
        <v>1497</v>
      </c>
      <c r="E111" s="140" t="s">
        <v>1807</v>
      </c>
      <c r="F111" s="67" t="s">
        <v>1710</v>
      </c>
      <c r="G111" s="90">
        <v>1</v>
      </c>
      <c r="H111" s="65">
        <f t="shared" si="40"/>
        <v>1</v>
      </c>
      <c r="I111" s="65">
        <f t="shared" si="41"/>
        <v>1</v>
      </c>
      <c r="J111" s="65">
        <v>1</v>
      </c>
      <c r="K111" s="217" t="s">
        <v>1675</v>
      </c>
      <c r="L111" s="90">
        <v>1</v>
      </c>
      <c r="M111" s="65">
        <f t="shared" si="42"/>
        <v>1</v>
      </c>
      <c r="N111" s="65">
        <f t="shared" si="43"/>
        <v>1</v>
      </c>
      <c r="O111" s="65">
        <v>1</v>
      </c>
      <c r="P111" s="195" t="s">
        <v>1654</v>
      </c>
      <c r="Q111" s="90">
        <v>1</v>
      </c>
      <c r="R111" s="65">
        <f t="shared" si="44"/>
        <v>1</v>
      </c>
      <c r="S111" s="65">
        <f t="shared" si="45"/>
        <v>1</v>
      </c>
      <c r="T111" s="65">
        <v>1</v>
      </c>
      <c r="U111" s="75" t="s">
        <v>1373</v>
      </c>
    </row>
    <row r="112" spans="1:21" ht="131.25">
      <c r="A112" s="103">
        <v>87</v>
      </c>
      <c r="B112" s="569"/>
      <c r="C112" s="438"/>
      <c r="D112" s="67" t="s">
        <v>1498</v>
      </c>
      <c r="E112" s="201" t="s">
        <v>1808</v>
      </c>
      <c r="F112" s="67" t="s">
        <v>1711</v>
      </c>
      <c r="G112" s="90">
        <v>1</v>
      </c>
      <c r="H112" s="65">
        <f t="shared" si="40"/>
        <v>1</v>
      </c>
      <c r="I112" s="65">
        <f t="shared" si="41"/>
        <v>1</v>
      </c>
      <c r="J112" s="65">
        <v>1</v>
      </c>
      <c r="K112" s="217" t="s">
        <v>1675</v>
      </c>
      <c r="L112" s="90">
        <v>1</v>
      </c>
      <c r="M112" s="65">
        <f t="shared" si="42"/>
        <v>1</v>
      </c>
      <c r="N112" s="65">
        <f t="shared" si="43"/>
        <v>1</v>
      </c>
      <c r="O112" s="65">
        <v>1</v>
      </c>
      <c r="P112" s="195" t="s">
        <v>1654</v>
      </c>
      <c r="Q112" s="90">
        <v>1</v>
      </c>
      <c r="R112" s="65">
        <f t="shared" si="44"/>
        <v>1</v>
      </c>
      <c r="S112" s="65">
        <f t="shared" si="45"/>
        <v>1</v>
      </c>
      <c r="T112" s="65">
        <v>1</v>
      </c>
      <c r="U112" s="75" t="s">
        <v>1373</v>
      </c>
    </row>
    <row r="113" spans="1:21" ht="131.25">
      <c r="A113" s="103">
        <v>88</v>
      </c>
      <c r="B113" s="569"/>
      <c r="C113" s="438"/>
      <c r="D113" s="67" t="s">
        <v>1499</v>
      </c>
      <c r="E113" s="142" t="s">
        <v>1866</v>
      </c>
      <c r="F113" s="67" t="s">
        <v>1712</v>
      </c>
      <c r="G113" s="90">
        <v>1</v>
      </c>
      <c r="H113" s="65">
        <f t="shared" si="40"/>
        <v>1</v>
      </c>
      <c r="I113" s="65">
        <f t="shared" si="41"/>
        <v>1</v>
      </c>
      <c r="J113" s="65">
        <v>1</v>
      </c>
      <c r="K113" s="217" t="s">
        <v>1675</v>
      </c>
      <c r="L113" s="203">
        <v>1</v>
      </c>
      <c r="M113" s="188">
        <f t="shared" si="42"/>
        <v>1</v>
      </c>
      <c r="N113" s="188">
        <f t="shared" si="43"/>
        <v>1</v>
      </c>
      <c r="O113" s="188">
        <v>1</v>
      </c>
      <c r="P113" s="195" t="s">
        <v>1654</v>
      </c>
      <c r="Q113" s="203">
        <v>1</v>
      </c>
      <c r="R113" s="188">
        <f t="shared" si="44"/>
        <v>1</v>
      </c>
      <c r="S113" s="188">
        <f t="shared" si="45"/>
        <v>1</v>
      </c>
      <c r="T113" s="188">
        <v>1</v>
      </c>
      <c r="U113" s="75" t="s">
        <v>1373</v>
      </c>
    </row>
    <row r="114" spans="1:21" ht="131.25">
      <c r="A114" s="103">
        <v>89</v>
      </c>
      <c r="B114" s="569"/>
      <c r="C114" s="438"/>
      <c r="D114" s="67" t="s">
        <v>1500</v>
      </c>
      <c r="E114" s="142" t="s">
        <v>1810</v>
      </c>
      <c r="F114" s="67" t="s">
        <v>1713</v>
      </c>
      <c r="G114" s="90">
        <v>1</v>
      </c>
      <c r="H114" s="65">
        <f t="shared" si="40"/>
        <v>1</v>
      </c>
      <c r="I114" s="65">
        <f t="shared" si="41"/>
        <v>1</v>
      </c>
      <c r="J114" s="65">
        <v>1</v>
      </c>
      <c r="K114" s="217" t="s">
        <v>1675</v>
      </c>
      <c r="L114" s="203">
        <v>1</v>
      </c>
      <c r="M114" s="188">
        <f t="shared" si="42"/>
        <v>1</v>
      </c>
      <c r="N114" s="188">
        <f t="shared" si="43"/>
        <v>1</v>
      </c>
      <c r="O114" s="188">
        <v>1</v>
      </c>
      <c r="P114" s="195" t="s">
        <v>1654</v>
      </c>
      <c r="Q114" s="203">
        <v>1</v>
      </c>
      <c r="R114" s="188">
        <f t="shared" si="44"/>
        <v>1</v>
      </c>
      <c r="S114" s="188">
        <f t="shared" si="45"/>
        <v>1</v>
      </c>
      <c r="T114" s="188">
        <v>1</v>
      </c>
      <c r="U114" s="75" t="s">
        <v>1373</v>
      </c>
    </row>
    <row r="115" spans="1:21" ht="131.25">
      <c r="A115" s="103">
        <v>90</v>
      </c>
      <c r="B115" s="569"/>
      <c r="C115" s="438"/>
      <c r="D115" s="67" t="s">
        <v>1501</v>
      </c>
      <c r="E115" s="142" t="s">
        <v>1811</v>
      </c>
      <c r="F115" s="67" t="s">
        <v>1714</v>
      </c>
      <c r="G115" s="90">
        <v>1</v>
      </c>
      <c r="H115" s="65">
        <f t="shared" si="40"/>
        <v>1</v>
      </c>
      <c r="I115" s="65">
        <f t="shared" si="41"/>
        <v>1</v>
      </c>
      <c r="J115" s="65">
        <v>1</v>
      </c>
      <c r="K115" s="217" t="s">
        <v>1675</v>
      </c>
      <c r="L115" s="203">
        <v>1</v>
      </c>
      <c r="M115" s="188">
        <f t="shared" si="42"/>
        <v>1</v>
      </c>
      <c r="N115" s="188">
        <f t="shared" si="43"/>
        <v>1</v>
      </c>
      <c r="O115" s="188">
        <v>1</v>
      </c>
      <c r="P115" s="195" t="s">
        <v>1654</v>
      </c>
      <c r="Q115" s="203">
        <v>1</v>
      </c>
      <c r="R115" s="188">
        <f t="shared" si="44"/>
        <v>1</v>
      </c>
      <c r="S115" s="188">
        <f t="shared" si="45"/>
        <v>1</v>
      </c>
      <c r="T115" s="188">
        <v>1</v>
      </c>
      <c r="U115" s="75" t="s">
        <v>1373</v>
      </c>
    </row>
    <row r="116" spans="1:21" ht="131.25">
      <c r="A116" s="103">
        <v>91</v>
      </c>
      <c r="B116" s="569"/>
      <c r="C116" s="438"/>
      <c r="D116" s="67" t="s">
        <v>1502</v>
      </c>
      <c r="E116" s="142" t="s">
        <v>1867</v>
      </c>
      <c r="F116" s="67" t="s">
        <v>1715</v>
      </c>
      <c r="G116" s="90">
        <v>1</v>
      </c>
      <c r="H116" s="65">
        <f t="shared" si="40"/>
        <v>1</v>
      </c>
      <c r="I116" s="65">
        <f t="shared" si="41"/>
        <v>1</v>
      </c>
      <c r="J116" s="65">
        <v>1</v>
      </c>
      <c r="K116" s="217" t="s">
        <v>1675</v>
      </c>
      <c r="L116" s="203">
        <v>1</v>
      </c>
      <c r="M116" s="188">
        <f t="shared" si="42"/>
        <v>1</v>
      </c>
      <c r="N116" s="188">
        <f t="shared" si="43"/>
        <v>1</v>
      </c>
      <c r="O116" s="188">
        <v>1</v>
      </c>
      <c r="P116" s="195" t="s">
        <v>1654</v>
      </c>
      <c r="Q116" s="203">
        <v>1</v>
      </c>
      <c r="R116" s="188">
        <f t="shared" si="44"/>
        <v>1</v>
      </c>
      <c r="S116" s="188">
        <f t="shared" si="45"/>
        <v>1</v>
      </c>
      <c r="T116" s="188">
        <v>1</v>
      </c>
      <c r="U116" s="75" t="s">
        <v>1373</v>
      </c>
    </row>
    <row r="117" spans="1:21" ht="131.25">
      <c r="A117" s="103">
        <v>92</v>
      </c>
      <c r="B117" s="569"/>
      <c r="C117" s="438"/>
      <c r="D117" s="67" t="s">
        <v>1503</v>
      </c>
      <c r="E117" s="142" t="s">
        <v>1810</v>
      </c>
      <c r="F117" s="67" t="s">
        <v>1716</v>
      </c>
      <c r="G117" s="90">
        <v>1</v>
      </c>
      <c r="H117" s="65">
        <f t="shared" si="40"/>
        <v>1</v>
      </c>
      <c r="I117" s="65">
        <f t="shared" si="41"/>
        <v>1</v>
      </c>
      <c r="J117" s="65">
        <v>1</v>
      </c>
      <c r="K117" s="217" t="s">
        <v>1675</v>
      </c>
      <c r="L117" s="203">
        <v>1</v>
      </c>
      <c r="M117" s="188">
        <f t="shared" si="42"/>
        <v>1</v>
      </c>
      <c r="N117" s="188">
        <f t="shared" si="43"/>
        <v>1</v>
      </c>
      <c r="O117" s="188">
        <v>1</v>
      </c>
      <c r="P117" s="195" t="s">
        <v>1654</v>
      </c>
      <c r="Q117" s="203">
        <v>1</v>
      </c>
      <c r="R117" s="188">
        <f t="shared" si="44"/>
        <v>1</v>
      </c>
      <c r="S117" s="188">
        <f t="shared" si="45"/>
        <v>1</v>
      </c>
      <c r="T117" s="188">
        <v>1</v>
      </c>
      <c r="U117" s="75" t="s">
        <v>1373</v>
      </c>
    </row>
    <row r="118" spans="1:21" ht="131.25">
      <c r="A118" s="103">
        <v>93</v>
      </c>
      <c r="B118" s="569"/>
      <c r="C118" s="438"/>
      <c r="D118" s="67" t="s">
        <v>1504</v>
      </c>
      <c r="E118" s="140" t="s">
        <v>1812</v>
      </c>
      <c r="F118" s="67" t="s">
        <v>1717</v>
      </c>
      <c r="G118" s="90">
        <v>1</v>
      </c>
      <c r="H118" s="65">
        <f t="shared" si="40"/>
        <v>1</v>
      </c>
      <c r="I118" s="65">
        <f t="shared" si="41"/>
        <v>1</v>
      </c>
      <c r="J118" s="65">
        <v>1</v>
      </c>
      <c r="K118" s="217" t="s">
        <v>1675</v>
      </c>
      <c r="L118" s="90">
        <v>1</v>
      </c>
      <c r="M118" s="65">
        <f t="shared" si="42"/>
        <v>1</v>
      </c>
      <c r="N118" s="65">
        <f t="shared" si="43"/>
        <v>1</v>
      </c>
      <c r="O118" s="65">
        <v>1</v>
      </c>
      <c r="P118" s="195" t="s">
        <v>1654</v>
      </c>
      <c r="Q118" s="90">
        <v>1</v>
      </c>
      <c r="R118" s="65">
        <f t="shared" si="44"/>
        <v>1</v>
      </c>
      <c r="S118" s="65">
        <f t="shared" si="45"/>
        <v>1</v>
      </c>
      <c r="T118" s="65">
        <v>1</v>
      </c>
      <c r="U118" s="75" t="s">
        <v>1373</v>
      </c>
    </row>
    <row r="119" spans="1:21" ht="131.25">
      <c r="A119" s="103">
        <v>94</v>
      </c>
      <c r="B119" s="569"/>
      <c r="C119" s="438"/>
      <c r="D119" s="67" t="s">
        <v>1505</v>
      </c>
      <c r="E119" s="140" t="s">
        <v>1813</v>
      </c>
      <c r="F119" s="67" t="s">
        <v>1718</v>
      </c>
      <c r="G119" s="90">
        <v>1</v>
      </c>
      <c r="H119" s="65">
        <f t="shared" si="40"/>
        <v>1</v>
      </c>
      <c r="I119" s="65">
        <f t="shared" si="41"/>
        <v>1</v>
      </c>
      <c r="J119" s="65">
        <v>1</v>
      </c>
      <c r="K119" s="217" t="s">
        <v>1675</v>
      </c>
      <c r="L119" s="90">
        <v>1</v>
      </c>
      <c r="M119" s="65">
        <f t="shared" si="42"/>
        <v>1</v>
      </c>
      <c r="N119" s="65">
        <f t="shared" si="43"/>
        <v>1</v>
      </c>
      <c r="O119" s="65">
        <v>1</v>
      </c>
      <c r="P119" s="195" t="s">
        <v>1654</v>
      </c>
      <c r="Q119" s="90">
        <v>1</v>
      </c>
      <c r="R119" s="65">
        <f t="shared" si="44"/>
        <v>1</v>
      </c>
      <c r="S119" s="65">
        <f t="shared" si="45"/>
        <v>1</v>
      </c>
      <c r="T119" s="65">
        <v>1</v>
      </c>
      <c r="U119" s="75" t="s">
        <v>1373</v>
      </c>
    </row>
    <row r="120" spans="1:21" ht="131.25">
      <c r="A120" s="103">
        <v>95</v>
      </c>
      <c r="B120" s="569"/>
      <c r="C120" s="438"/>
      <c r="D120" s="67" t="s">
        <v>1506</v>
      </c>
      <c r="E120" s="140" t="s">
        <v>1813</v>
      </c>
      <c r="F120" s="67" t="s">
        <v>1719</v>
      </c>
      <c r="G120" s="90">
        <v>1</v>
      </c>
      <c r="H120" s="65">
        <f t="shared" si="40"/>
        <v>1</v>
      </c>
      <c r="I120" s="65">
        <f t="shared" si="41"/>
        <v>1</v>
      </c>
      <c r="J120" s="65">
        <v>1</v>
      </c>
      <c r="K120" s="217" t="s">
        <v>1675</v>
      </c>
      <c r="L120" s="90">
        <v>1</v>
      </c>
      <c r="M120" s="65">
        <f t="shared" si="42"/>
        <v>1</v>
      </c>
      <c r="N120" s="65">
        <f t="shared" si="43"/>
        <v>1</v>
      </c>
      <c r="O120" s="65">
        <v>1</v>
      </c>
      <c r="P120" s="195" t="s">
        <v>1654</v>
      </c>
      <c r="Q120" s="90">
        <v>1</v>
      </c>
      <c r="R120" s="65">
        <f t="shared" si="44"/>
        <v>1</v>
      </c>
      <c r="S120" s="65">
        <f t="shared" si="45"/>
        <v>1</v>
      </c>
      <c r="T120" s="65">
        <v>1</v>
      </c>
      <c r="U120" s="75" t="s">
        <v>1373</v>
      </c>
    </row>
    <row r="121" spans="1:21" ht="131.25">
      <c r="A121" s="103">
        <v>96</v>
      </c>
      <c r="B121" s="569"/>
      <c r="C121" s="438"/>
      <c r="D121" s="67" t="s">
        <v>1507</v>
      </c>
      <c r="E121" s="140" t="s">
        <v>1897</v>
      </c>
      <c r="F121" s="140" t="s">
        <v>1903</v>
      </c>
      <c r="G121" s="90">
        <v>1</v>
      </c>
      <c r="H121" s="65">
        <f t="shared" si="40"/>
        <v>1</v>
      </c>
      <c r="I121" s="65">
        <f t="shared" si="41"/>
        <v>1</v>
      </c>
      <c r="J121" s="65">
        <v>1</v>
      </c>
      <c r="K121" s="217" t="s">
        <v>1675</v>
      </c>
      <c r="L121" s="90">
        <v>1</v>
      </c>
      <c r="M121" s="65">
        <f t="shared" si="42"/>
        <v>1</v>
      </c>
      <c r="N121" s="65">
        <f t="shared" si="43"/>
        <v>1</v>
      </c>
      <c r="O121" s="65">
        <v>1</v>
      </c>
      <c r="P121" s="195" t="s">
        <v>1654</v>
      </c>
      <c r="Q121" s="90">
        <v>1</v>
      </c>
      <c r="R121" s="65">
        <f t="shared" si="44"/>
        <v>1</v>
      </c>
      <c r="S121" s="65">
        <f t="shared" si="45"/>
        <v>1</v>
      </c>
      <c r="T121" s="65">
        <v>1</v>
      </c>
      <c r="U121" s="75" t="s">
        <v>1373</v>
      </c>
    </row>
    <row r="122" spans="1:21" ht="131.25">
      <c r="A122" s="103">
        <v>97</v>
      </c>
      <c r="B122" s="569"/>
      <c r="C122" s="438"/>
      <c r="D122" s="67" t="s">
        <v>1508</v>
      </c>
      <c r="E122" s="140" t="s">
        <v>1814</v>
      </c>
      <c r="F122" s="67" t="s">
        <v>1720</v>
      </c>
      <c r="G122" s="90">
        <v>1</v>
      </c>
      <c r="H122" s="65">
        <f t="shared" si="40"/>
        <v>1</v>
      </c>
      <c r="I122" s="65">
        <f t="shared" si="41"/>
        <v>1</v>
      </c>
      <c r="J122" s="65">
        <v>1</v>
      </c>
      <c r="K122" s="217" t="s">
        <v>1675</v>
      </c>
      <c r="L122" s="90">
        <v>1</v>
      </c>
      <c r="M122" s="65">
        <f t="shared" si="42"/>
        <v>1</v>
      </c>
      <c r="N122" s="65">
        <f t="shared" si="43"/>
        <v>1</v>
      </c>
      <c r="O122" s="65">
        <v>1</v>
      </c>
      <c r="P122" s="195" t="s">
        <v>1654</v>
      </c>
      <c r="Q122" s="90">
        <v>1</v>
      </c>
      <c r="R122" s="65">
        <f t="shared" si="44"/>
        <v>1</v>
      </c>
      <c r="S122" s="65">
        <f t="shared" si="45"/>
        <v>1</v>
      </c>
      <c r="T122" s="65">
        <v>1</v>
      </c>
      <c r="U122" s="75" t="s">
        <v>1373</v>
      </c>
    </row>
    <row r="123" spans="1:21" s="12" customFormat="1" ht="21.75">
      <c r="A123" s="6"/>
      <c r="B123" s="6"/>
      <c r="C123" s="6"/>
      <c r="D123" s="26"/>
      <c r="E123" s="27"/>
      <c r="F123" s="26"/>
      <c r="G123" s="45">
        <f>SUM(G14:G122)</f>
        <v>87</v>
      </c>
      <c r="H123" s="45">
        <f>SUM(H14:H122)</f>
        <v>87</v>
      </c>
      <c r="I123" s="45">
        <f>SUM(I14:I122)</f>
        <v>87</v>
      </c>
      <c r="J123" s="45">
        <f>SUM(J14:J122)</f>
        <v>87</v>
      </c>
      <c r="K123" s="26"/>
      <c r="L123" s="45">
        <f>SUM(L14:L122)</f>
        <v>88</v>
      </c>
      <c r="M123" s="45">
        <f>SUM(M14:M122)</f>
        <v>88</v>
      </c>
      <c r="N123" s="45">
        <f>SUM(N14:N122)</f>
        <v>88</v>
      </c>
      <c r="O123" s="45">
        <f>SUM(O14:O122)</f>
        <v>88</v>
      </c>
      <c r="P123" s="26"/>
      <c r="Q123" s="45">
        <f>SUM(Q14:Q122)</f>
        <v>88</v>
      </c>
      <c r="R123" s="45">
        <f>SUM(R14:R122)</f>
        <v>88</v>
      </c>
      <c r="S123" s="45">
        <f>SUM(S14:S122)</f>
        <v>88</v>
      </c>
      <c r="T123" s="45">
        <f>SUM(T14:T122)</f>
        <v>88</v>
      </c>
    </row>
    <row r="124" spans="1:21" s="12" customFormat="1" ht="21.75">
      <c r="A124" s="6"/>
      <c r="B124" s="6"/>
      <c r="C124" s="6"/>
      <c r="D124" s="47" t="str">
        <f>A7</f>
        <v>FARMACIA, TUMOR MALIGNO DE OVARIO EPITELIAL Y GERMINAL</v>
      </c>
      <c r="E124" s="46">
        <f>'RESULTADO TUMOR MALIGNO OVARIO'!M33</f>
        <v>1</v>
      </c>
      <c r="F124" s="26"/>
      <c r="G124" s="28"/>
      <c r="H124" s="28"/>
      <c r="I124" s="28"/>
      <c r="J124" s="28"/>
      <c r="K124" s="26"/>
      <c r="L124" s="28"/>
      <c r="M124" s="28"/>
      <c r="N124" s="28"/>
      <c r="O124" s="28"/>
      <c r="P124" s="26"/>
      <c r="Q124" s="28"/>
      <c r="R124" s="28"/>
      <c r="S124" s="28"/>
      <c r="T124" s="28"/>
    </row>
  </sheetData>
  <mergeCells count="212">
    <mergeCell ref="A82:U82"/>
    <mergeCell ref="T61"/>
    <mergeCell ref="S61"/>
    <mergeCell ref="R48"/>
    <mergeCell ref="M48"/>
    <mergeCell ref="O48"/>
    <mergeCell ref="N48"/>
    <mergeCell ref="R43:R44"/>
    <mergeCell ref="S43:S44"/>
    <mergeCell ref="T43:T44"/>
    <mergeCell ref="K57:K58"/>
    <mergeCell ref="P57:P58"/>
    <mergeCell ref="K59:K60"/>
    <mergeCell ref="P59:P60"/>
    <mergeCell ref="L59:L60"/>
    <mergeCell ref="O61"/>
    <mergeCell ref="N61"/>
    <mergeCell ref="M61"/>
    <mergeCell ref="M57:M58"/>
    <mergeCell ref="L57:L58"/>
    <mergeCell ref="M59:M60"/>
    <mergeCell ref="I61"/>
    <mergeCell ref="H61"/>
    <mergeCell ref="B57:B61"/>
    <mergeCell ref="C57:C61"/>
    <mergeCell ref="H70:H71"/>
    <mergeCell ref="B103:B122"/>
    <mergeCell ref="J25"/>
    <mergeCell ref="I25"/>
    <mergeCell ref="H25"/>
    <mergeCell ref="J30"/>
    <mergeCell ref="I30"/>
    <mergeCell ref="H30"/>
    <mergeCell ref="C93:C101"/>
    <mergeCell ref="B93:B101"/>
    <mergeCell ref="C103:C122"/>
    <mergeCell ref="B85:B87"/>
    <mergeCell ref="C85:C87"/>
    <mergeCell ref="C89:C91"/>
    <mergeCell ref="B89:B91"/>
    <mergeCell ref="J31"/>
    <mergeCell ref="I31"/>
    <mergeCell ref="H31"/>
    <mergeCell ref="J48"/>
    <mergeCell ref="C78:C81"/>
    <mergeCell ref="C35:C40"/>
    <mergeCell ref="B35:B40"/>
    <mergeCell ref="A34:U34"/>
    <mergeCell ref="M70:M71"/>
    <mergeCell ref="N70:N71"/>
    <mergeCell ref="O70:O71"/>
    <mergeCell ref="E72:E73"/>
    <mergeCell ref="E74:E75"/>
    <mergeCell ref="J74:J75"/>
    <mergeCell ref="B78:B81"/>
    <mergeCell ref="G74:G75"/>
    <mergeCell ref="J72:J73"/>
    <mergeCell ref="I72:I73"/>
    <mergeCell ref="H72:H73"/>
    <mergeCell ref="G72:G73"/>
    <mergeCell ref="I74:I75"/>
    <mergeCell ref="H74:H75"/>
    <mergeCell ref="B63:B76"/>
    <mergeCell ref="C63:C76"/>
    <mergeCell ref="J70:J71"/>
    <mergeCell ref="I70:I71"/>
    <mergeCell ref="A77:U77"/>
    <mergeCell ref="S70:S71"/>
    <mergeCell ref="T70:T71"/>
    <mergeCell ref="Q57:Q58"/>
    <mergeCell ref="T59:T60"/>
    <mergeCell ref="N57:N58"/>
    <mergeCell ref="S59:S60"/>
    <mergeCell ref="R59:R60"/>
    <mergeCell ref="Q59:Q60"/>
    <mergeCell ref="O57:O58"/>
    <mergeCell ref="O59:O60"/>
    <mergeCell ref="N59:N60"/>
    <mergeCell ref="E57:E58"/>
    <mergeCell ref="E59:E60"/>
    <mergeCell ref="J57:J58"/>
    <mergeCell ref="I57:I58"/>
    <mergeCell ref="H57:H58"/>
    <mergeCell ref="G57:G58"/>
    <mergeCell ref="B22:B33"/>
    <mergeCell ref="C22:C33"/>
    <mergeCell ref="I48"/>
    <mergeCell ref="H48"/>
    <mergeCell ref="J43:J44"/>
    <mergeCell ref="I43:I44"/>
    <mergeCell ref="H43:H44"/>
    <mergeCell ref="G43:G44"/>
    <mergeCell ref="A41:U41"/>
    <mergeCell ref="T31"/>
    <mergeCell ref="S31"/>
    <mergeCell ref="R31"/>
    <mergeCell ref="O30"/>
    <mergeCell ref="N30"/>
    <mergeCell ref="M30"/>
    <mergeCell ref="O31"/>
    <mergeCell ref="T57:T58"/>
    <mergeCell ref="S57:S58"/>
    <mergeCell ref="H18:H19"/>
    <mergeCell ref="G18:G19"/>
    <mergeCell ref="T16:T17"/>
    <mergeCell ref="S16:S17"/>
    <mergeCell ref="R16:R17"/>
    <mergeCell ref="Q16:Q17"/>
    <mergeCell ref="T18:T19"/>
    <mergeCell ref="S18:S19"/>
    <mergeCell ref="N16:N17"/>
    <mergeCell ref="M16:M17"/>
    <mergeCell ref="L16:L17"/>
    <mergeCell ref="O18:O19"/>
    <mergeCell ref="N18:N19"/>
    <mergeCell ref="R18:R19"/>
    <mergeCell ref="M8:M10"/>
    <mergeCell ref="A11:U11"/>
    <mergeCell ref="T30"/>
    <mergeCell ref="S30"/>
    <mergeCell ref="R30"/>
    <mergeCell ref="M25"/>
    <mergeCell ref="N25"/>
    <mergeCell ref="O25"/>
    <mergeCell ref="R25"/>
    <mergeCell ref="S25"/>
    <mergeCell ref="T25"/>
    <mergeCell ref="A13:U13"/>
    <mergeCell ref="A21:U21"/>
    <mergeCell ref="B14:B20"/>
    <mergeCell ref="C14:C20"/>
    <mergeCell ref="E18:E19"/>
    <mergeCell ref="E16:E17"/>
    <mergeCell ref="J16:J17"/>
    <mergeCell ref="I16:I17"/>
    <mergeCell ref="H16:H17"/>
    <mergeCell ref="G16:G17"/>
    <mergeCell ref="O16:O17"/>
    <mergeCell ref="J18:J19"/>
    <mergeCell ref="I18:I19"/>
    <mergeCell ref="A1:U1"/>
    <mergeCell ref="A2:U2"/>
    <mergeCell ref="A3:U3"/>
    <mergeCell ref="A4:U4"/>
    <mergeCell ref="A5:P5"/>
    <mergeCell ref="A7:U7"/>
    <mergeCell ref="A8:A10"/>
    <mergeCell ref="D8:D10"/>
    <mergeCell ref="E8:E10"/>
    <mergeCell ref="G8:G10"/>
    <mergeCell ref="H8:H10"/>
    <mergeCell ref="U8:U10"/>
    <mergeCell ref="A6:I6"/>
    <mergeCell ref="J6:U6"/>
    <mergeCell ref="N8:N10"/>
    <mergeCell ref="O8:O10"/>
    <mergeCell ref="Q8:Q10"/>
    <mergeCell ref="R8:R10"/>
    <mergeCell ref="S8:S10"/>
    <mergeCell ref="T8:T10"/>
    <mergeCell ref="Q5:U5"/>
    <mergeCell ref="I8:I10"/>
    <mergeCell ref="J8:J10"/>
    <mergeCell ref="L8:L10"/>
    <mergeCell ref="M18:M19"/>
    <mergeCell ref="L18:L19"/>
    <mergeCell ref="T72:T73"/>
    <mergeCell ref="L74:L75"/>
    <mergeCell ref="M74:M75"/>
    <mergeCell ref="N74:N75"/>
    <mergeCell ref="O74:O75"/>
    <mergeCell ref="Q74:Q75"/>
    <mergeCell ref="R74:R75"/>
    <mergeCell ref="L72:L73"/>
    <mergeCell ref="M72:M73"/>
    <mergeCell ref="N72:N73"/>
    <mergeCell ref="O72:O73"/>
    <mergeCell ref="Q72:Q73"/>
    <mergeCell ref="R72:R73"/>
    <mergeCell ref="Q18:Q19"/>
    <mergeCell ref="N31"/>
    <mergeCell ref="M31"/>
    <mergeCell ref="Q43:Q44"/>
    <mergeCell ref="T48"/>
    <mergeCell ref="S48"/>
    <mergeCell ref="R61"/>
    <mergeCell ref="R70:R71"/>
    <mergeCell ref="R57:R58"/>
    <mergeCell ref="A84:U84"/>
    <mergeCell ref="A88:U88"/>
    <mergeCell ref="A92:U92"/>
    <mergeCell ref="A102:U102"/>
    <mergeCell ref="K72:K73"/>
    <mergeCell ref="P72:P73"/>
    <mergeCell ref="K74:K75"/>
    <mergeCell ref="P74:P75"/>
    <mergeCell ref="L43:L44"/>
    <mergeCell ref="B42:B53"/>
    <mergeCell ref="M43:M44"/>
    <mergeCell ref="C42:C53"/>
    <mergeCell ref="N43:N44"/>
    <mergeCell ref="O43:O44"/>
    <mergeCell ref="J59:J60"/>
    <mergeCell ref="I59:I60"/>
    <mergeCell ref="H59:H60"/>
    <mergeCell ref="G59:G60"/>
    <mergeCell ref="J61"/>
    <mergeCell ref="A54:U54"/>
    <mergeCell ref="A56:U56"/>
    <mergeCell ref="S74:S75"/>
    <mergeCell ref="T74:T75"/>
    <mergeCell ref="S72:S73"/>
  </mergeCells>
  <conditionalFormatting sqref="E16 E18">
    <cfRule type="duplicateValues" dxfId="108" priority="152" stopIfTrue="1"/>
  </conditionalFormatting>
  <conditionalFormatting sqref="E18">
    <cfRule type="duplicateValues" dxfId="107" priority="151" stopIfTrue="1"/>
  </conditionalFormatting>
  <conditionalFormatting sqref="E18">
    <cfRule type="duplicateValues" dxfId="106" priority="150" stopIfTrue="1"/>
  </conditionalFormatting>
  <conditionalFormatting sqref="E18">
    <cfRule type="duplicateValues" dxfId="105" priority="149" stopIfTrue="1"/>
  </conditionalFormatting>
  <conditionalFormatting sqref="E36:E37">
    <cfRule type="duplicateValues" dxfId="104" priority="144" stopIfTrue="1"/>
  </conditionalFormatting>
  <conditionalFormatting sqref="E36:E37">
    <cfRule type="duplicateValues" dxfId="103" priority="143" stopIfTrue="1"/>
  </conditionalFormatting>
  <conditionalFormatting sqref="E36:E37">
    <cfRule type="duplicateValues" dxfId="102" priority="142" stopIfTrue="1"/>
  </conditionalFormatting>
  <conditionalFormatting sqref="E36:E37">
    <cfRule type="duplicateValues" dxfId="101" priority="141" stopIfTrue="1"/>
  </conditionalFormatting>
  <conditionalFormatting sqref="E38:E40">
    <cfRule type="duplicateValues" dxfId="100" priority="140" stopIfTrue="1"/>
  </conditionalFormatting>
  <conditionalFormatting sqref="E38:E40">
    <cfRule type="duplicateValues" dxfId="99" priority="139" stopIfTrue="1"/>
  </conditionalFormatting>
  <conditionalFormatting sqref="E38:E40">
    <cfRule type="duplicateValues" dxfId="98" priority="138" stopIfTrue="1"/>
  </conditionalFormatting>
  <conditionalFormatting sqref="E38:E40">
    <cfRule type="duplicateValues" dxfId="97" priority="137" stopIfTrue="1"/>
  </conditionalFormatting>
  <conditionalFormatting sqref="E43:E44">
    <cfRule type="duplicateValues" dxfId="96" priority="136" stopIfTrue="1"/>
  </conditionalFormatting>
  <conditionalFormatting sqref="E43:E44">
    <cfRule type="duplicateValues" dxfId="95" priority="135" stopIfTrue="1"/>
  </conditionalFormatting>
  <conditionalFormatting sqref="E43:E44">
    <cfRule type="duplicateValues" dxfId="94" priority="134" stopIfTrue="1"/>
  </conditionalFormatting>
  <conditionalFormatting sqref="E43:E44">
    <cfRule type="duplicateValues" dxfId="93" priority="133" stopIfTrue="1"/>
  </conditionalFormatting>
  <conditionalFormatting sqref="E51:E53">
    <cfRule type="duplicateValues" dxfId="92" priority="124" stopIfTrue="1"/>
  </conditionalFormatting>
  <conditionalFormatting sqref="E51:E53">
    <cfRule type="duplicateValues" dxfId="91" priority="123" stopIfTrue="1"/>
  </conditionalFormatting>
  <conditionalFormatting sqref="E51:E53">
    <cfRule type="duplicateValues" dxfId="90" priority="122" stopIfTrue="1"/>
  </conditionalFormatting>
  <conditionalFormatting sqref="E51:E53">
    <cfRule type="duplicateValues" dxfId="89" priority="121" stopIfTrue="1"/>
  </conditionalFormatting>
  <conditionalFormatting sqref="E72">
    <cfRule type="duplicateValues" dxfId="88" priority="99" stopIfTrue="1"/>
  </conditionalFormatting>
  <conditionalFormatting sqref="E72">
    <cfRule type="duplicateValues" dxfId="87" priority="98" stopIfTrue="1"/>
  </conditionalFormatting>
  <conditionalFormatting sqref="E72">
    <cfRule type="duplicateValues" dxfId="86" priority="97" stopIfTrue="1"/>
  </conditionalFormatting>
  <conditionalFormatting sqref="E72">
    <cfRule type="duplicateValues" dxfId="85" priority="96" stopIfTrue="1"/>
  </conditionalFormatting>
  <conditionalFormatting sqref="E74">
    <cfRule type="duplicateValues" dxfId="84" priority="93" stopIfTrue="1"/>
  </conditionalFormatting>
  <conditionalFormatting sqref="E74">
    <cfRule type="duplicateValues" dxfId="83" priority="92" stopIfTrue="1"/>
  </conditionalFormatting>
  <conditionalFormatting sqref="E74">
    <cfRule type="duplicateValues" dxfId="82" priority="91" stopIfTrue="1"/>
  </conditionalFormatting>
  <conditionalFormatting sqref="E74">
    <cfRule type="duplicateValues" dxfId="81" priority="90" stopIfTrue="1"/>
  </conditionalFormatting>
  <conditionalFormatting sqref="E80:E81">
    <cfRule type="duplicateValues" dxfId="80" priority="89" stopIfTrue="1"/>
  </conditionalFormatting>
  <conditionalFormatting sqref="E80:E81">
    <cfRule type="duplicateValues" dxfId="79" priority="88" stopIfTrue="1"/>
  </conditionalFormatting>
  <conditionalFormatting sqref="E80:E81">
    <cfRule type="duplicateValues" dxfId="78" priority="87" stopIfTrue="1"/>
  </conditionalFormatting>
  <conditionalFormatting sqref="E80:E81">
    <cfRule type="duplicateValues" dxfId="77" priority="86" stopIfTrue="1"/>
  </conditionalFormatting>
  <conditionalFormatting sqref="D85:D86">
    <cfRule type="duplicateValues" dxfId="76" priority="81" stopIfTrue="1"/>
  </conditionalFormatting>
  <conditionalFormatting sqref="D85:D86">
    <cfRule type="duplicateValues" dxfId="75" priority="80" stopIfTrue="1"/>
  </conditionalFormatting>
  <conditionalFormatting sqref="D85:D86">
    <cfRule type="duplicateValues" dxfId="74" priority="79" stopIfTrue="1"/>
  </conditionalFormatting>
  <conditionalFormatting sqref="D85:D86">
    <cfRule type="duplicateValues" dxfId="73" priority="78" stopIfTrue="1"/>
  </conditionalFormatting>
  <conditionalFormatting sqref="D16:D19">
    <cfRule type="duplicateValues" dxfId="72" priority="71" stopIfTrue="1"/>
  </conditionalFormatting>
  <conditionalFormatting sqref="D16:D19">
    <cfRule type="duplicateValues" dxfId="71" priority="70" stopIfTrue="1"/>
  </conditionalFormatting>
  <conditionalFormatting sqref="D16:D19">
    <cfRule type="duplicateValues" dxfId="70" priority="69" stopIfTrue="1"/>
  </conditionalFormatting>
  <conditionalFormatting sqref="D16:D19">
    <cfRule type="duplicateValues" dxfId="69" priority="68" stopIfTrue="1"/>
  </conditionalFormatting>
  <conditionalFormatting sqref="D36:D37">
    <cfRule type="duplicateValues" dxfId="68" priority="61" stopIfTrue="1"/>
  </conditionalFormatting>
  <conditionalFormatting sqref="D36:D37">
    <cfRule type="duplicateValues" dxfId="67" priority="60" stopIfTrue="1"/>
  </conditionalFormatting>
  <conditionalFormatting sqref="D36:D37">
    <cfRule type="duplicateValues" dxfId="66" priority="59" stopIfTrue="1"/>
  </conditionalFormatting>
  <conditionalFormatting sqref="D36:D37">
    <cfRule type="duplicateValues" dxfId="65" priority="58" stopIfTrue="1"/>
  </conditionalFormatting>
  <conditionalFormatting sqref="D38:D40">
    <cfRule type="duplicateValues" dxfId="64" priority="57" stopIfTrue="1"/>
  </conditionalFormatting>
  <conditionalFormatting sqref="D38:D40">
    <cfRule type="duplicateValues" dxfId="63" priority="56" stopIfTrue="1"/>
  </conditionalFormatting>
  <conditionalFormatting sqref="D38:D40">
    <cfRule type="duplicateValues" dxfId="62" priority="55" stopIfTrue="1"/>
  </conditionalFormatting>
  <conditionalFormatting sqref="D38:D40">
    <cfRule type="duplicateValues" dxfId="61" priority="54" stopIfTrue="1"/>
  </conditionalFormatting>
  <conditionalFormatting sqref="D51 D53">
    <cfRule type="duplicateValues" dxfId="60" priority="41" stopIfTrue="1"/>
  </conditionalFormatting>
  <conditionalFormatting sqref="D51">
    <cfRule type="duplicateValues" dxfId="59" priority="40" stopIfTrue="1"/>
  </conditionalFormatting>
  <conditionalFormatting sqref="D51">
    <cfRule type="duplicateValues" dxfId="58" priority="39" stopIfTrue="1"/>
  </conditionalFormatting>
  <conditionalFormatting sqref="D51">
    <cfRule type="duplicateValues" dxfId="57" priority="38" stopIfTrue="1"/>
  </conditionalFormatting>
  <conditionalFormatting sqref="D72">
    <cfRule type="duplicateValues" dxfId="56" priority="24" stopIfTrue="1"/>
  </conditionalFormatting>
  <conditionalFormatting sqref="D72">
    <cfRule type="duplicateValues" dxfId="55" priority="23" stopIfTrue="1"/>
  </conditionalFormatting>
  <conditionalFormatting sqref="D73">
    <cfRule type="duplicateValues" dxfId="54" priority="25" stopIfTrue="1"/>
  </conditionalFormatting>
  <conditionalFormatting sqref="D72:D73">
    <cfRule type="duplicateValues" dxfId="53" priority="22" stopIfTrue="1"/>
  </conditionalFormatting>
  <conditionalFormatting sqref="D72:D73">
    <cfRule type="duplicateValues" dxfId="52" priority="21" stopIfTrue="1"/>
  </conditionalFormatting>
  <conditionalFormatting sqref="D75">
    <cfRule type="duplicateValues" dxfId="51" priority="20" stopIfTrue="1"/>
  </conditionalFormatting>
  <conditionalFormatting sqref="D75">
    <cfRule type="duplicateValues" dxfId="50" priority="19" stopIfTrue="1"/>
  </conditionalFormatting>
  <conditionalFormatting sqref="D74">
    <cfRule type="duplicateValues" dxfId="49" priority="18" stopIfTrue="1"/>
  </conditionalFormatting>
  <conditionalFormatting sqref="D74">
    <cfRule type="duplicateValues" dxfId="48" priority="17" stopIfTrue="1"/>
  </conditionalFormatting>
  <conditionalFormatting sqref="D74:D75">
    <cfRule type="duplicateValues" dxfId="47" priority="16" stopIfTrue="1"/>
  </conditionalFormatting>
  <conditionalFormatting sqref="D74:D75">
    <cfRule type="duplicateValues" dxfId="46" priority="15" stopIfTrue="1"/>
  </conditionalFormatting>
  <conditionalFormatting sqref="D80:D81">
    <cfRule type="duplicateValues" dxfId="45" priority="14" stopIfTrue="1"/>
  </conditionalFormatting>
  <conditionalFormatting sqref="D80:D81">
    <cfRule type="duplicateValues" dxfId="44" priority="13" stopIfTrue="1"/>
  </conditionalFormatting>
  <conditionalFormatting sqref="D80:D81">
    <cfRule type="duplicateValues" dxfId="43" priority="12" stopIfTrue="1"/>
  </conditionalFormatting>
  <conditionalFormatting sqref="D80:D81">
    <cfRule type="duplicateValues" dxfId="42" priority="11" stopIfTrue="1"/>
  </conditionalFormatting>
  <conditionalFormatting sqref="E107">
    <cfRule type="duplicateValues" dxfId="41" priority="7" stopIfTrue="1"/>
    <cfRule type="duplicateValues" dxfId="40" priority="8" stopIfTrue="1"/>
  </conditionalFormatting>
  <conditionalFormatting sqref="E107">
    <cfRule type="duplicateValues" dxfId="39" priority="9" stopIfTrue="1"/>
  </conditionalFormatting>
  <conditionalFormatting sqref="D103">
    <cfRule type="duplicateValues" dxfId="38" priority="5" stopIfTrue="1"/>
  </conditionalFormatting>
  <conditionalFormatting sqref="D107:D109">
    <cfRule type="duplicateValues" dxfId="37" priority="2" stopIfTrue="1"/>
    <cfRule type="duplicateValues" dxfId="36" priority="3" stopIfTrue="1"/>
  </conditionalFormatting>
  <conditionalFormatting sqref="D107:D109">
    <cfRule type="duplicateValues" dxfId="35" priority="4" stopIfTrue="1"/>
  </conditionalFormatting>
  <conditionalFormatting sqref="E103">
    <cfRule type="duplicateValues" dxfId="34" priority="1" stopIfTrue="1"/>
  </conditionalFormatting>
  <conditionalFormatting sqref="D87">
    <cfRule type="duplicateValues" dxfId="33" priority="180" stopIfTrue="1"/>
  </conditionalFormatting>
  <conditionalFormatting sqref="D57:D61">
    <cfRule type="duplicateValues" dxfId="32" priority="181" stopIfTrue="1"/>
  </conditionalFormatting>
  <conditionalFormatting sqref="E49:E50">
    <cfRule type="duplicateValues" dxfId="31" priority="182" stopIfTrue="1"/>
  </conditionalFormatting>
  <conditionalFormatting sqref="D50">
    <cfRule type="duplicateValues" dxfId="30" priority="190" stopIfTrue="1"/>
  </conditionalFormatting>
  <conditionalFormatting sqref="E46:E48">
    <cfRule type="duplicateValues" dxfId="29" priority="191" stopIfTrue="1"/>
  </conditionalFormatting>
  <conditionalFormatting sqref="D46:D48">
    <cfRule type="duplicateValues" dxfId="28" priority="199" stopIfTrue="1"/>
  </conditionalFormatting>
  <conditionalFormatting sqref="D43:D44">
    <cfRule type="duplicateValues" dxfId="27" priority="200" stopIfTrue="1"/>
  </conditionalFormatting>
  <conditionalFormatting sqref="E31">
    <cfRule type="duplicateValues" dxfId="26" priority="203" stopIfTrue="1"/>
  </conditionalFormatting>
  <conditionalFormatting sqref="D30:D31">
    <cfRule type="duplicateValues" dxfId="25" priority="204" stopIfTrue="1"/>
  </conditionalFormatting>
  <conditionalFormatting sqref="E30">
    <cfRule type="duplicateValues" dxfId="24" priority="206" stopIfTrue="1"/>
  </conditionalFormatting>
  <pageMargins left="0.23622047244094491" right="0.23622047244094491" top="0.74803149606299213" bottom="0.74803149606299213" header="0.31496062992125984" footer="0.31496062992125984"/>
  <pageSetup scale="34" fitToHeight="0" orientation="landscape" r:id="rId1"/>
  <rowBreaks count="1" manualBreakCount="1">
    <brk id="91" max="20"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U25"/>
  <sheetViews>
    <sheetView view="pageBreakPreview" topLeftCell="A22" zoomScale="60" zoomScaleNormal="70" workbookViewId="0">
      <selection activeCell="I18" sqref="I18"/>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21" s="12" customFormat="1" ht="21.75">
      <c r="A1" s="332" t="s">
        <v>1985</v>
      </c>
      <c r="B1" s="333"/>
      <c r="C1" s="333"/>
      <c r="D1" s="333"/>
      <c r="E1" s="333"/>
      <c r="F1" s="333"/>
      <c r="G1" s="333"/>
      <c r="H1" s="333"/>
      <c r="I1" s="333"/>
      <c r="J1" s="333"/>
      <c r="K1" s="333"/>
      <c r="L1" s="333"/>
      <c r="M1" s="333"/>
      <c r="N1" s="333"/>
      <c r="O1" s="333"/>
      <c r="P1" s="333"/>
      <c r="Q1" s="333"/>
      <c r="R1" s="333"/>
      <c r="S1" s="334"/>
    </row>
    <row r="2" spans="1:21" s="12" customFormat="1" ht="21.75">
      <c r="A2" s="335" t="s">
        <v>10</v>
      </c>
      <c r="B2" s="336"/>
      <c r="C2" s="336"/>
      <c r="D2" s="336"/>
      <c r="E2" s="336"/>
      <c r="F2" s="336"/>
      <c r="G2" s="336"/>
      <c r="H2" s="336"/>
      <c r="I2" s="336"/>
      <c r="J2" s="336"/>
      <c r="K2" s="336"/>
      <c r="L2" s="336"/>
      <c r="M2" s="336"/>
      <c r="N2" s="336"/>
      <c r="O2" s="336"/>
      <c r="P2" s="336"/>
      <c r="Q2" s="336"/>
      <c r="R2" s="336"/>
      <c r="S2" s="337"/>
    </row>
    <row r="3" spans="1:21" s="12" customFormat="1" ht="35.25" customHeight="1">
      <c r="A3" s="335"/>
      <c r="B3" s="336"/>
      <c r="C3" s="336"/>
      <c r="D3" s="336"/>
      <c r="E3" s="336"/>
      <c r="F3" s="336"/>
      <c r="G3" s="336"/>
      <c r="H3" s="336"/>
      <c r="I3" s="336"/>
      <c r="J3" s="336"/>
      <c r="K3" s="336"/>
      <c r="L3" s="336"/>
      <c r="M3" s="336"/>
      <c r="N3" s="336"/>
      <c r="O3" s="336"/>
      <c r="P3" s="336"/>
      <c r="Q3" s="336"/>
      <c r="R3" s="336"/>
      <c r="S3" s="337"/>
    </row>
    <row r="4" spans="1:21" s="12" customFormat="1" ht="21.75">
      <c r="A4" s="335"/>
      <c r="B4" s="336"/>
      <c r="C4" s="336"/>
      <c r="D4" s="336"/>
      <c r="E4" s="336"/>
      <c r="F4" s="336"/>
      <c r="G4" s="336"/>
      <c r="H4" s="336"/>
      <c r="I4" s="336"/>
      <c r="J4" s="336"/>
      <c r="K4" s="336"/>
      <c r="L4" s="336"/>
      <c r="M4" s="336"/>
      <c r="N4" s="336"/>
      <c r="O4" s="336"/>
      <c r="P4" s="336"/>
      <c r="Q4" s="336"/>
      <c r="R4" s="336"/>
      <c r="S4" s="337"/>
    </row>
    <row r="5" spans="1:21"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21" s="12" customFormat="1" ht="21.75">
      <c r="A6" s="350">
        <f>CARÁTULA!D10</f>
        <v>0</v>
      </c>
      <c r="B6" s="351"/>
      <c r="C6" s="351"/>
      <c r="D6" s="351"/>
      <c r="E6" s="351"/>
      <c r="F6" s="351"/>
      <c r="G6" s="351"/>
      <c r="H6" s="351"/>
      <c r="I6" s="351"/>
      <c r="J6" s="351">
        <f>CARÁTULA!D13</f>
        <v>0</v>
      </c>
      <c r="K6" s="351"/>
      <c r="L6" s="351"/>
      <c r="M6" s="351"/>
      <c r="N6" s="351"/>
      <c r="O6" s="351"/>
      <c r="P6" s="351"/>
      <c r="Q6" s="351"/>
      <c r="R6" s="351"/>
      <c r="S6" s="351"/>
      <c r="T6" s="351"/>
      <c r="U6" s="352"/>
    </row>
    <row r="7" spans="1:21" ht="21.75" customHeight="1">
      <c r="A7" s="431" t="s">
        <v>1360</v>
      </c>
      <c r="B7" s="432"/>
      <c r="C7" s="432"/>
      <c r="D7" s="432"/>
      <c r="E7" s="432"/>
      <c r="F7" s="432"/>
      <c r="G7" s="432"/>
      <c r="H7" s="432"/>
      <c r="I7" s="432"/>
      <c r="J7" s="432"/>
      <c r="K7" s="432"/>
      <c r="L7" s="432"/>
      <c r="M7" s="432"/>
      <c r="N7" s="432"/>
      <c r="O7" s="432"/>
      <c r="P7" s="432"/>
      <c r="Q7" s="432"/>
      <c r="R7" s="432"/>
      <c r="S7" s="433"/>
    </row>
    <row r="8" spans="1:21"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21"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21"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21"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21" ht="174">
      <c r="A12" s="77">
        <v>1</v>
      </c>
      <c r="B12" s="74" t="s">
        <v>1390</v>
      </c>
      <c r="C12" s="365" t="s">
        <v>2035</v>
      </c>
      <c r="D12" s="74" t="s">
        <v>795</v>
      </c>
      <c r="E12" s="90">
        <v>1</v>
      </c>
      <c r="F12" s="58">
        <f t="shared" ref="F12:F23" si="0">IF(E12=G12,H12)</f>
        <v>1</v>
      </c>
      <c r="G12" s="58">
        <f t="shared" ref="G12:G23" si="1">IF(E12="NA","NA",H12)</f>
        <v>1</v>
      </c>
      <c r="H12" s="58">
        <v>1</v>
      </c>
      <c r="I12" s="74" t="s">
        <v>1361</v>
      </c>
      <c r="J12" s="90">
        <v>1</v>
      </c>
      <c r="K12" s="58">
        <f t="shared" ref="K12:K23" si="2">IF(J12=L12,M12)</f>
        <v>1</v>
      </c>
      <c r="L12" s="58">
        <f t="shared" ref="L12:L23" si="3">IF(J12="NA","NA",M12)</f>
        <v>1</v>
      </c>
      <c r="M12" s="58">
        <v>1</v>
      </c>
      <c r="N12" s="74" t="s">
        <v>73</v>
      </c>
      <c r="O12" s="90" t="s">
        <v>13</v>
      </c>
      <c r="P12" s="58">
        <f t="shared" ref="P12:P23" si="4">IF(O12=Q12,R12)</f>
        <v>1</v>
      </c>
      <c r="Q12" s="58" t="str">
        <f t="shared" ref="Q12:Q23" si="5">IF(O12="NA","NA",R12)</f>
        <v>NA</v>
      </c>
      <c r="R12" s="58">
        <v>1</v>
      </c>
      <c r="S12" s="74" t="s">
        <v>1038</v>
      </c>
    </row>
    <row r="13" spans="1:21" ht="195.75" customHeight="1">
      <c r="A13" s="361">
        <v>2</v>
      </c>
      <c r="B13" s="459" t="s">
        <v>1391</v>
      </c>
      <c r="C13" s="368" t="s">
        <v>1362</v>
      </c>
      <c r="D13" s="365" t="s">
        <v>1363</v>
      </c>
      <c r="E13" s="463">
        <v>1</v>
      </c>
      <c r="F13" s="58">
        <f t="shared" si="0"/>
        <v>1</v>
      </c>
      <c r="G13" s="58">
        <f t="shared" si="1"/>
        <v>1</v>
      </c>
      <c r="H13" s="58">
        <v>1</v>
      </c>
      <c r="I13" s="459" t="s">
        <v>2068</v>
      </c>
      <c r="J13" s="463">
        <v>1</v>
      </c>
      <c r="K13" s="58">
        <f t="shared" si="2"/>
        <v>1</v>
      </c>
      <c r="L13" s="58">
        <f t="shared" si="3"/>
        <v>1</v>
      </c>
      <c r="M13" s="58">
        <v>1</v>
      </c>
      <c r="N13" s="459" t="s">
        <v>1364</v>
      </c>
      <c r="O13" s="463">
        <v>1</v>
      </c>
      <c r="P13" s="58">
        <f t="shared" si="4"/>
        <v>1</v>
      </c>
      <c r="Q13" s="58">
        <f t="shared" si="5"/>
        <v>1</v>
      </c>
      <c r="R13" s="58">
        <v>1</v>
      </c>
      <c r="S13" s="379" t="s">
        <v>1038</v>
      </c>
    </row>
    <row r="14" spans="1:21" ht="378" customHeight="1">
      <c r="A14" s="362"/>
      <c r="B14" s="460"/>
      <c r="C14" s="358"/>
      <c r="D14" s="366"/>
      <c r="E14" s="464"/>
      <c r="F14" s="242"/>
      <c r="G14" s="242"/>
      <c r="H14" s="242"/>
      <c r="I14" s="460"/>
      <c r="J14" s="464"/>
      <c r="K14" s="242"/>
      <c r="L14" s="242"/>
      <c r="M14" s="242"/>
      <c r="N14" s="460"/>
      <c r="O14" s="464"/>
      <c r="P14" s="242"/>
      <c r="Q14" s="242"/>
      <c r="R14" s="242"/>
      <c r="S14" s="380"/>
    </row>
    <row r="15" spans="1:21" s="16" customFormat="1" ht="409.5" customHeight="1">
      <c r="A15" s="361">
        <v>3</v>
      </c>
      <c r="B15" s="357" t="s">
        <v>1392</v>
      </c>
      <c r="C15" s="357" t="s">
        <v>1365</v>
      </c>
      <c r="D15" s="357" t="s">
        <v>1366</v>
      </c>
      <c r="E15" s="463">
        <v>1</v>
      </c>
      <c r="F15" s="58">
        <f t="shared" si="0"/>
        <v>1</v>
      </c>
      <c r="G15" s="58">
        <f t="shared" si="1"/>
        <v>1</v>
      </c>
      <c r="H15" s="58">
        <v>1</v>
      </c>
      <c r="I15" s="459" t="s">
        <v>1367</v>
      </c>
      <c r="J15" s="463">
        <v>1</v>
      </c>
      <c r="K15" s="58">
        <f t="shared" si="2"/>
        <v>1</v>
      </c>
      <c r="L15" s="58">
        <f t="shared" si="3"/>
        <v>1</v>
      </c>
      <c r="M15" s="58">
        <v>1</v>
      </c>
      <c r="N15" s="459" t="s">
        <v>1368</v>
      </c>
      <c r="O15" s="463">
        <v>1</v>
      </c>
      <c r="P15" s="58">
        <f t="shared" si="4"/>
        <v>1</v>
      </c>
      <c r="Q15" s="58">
        <f t="shared" si="5"/>
        <v>1</v>
      </c>
      <c r="R15" s="58">
        <v>1</v>
      </c>
      <c r="S15" s="357" t="s">
        <v>1038</v>
      </c>
    </row>
    <row r="16" spans="1:21" s="16" customFormat="1" ht="181.5" customHeight="1">
      <c r="A16" s="362"/>
      <c r="B16" s="358"/>
      <c r="C16" s="358"/>
      <c r="D16" s="358"/>
      <c r="E16" s="464"/>
      <c r="F16" s="242"/>
      <c r="G16" s="242"/>
      <c r="H16" s="242"/>
      <c r="I16" s="460"/>
      <c r="J16" s="464"/>
      <c r="K16" s="242"/>
      <c r="L16" s="242"/>
      <c r="M16" s="242"/>
      <c r="N16" s="460"/>
      <c r="O16" s="464"/>
      <c r="P16" s="242"/>
      <c r="Q16" s="242"/>
      <c r="R16" s="242"/>
      <c r="S16" s="358"/>
    </row>
    <row r="17" spans="1:19" s="16" customFormat="1" ht="282.75">
      <c r="A17" s="77">
        <v>4</v>
      </c>
      <c r="B17" s="74" t="s">
        <v>1393</v>
      </c>
      <c r="C17" s="58" t="s">
        <v>1369</v>
      </c>
      <c r="D17" s="74" t="s">
        <v>1370</v>
      </c>
      <c r="E17" s="90">
        <v>1</v>
      </c>
      <c r="F17" s="58">
        <f t="shared" si="0"/>
        <v>1</v>
      </c>
      <c r="G17" s="58">
        <f t="shared" si="1"/>
        <v>1</v>
      </c>
      <c r="H17" s="58">
        <v>1</v>
      </c>
      <c r="I17" s="74" t="s">
        <v>1371</v>
      </c>
      <c r="J17" s="90">
        <v>1</v>
      </c>
      <c r="K17" s="58">
        <f t="shared" si="2"/>
        <v>1</v>
      </c>
      <c r="L17" s="58">
        <f t="shared" si="3"/>
        <v>1</v>
      </c>
      <c r="M17" s="58">
        <v>1</v>
      </c>
      <c r="N17" s="74" t="s">
        <v>1372</v>
      </c>
      <c r="O17" s="90">
        <v>1</v>
      </c>
      <c r="P17" s="58">
        <f t="shared" si="4"/>
        <v>1</v>
      </c>
      <c r="Q17" s="58">
        <f t="shared" si="5"/>
        <v>1</v>
      </c>
      <c r="R17" s="58">
        <v>1</v>
      </c>
      <c r="S17" s="74" t="s">
        <v>1373</v>
      </c>
    </row>
    <row r="18" spans="1:19" s="16" customFormat="1" ht="217.5">
      <c r="A18" s="77">
        <v>5</v>
      </c>
      <c r="B18" s="74" t="s">
        <v>1394</v>
      </c>
      <c r="C18" s="258" t="s">
        <v>2036</v>
      </c>
      <c r="D18" s="224" t="s">
        <v>1986</v>
      </c>
      <c r="E18" s="90">
        <v>1</v>
      </c>
      <c r="F18" s="58">
        <f t="shared" si="0"/>
        <v>1</v>
      </c>
      <c r="G18" s="58">
        <f t="shared" si="1"/>
        <v>1</v>
      </c>
      <c r="H18" s="58">
        <v>1</v>
      </c>
      <c r="I18" s="74" t="s">
        <v>1979</v>
      </c>
      <c r="J18" s="90">
        <v>1</v>
      </c>
      <c r="K18" s="58">
        <f t="shared" si="2"/>
        <v>1</v>
      </c>
      <c r="L18" s="58">
        <f t="shared" si="3"/>
        <v>1</v>
      </c>
      <c r="M18" s="58">
        <v>1</v>
      </c>
      <c r="N18" s="74" t="s">
        <v>2069</v>
      </c>
      <c r="O18" s="90">
        <v>1</v>
      </c>
      <c r="P18" s="58">
        <f t="shared" si="4"/>
        <v>1</v>
      </c>
      <c r="Q18" s="58">
        <f t="shared" si="5"/>
        <v>1</v>
      </c>
      <c r="R18" s="58">
        <v>1</v>
      </c>
      <c r="S18" s="74" t="s">
        <v>1038</v>
      </c>
    </row>
    <row r="19" spans="1:19" s="16" customFormat="1" ht="130.5">
      <c r="A19" s="77">
        <v>6</v>
      </c>
      <c r="B19" s="74" t="s">
        <v>1395</v>
      </c>
      <c r="C19" s="58" t="s">
        <v>1374</v>
      </c>
      <c r="D19" s="74" t="s">
        <v>1375</v>
      </c>
      <c r="E19" s="90">
        <v>1</v>
      </c>
      <c r="F19" s="58">
        <f t="shared" si="0"/>
        <v>1</v>
      </c>
      <c r="G19" s="58">
        <f t="shared" si="1"/>
        <v>1</v>
      </c>
      <c r="H19" s="58">
        <v>1</v>
      </c>
      <c r="I19" s="74" t="s">
        <v>1376</v>
      </c>
      <c r="J19" s="90">
        <v>1</v>
      </c>
      <c r="K19" s="58">
        <f t="shared" si="2"/>
        <v>1</v>
      </c>
      <c r="L19" s="58">
        <f t="shared" si="3"/>
        <v>1</v>
      </c>
      <c r="M19" s="58">
        <v>1</v>
      </c>
      <c r="N19" s="74" t="s">
        <v>73</v>
      </c>
      <c r="O19" s="90" t="s">
        <v>13</v>
      </c>
      <c r="P19" s="58">
        <f t="shared" si="4"/>
        <v>1</v>
      </c>
      <c r="Q19" s="58" t="str">
        <f t="shared" si="5"/>
        <v>NA</v>
      </c>
      <c r="R19" s="58">
        <v>1</v>
      </c>
      <c r="S19" s="74" t="s">
        <v>1038</v>
      </c>
    </row>
    <row r="20" spans="1:19" s="16" customFormat="1" ht="409.5" customHeight="1">
      <c r="A20" s="361">
        <v>7</v>
      </c>
      <c r="B20" s="459" t="s">
        <v>1396</v>
      </c>
      <c r="C20" s="357" t="s">
        <v>1377</v>
      </c>
      <c r="D20" s="459" t="s">
        <v>1378</v>
      </c>
      <c r="E20" s="463">
        <v>1</v>
      </c>
      <c r="F20" s="58">
        <f t="shared" si="0"/>
        <v>1</v>
      </c>
      <c r="G20" s="58">
        <f t="shared" si="1"/>
        <v>1</v>
      </c>
      <c r="H20" s="58">
        <v>1</v>
      </c>
      <c r="I20" s="459" t="s">
        <v>1379</v>
      </c>
      <c r="J20" s="463">
        <v>1</v>
      </c>
      <c r="K20" s="58">
        <f t="shared" si="2"/>
        <v>1</v>
      </c>
      <c r="L20" s="58">
        <f t="shared" si="3"/>
        <v>1</v>
      </c>
      <c r="M20" s="58">
        <v>1</v>
      </c>
      <c r="N20" s="459" t="s">
        <v>1380</v>
      </c>
      <c r="O20" s="463">
        <v>1</v>
      </c>
      <c r="P20" s="58">
        <f t="shared" si="4"/>
        <v>1</v>
      </c>
      <c r="Q20" s="58">
        <f t="shared" si="5"/>
        <v>1</v>
      </c>
      <c r="R20" s="58">
        <v>1</v>
      </c>
      <c r="S20" s="379" t="s">
        <v>1373</v>
      </c>
    </row>
    <row r="21" spans="1:19" s="16" customFormat="1" ht="210.75" customHeight="1">
      <c r="A21" s="362"/>
      <c r="B21" s="460"/>
      <c r="C21" s="358"/>
      <c r="D21" s="460"/>
      <c r="E21" s="464"/>
      <c r="F21" s="242"/>
      <c r="G21" s="242"/>
      <c r="H21" s="242"/>
      <c r="I21" s="460"/>
      <c r="J21" s="464"/>
      <c r="K21" s="242"/>
      <c r="L21" s="242"/>
      <c r="M21" s="242"/>
      <c r="N21" s="460"/>
      <c r="O21" s="464"/>
      <c r="P21" s="242"/>
      <c r="Q21" s="242"/>
      <c r="R21" s="242"/>
      <c r="S21" s="380"/>
    </row>
    <row r="22" spans="1:19" s="16" customFormat="1" ht="174">
      <c r="A22" s="77">
        <v>8</v>
      </c>
      <c r="B22" s="74" t="s">
        <v>1397</v>
      </c>
      <c r="C22" s="58" t="s">
        <v>1381</v>
      </c>
      <c r="D22" s="74" t="s">
        <v>1382</v>
      </c>
      <c r="E22" s="90">
        <v>1</v>
      </c>
      <c r="F22" s="58">
        <f t="shared" si="0"/>
        <v>1</v>
      </c>
      <c r="G22" s="58">
        <f t="shared" si="1"/>
        <v>1</v>
      </c>
      <c r="H22" s="58">
        <v>1</v>
      </c>
      <c r="I22" s="74" t="s">
        <v>1383</v>
      </c>
      <c r="J22" s="90">
        <v>1</v>
      </c>
      <c r="K22" s="58">
        <f t="shared" si="2"/>
        <v>1</v>
      </c>
      <c r="L22" s="58">
        <f t="shared" si="3"/>
        <v>1</v>
      </c>
      <c r="M22" s="58">
        <v>1</v>
      </c>
      <c r="N22" s="74" t="s">
        <v>1384</v>
      </c>
      <c r="O22" s="90">
        <v>1</v>
      </c>
      <c r="P22" s="58">
        <f t="shared" si="4"/>
        <v>1</v>
      </c>
      <c r="Q22" s="58">
        <f t="shared" si="5"/>
        <v>1</v>
      </c>
      <c r="R22" s="58">
        <v>1</v>
      </c>
      <c r="S22" s="74" t="s">
        <v>1038</v>
      </c>
    </row>
    <row r="23" spans="1:19" s="16" customFormat="1" ht="282.75">
      <c r="A23" s="77">
        <v>9</v>
      </c>
      <c r="B23" s="57" t="s">
        <v>1385</v>
      </c>
      <c r="C23" s="58" t="s">
        <v>1386</v>
      </c>
      <c r="D23" s="30" t="s">
        <v>1387</v>
      </c>
      <c r="E23" s="90">
        <v>1</v>
      </c>
      <c r="F23" s="58">
        <f t="shared" si="0"/>
        <v>1</v>
      </c>
      <c r="G23" s="58">
        <f t="shared" si="1"/>
        <v>1</v>
      </c>
      <c r="H23" s="58">
        <v>1</v>
      </c>
      <c r="I23" s="30" t="s">
        <v>1388</v>
      </c>
      <c r="J23" s="90">
        <v>1</v>
      </c>
      <c r="K23" s="58">
        <f t="shared" si="2"/>
        <v>1</v>
      </c>
      <c r="L23" s="58">
        <f t="shared" si="3"/>
        <v>1</v>
      </c>
      <c r="M23" s="58">
        <v>1</v>
      </c>
      <c r="N23" s="30" t="s">
        <v>1389</v>
      </c>
      <c r="O23" s="90">
        <v>1</v>
      </c>
      <c r="P23" s="58">
        <f t="shared" si="4"/>
        <v>1</v>
      </c>
      <c r="Q23" s="58">
        <f t="shared" si="5"/>
        <v>1</v>
      </c>
      <c r="R23" s="58">
        <v>1</v>
      </c>
      <c r="S23" s="74" t="s">
        <v>1373</v>
      </c>
    </row>
    <row r="24" spans="1:19" s="12" customFormat="1" ht="21.75">
      <c r="A24" s="6"/>
      <c r="B24" s="26"/>
      <c r="C24" s="27"/>
      <c r="D24" s="26"/>
      <c r="E24" s="45">
        <f>SUM(E12:E23)</f>
        <v>9</v>
      </c>
      <c r="F24" s="28">
        <f>SUM(F12:F23)</f>
        <v>9</v>
      </c>
      <c r="G24" s="28">
        <f>SUM(G12:G23)</f>
        <v>9</v>
      </c>
      <c r="H24" s="28">
        <f>SUM(H12:H23)</f>
        <v>9</v>
      </c>
      <c r="I24" s="26"/>
      <c r="J24" s="45">
        <f>SUM(J12:J23)</f>
        <v>9</v>
      </c>
      <c r="K24" s="28">
        <f>SUM(K12:K23)</f>
        <v>9</v>
      </c>
      <c r="L24" s="28">
        <f>SUM(L12:L23)</f>
        <v>9</v>
      </c>
      <c r="M24" s="28">
        <f>SUM(M12:M23)</f>
        <v>9</v>
      </c>
      <c r="N24" s="26"/>
      <c r="O24" s="45">
        <f>SUM(O12:O23)</f>
        <v>7</v>
      </c>
      <c r="P24" s="28">
        <f>SUM(P12:P23)</f>
        <v>9</v>
      </c>
      <c r="Q24" s="28">
        <f>SUM(Q12:Q23)</f>
        <v>7</v>
      </c>
      <c r="R24" s="28">
        <f>SUM(R12:R23)</f>
        <v>9</v>
      </c>
    </row>
    <row r="25" spans="1:19" s="12" customFormat="1" ht="21.75">
      <c r="A25" s="6"/>
      <c r="B25" s="47" t="str">
        <f>A7</f>
        <v>SERVICIOS GENERALES</v>
      </c>
      <c r="C25" s="46">
        <f>'RESULTADOS CACU-CAENDOMETRIO'!M32</f>
        <v>1</v>
      </c>
      <c r="D25" s="26"/>
      <c r="E25" s="28"/>
      <c r="F25" s="28"/>
      <c r="G25" s="28"/>
      <c r="H25" s="28"/>
      <c r="I25" s="26"/>
      <c r="J25" s="28"/>
      <c r="K25" s="28"/>
      <c r="L25" s="28"/>
      <c r="M25" s="28"/>
      <c r="N25" s="26"/>
      <c r="O25" s="28"/>
      <c r="P25" s="28"/>
      <c r="Q25" s="28"/>
      <c r="R25" s="28"/>
    </row>
  </sheetData>
  <mergeCells count="56">
    <mergeCell ref="D20:D21"/>
    <mergeCell ref="E20:E21"/>
    <mergeCell ref="C20:C21"/>
    <mergeCell ref="B20:B21"/>
    <mergeCell ref="A20:A21"/>
    <mergeCell ref="I20:I21"/>
    <mergeCell ref="J20:J21"/>
    <mergeCell ref="N20:N21"/>
    <mergeCell ref="O20:O21"/>
    <mergeCell ref="S20:S21"/>
    <mergeCell ref="O15:O16"/>
    <mergeCell ref="S15:S16"/>
    <mergeCell ref="E15:E16"/>
    <mergeCell ref="D15:D16"/>
    <mergeCell ref="C15:C16"/>
    <mergeCell ref="B13:B14"/>
    <mergeCell ref="A13:A14"/>
    <mergeCell ref="I15:I16"/>
    <mergeCell ref="J15:J16"/>
    <mergeCell ref="N15:N16"/>
    <mergeCell ref="B15:B16"/>
    <mergeCell ref="A15:A16"/>
    <mergeCell ref="I13:I14"/>
    <mergeCell ref="J13:J14"/>
    <mergeCell ref="N13:N14"/>
    <mergeCell ref="A11:S11"/>
    <mergeCell ref="L8:L10"/>
    <mergeCell ref="M8:M10"/>
    <mergeCell ref="O8:O10"/>
    <mergeCell ref="P8:P10"/>
    <mergeCell ref="Q8:Q10"/>
    <mergeCell ref="R8:R10"/>
    <mergeCell ref="O13:O14"/>
    <mergeCell ref="S13:S14"/>
    <mergeCell ref="E13:E14"/>
    <mergeCell ref="D13:D14"/>
    <mergeCell ref="C12:C14"/>
    <mergeCell ref="A7:S7"/>
    <mergeCell ref="A8:A10"/>
    <mergeCell ref="B8:B10"/>
    <mergeCell ref="C8:C10"/>
    <mergeCell ref="E8:E10"/>
    <mergeCell ref="F8:F10"/>
    <mergeCell ref="G8:G10"/>
    <mergeCell ref="H8:H10"/>
    <mergeCell ref="J8:J10"/>
    <mergeCell ref="K8:K10"/>
    <mergeCell ref="S8:S10"/>
    <mergeCell ref="A6:I6"/>
    <mergeCell ref="J6:U6"/>
    <mergeCell ref="A1:S1"/>
    <mergeCell ref="A2:S2"/>
    <mergeCell ref="A3:S3"/>
    <mergeCell ref="A4:S4"/>
    <mergeCell ref="A5:N5"/>
    <mergeCell ref="O5:S5"/>
  </mergeCells>
  <pageMargins left="0.23622047244094491" right="0.23622047244094491" top="0.74803149606299213" bottom="0.74803149606299213" header="0.31496062992125984" footer="0.31496062992125984"/>
  <pageSetup scale="40"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85C4D"/>
    <pageSetUpPr fitToPage="1"/>
  </sheetPr>
  <dimension ref="A1:IP36"/>
  <sheetViews>
    <sheetView view="pageBreakPreview" topLeftCell="D10" zoomScale="90" zoomScaleNormal="85" zoomScaleSheetLayoutView="90" workbookViewId="0">
      <selection activeCell="K39" sqref="K39"/>
    </sheetView>
  </sheetViews>
  <sheetFormatPr baseColWidth="10" defaultColWidth="8.42578125" defaultRowHeight="15"/>
  <cols>
    <col min="1" max="1" width="59" style="1" customWidth="1"/>
    <col min="2" max="13" width="12.5703125" style="1" customWidth="1"/>
    <col min="14" max="14" width="8.7109375" style="1" customWidth="1"/>
    <col min="15" max="248" width="11.42578125" style="1" customWidth="1"/>
    <col min="249" max="249" width="50.28515625" style="1" customWidth="1"/>
    <col min="250" max="250" width="8.42578125" style="1" customWidth="1"/>
    <col min="251" max="251" width="50.28515625" style="1" customWidth="1"/>
    <col min="252" max="16384" width="8.42578125" style="1"/>
  </cols>
  <sheetData>
    <row r="1" spans="1:250" ht="18">
      <c r="A1" s="412" t="s">
        <v>1985</v>
      </c>
      <c r="B1" s="413"/>
      <c r="C1" s="413"/>
      <c r="D1" s="413"/>
      <c r="E1" s="413"/>
      <c r="F1" s="413"/>
      <c r="G1" s="413"/>
      <c r="H1" s="413"/>
      <c r="I1" s="413"/>
      <c r="J1" s="413"/>
      <c r="K1" s="413"/>
      <c r="L1" s="413"/>
      <c r="M1" s="414"/>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row>
    <row r="2" spans="1:250" ht="18">
      <c r="A2" s="415" t="s">
        <v>90</v>
      </c>
      <c r="B2" s="416"/>
      <c r="C2" s="416"/>
      <c r="D2" s="416"/>
      <c r="E2" s="416"/>
      <c r="F2" s="416"/>
      <c r="G2" s="416"/>
      <c r="H2" s="416"/>
      <c r="I2" s="416"/>
      <c r="J2" s="416"/>
      <c r="K2" s="416"/>
      <c r="L2" s="416"/>
      <c r="M2" s="4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row>
    <row r="3" spans="1:250" ht="18">
      <c r="A3" s="415"/>
      <c r="B3" s="416"/>
      <c r="C3" s="416"/>
      <c r="D3" s="416"/>
      <c r="E3" s="416"/>
      <c r="F3" s="416"/>
      <c r="G3" s="416"/>
      <c r="H3" s="416"/>
      <c r="I3" s="416"/>
      <c r="J3" s="416"/>
      <c r="K3" s="416"/>
      <c r="L3" s="416"/>
      <c r="M3" s="4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row>
    <row r="4" spans="1:250" ht="18">
      <c r="A4" s="421"/>
      <c r="B4" s="422"/>
      <c r="C4" s="422"/>
      <c r="D4" s="422"/>
      <c r="E4" s="422"/>
      <c r="F4" s="422"/>
      <c r="G4" s="422"/>
      <c r="H4" s="422"/>
      <c r="I4" s="422"/>
      <c r="J4" s="422"/>
      <c r="K4" s="422"/>
      <c r="L4" s="422"/>
      <c r="M4" s="423"/>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row>
    <row r="5" spans="1:250" ht="18">
      <c r="A5" s="576" t="s">
        <v>40</v>
      </c>
      <c r="B5" s="576"/>
      <c r="C5" s="576"/>
      <c r="D5" s="576"/>
      <c r="E5" s="576"/>
      <c r="F5" s="576"/>
      <c r="G5" s="576"/>
      <c r="H5" s="576"/>
      <c r="I5" s="576"/>
      <c r="J5" s="576"/>
      <c r="K5" s="576"/>
      <c r="L5" s="576"/>
      <c r="M5" s="57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row>
    <row r="6" spans="1:250" ht="35.85" customHeight="1">
      <c r="A6" s="350">
        <f>CARÁTULA!D10</f>
        <v>0</v>
      </c>
      <c r="B6" s="351"/>
      <c r="C6" s="351"/>
      <c r="D6" s="351"/>
      <c r="E6" s="351"/>
      <c r="F6" s="351"/>
      <c r="G6" s="351"/>
      <c r="H6" s="351"/>
      <c r="I6" s="351"/>
      <c r="J6" s="575">
        <f>CARÁTULA!D13</f>
        <v>0</v>
      </c>
      <c r="K6" s="575"/>
      <c r="L6" s="575"/>
      <c r="M6" s="575"/>
      <c r="N6" s="246"/>
      <c r="O6" s="246"/>
      <c r="P6" s="246"/>
      <c r="Q6" s="246"/>
      <c r="R6" s="246"/>
      <c r="S6" s="246"/>
      <c r="T6" s="246"/>
      <c r="U6" s="24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row>
    <row r="7" spans="1:250" ht="39.75" customHeight="1">
      <c r="A7" s="577" t="s">
        <v>1991</v>
      </c>
      <c r="B7" s="578"/>
      <c r="C7" s="578"/>
      <c r="D7" s="578"/>
      <c r="E7" s="578"/>
      <c r="F7" s="578"/>
      <c r="G7" s="578"/>
      <c r="H7" s="578"/>
      <c r="I7" s="578"/>
      <c r="J7" s="578"/>
      <c r="K7" s="578"/>
      <c r="L7" s="578"/>
      <c r="M7" s="579"/>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row>
    <row r="8" spans="1:250" s="49" customFormat="1" ht="15" customHeight="1">
      <c r="A8" s="580"/>
      <c r="B8" s="581"/>
      <c r="C8" s="581"/>
      <c r="D8" s="581"/>
      <c r="E8" s="581"/>
      <c r="F8" s="581"/>
      <c r="G8" s="581"/>
      <c r="H8" s="581"/>
      <c r="I8" s="581"/>
      <c r="J8" s="581"/>
      <c r="K8" s="581"/>
      <c r="L8" s="581"/>
      <c r="M8" s="582"/>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row>
    <row r="9" spans="1:250" s="40" customFormat="1" ht="15" customHeight="1">
      <c r="A9" s="583" t="s">
        <v>67</v>
      </c>
      <c r="B9" s="583"/>
      <c r="C9" s="583"/>
      <c r="D9" s="583"/>
      <c r="E9" s="584">
        <f>CARÁTULA!D10</f>
        <v>0</v>
      </c>
      <c r="F9" s="585"/>
      <c r="G9" s="585"/>
      <c r="H9" s="585"/>
      <c r="I9" s="585"/>
      <c r="J9" s="585"/>
      <c r="K9" s="585"/>
      <c r="L9" s="585"/>
      <c r="M9" s="586"/>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row>
    <row r="10" spans="1:250" s="40" customFormat="1" ht="15" customHeight="1">
      <c r="A10" s="583" t="s">
        <v>47</v>
      </c>
      <c r="B10" s="583"/>
      <c r="C10" s="583"/>
      <c r="D10" s="583"/>
      <c r="E10" s="584">
        <f>CARÁTULA!D13</f>
        <v>0</v>
      </c>
      <c r="F10" s="585"/>
      <c r="G10" s="585"/>
      <c r="H10" s="585"/>
      <c r="I10" s="585"/>
      <c r="J10" s="585"/>
      <c r="K10" s="585"/>
      <c r="L10" s="585"/>
      <c r="M10" s="586"/>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row>
    <row r="11" spans="1:250" s="40" customFormat="1" ht="15" customHeight="1">
      <c r="A11" s="583" t="s">
        <v>39</v>
      </c>
      <c r="B11" s="583"/>
      <c r="C11" s="583"/>
      <c r="D11" s="583"/>
      <c r="E11" s="584">
        <f>CARÁTULA!D8</f>
        <v>0</v>
      </c>
      <c r="F11" s="585"/>
      <c r="G11" s="585"/>
      <c r="H11" s="585"/>
      <c r="I11" s="585"/>
      <c r="J11" s="585"/>
      <c r="K11" s="585"/>
      <c r="L11" s="585"/>
      <c r="M11" s="586"/>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row>
    <row r="12" spans="1:250" s="40" customFormat="1" ht="15" customHeight="1">
      <c r="A12" s="583" t="s">
        <v>37</v>
      </c>
      <c r="B12" s="583"/>
      <c r="C12" s="583"/>
      <c r="D12" s="583"/>
      <c r="E12" s="584">
        <f>CARÁTULA!D12</f>
        <v>0</v>
      </c>
      <c r="F12" s="585"/>
      <c r="G12" s="585"/>
      <c r="H12" s="585"/>
      <c r="I12" s="585"/>
      <c r="J12" s="585"/>
      <c r="K12" s="585"/>
      <c r="L12" s="585"/>
      <c r="M12" s="586"/>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row>
    <row r="13" spans="1:250" s="40" customFormat="1" ht="15" customHeight="1">
      <c r="A13" s="583" t="s">
        <v>48</v>
      </c>
      <c r="B13" s="583"/>
      <c r="C13" s="583"/>
      <c r="D13" s="583"/>
      <c r="E13" s="584">
        <f>CARÁTULA!D11</f>
        <v>0</v>
      </c>
      <c r="F13" s="585"/>
      <c r="G13" s="585"/>
      <c r="H13" s="585"/>
      <c r="I13" s="585"/>
      <c r="J13" s="585"/>
      <c r="K13" s="585"/>
      <c r="L13" s="585"/>
      <c r="M13" s="586"/>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row>
    <row r="14" spans="1:250" s="51" customFormat="1" ht="12.75" customHeight="1">
      <c r="A14" s="587"/>
      <c r="B14" s="587"/>
      <c r="C14" s="587"/>
      <c r="D14" s="587"/>
      <c r="E14" s="587"/>
      <c r="F14" s="587"/>
      <c r="G14" s="587"/>
      <c r="H14" s="587"/>
      <c r="I14" s="587"/>
      <c r="J14" s="587"/>
      <c r="K14" s="587"/>
      <c r="L14" s="587"/>
      <c r="M14" s="587"/>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row>
    <row r="15" spans="1:250" ht="18.75" customHeight="1">
      <c r="A15" s="588" t="s">
        <v>83</v>
      </c>
      <c r="B15" s="590" t="s">
        <v>84</v>
      </c>
      <c r="C15" s="590"/>
      <c r="D15" s="590"/>
      <c r="E15" s="590"/>
      <c r="F15" s="590"/>
      <c r="G15" s="590"/>
      <c r="H15" s="590"/>
      <c r="I15" s="590"/>
      <c r="J15" s="590"/>
      <c r="K15" s="590"/>
      <c r="L15" s="590"/>
      <c r="M15" s="591"/>
    </row>
    <row r="16" spans="1:250" ht="15" customHeight="1">
      <c r="A16" s="589"/>
      <c r="B16" s="592" t="s">
        <v>52</v>
      </c>
      <c r="C16" s="592"/>
      <c r="D16" s="592"/>
      <c r="E16" s="592" t="s">
        <v>53</v>
      </c>
      <c r="F16" s="592"/>
      <c r="G16" s="592"/>
      <c r="H16" s="592" t="s">
        <v>88</v>
      </c>
      <c r="I16" s="592"/>
      <c r="J16" s="592"/>
      <c r="K16" s="592" t="s">
        <v>86</v>
      </c>
      <c r="L16" s="592"/>
      <c r="M16" s="593"/>
    </row>
    <row r="17" spans="1:13">
      <c r="A17" s="589"/>
      <c r="B17" s="294" t="s">
        <v>12</v>
      </c>
      <c r="C17" s="294" t="s">
        <v>85</v>
      </c>
      <c r="D17" s="294" t="s">
        <v>87</v>
      </c>
      <c r="E17" s="294" t="s">
        <v>12</v>
      </c>
      <c r="F17" s="294" t="s">
        <v>85</v>
      </c>
      <c r="G17" s="294" t="s">
        <v>87</v>
      </c>
      <c r="H17" s="294" t="s">
        <v>12</v>
      </c>
      <c r="I17" s="294" t="s">
        <v>85</v>
      </c>
      <c r="J17" s="294" t="s">
        <v>87</v>
      </c>
      <c r="K17" s="295" t="s">
        <v>12</v>
      </c>
      <c r="L17" s="295" t="s">
        <v>85</v>
      </c>
      <c r="M17" s="296" t="s">
        <v>87</v>
      </c>
    </row>
    <row r="18" spans="1:13">
      <c r="A18" s="173" t="str">
        <f>GOBIERNO!A7</f>
        <v>GOBIERNO</v>
      </c>
      <c r="B18" s="156">
        <f>GOBIERNO!G103</f>
        <v>56</v>
      </c>
      <c r="C18" s="156">
        <f>GOBIERNO!E103</f>
        <v>56</v>
      </c>
      <c r="D18" s="157">
        <f>C18/B18</f>
        <v>1</v>
      </c>
      <c r="E18" s="156">
        <f>GOBIERNO!L103</f>
        <v>58</v>
      </c>
      <c r="F18" s="156">
        <f>GOBIERNO!J103</f>
        <v>58</v>
      </c>
      <c r="G18" s="157">
        <f>F18/E18</f>
        <v>1</v>
      </c>
      <c r="H18" s="156">
        <f>GOBIERNO!Q103</f>
        <v>58</v>
      </c>
      <c r="I18" s="156">
        <f>GOBIERNO!O103</f>
        <v>58</v>
      </c>
      <c r="J18" s="157">
        <f>I18/H18</f>
        <v>1</v>
      </c>
      <c r="K18" s="156">
        <f t="shared" ref="K18:L34" si="0">B18+E18+H18</f>
        <v>172</v>
      </c>
      <c r="L18" s="156">
        <f t="shared" si="0"/>
        <v>172</v>
      </c>
      <c r="M18" s="157">
        <f>L18/K18</f>
        <v>1</v>
      </c>
    </row>
    <row r="19" spans="1:13">
      <c r="A19" s="173" t="str">
        <f>'C. EXTERNA'!A7:S7</f>
        <v>CONSULTA EXTERNA</v>
      </c>
      <c r="B19" s="156">
        <f>'C. EXTERNA'!G45</f>
        <v>27</v>
      </c>
      <c r="C19" s="156">
        <f>'C. EXTERNA'!E45</f>
        <v>27</v>
      </c>
      <c r="D19" s="157">
        <f t="shared" ref="D19:D34" si="1">C19/B19</f>
        <v>1</v>
      </c>
      <c r="E19" s="156">
        <f>'C. EXTERNA'!L45</f>
        <v>27</v>
      </c>
      <c r="F19" s="156">
        <f>'C. EXTERNA'!J45</f>
        <v>27</v>
      </c>
      <c r="G19" s="157">
        <f t="shared" ref="G19:G34" si="2">F19/E19</f>
        <v>1</v>
      </c>
      <c r="H19" s="156">
        <f>'C. EXTERNA'!Q45</f>
        <v>26</v>
      </c>
      <c r="I19" s="156">
        <f>'C. EXTERNA'!O45</f>
        <v>26</v>
      </c>
      <c r="J19" s="157">
        <f t="shared" ref="J19:J34" si="3">I19/H19</f>
        <v>1</v>
      </c>
      <c r="K19" s="156">
        <f t="shared" si="0"/>
        <v>80</v>
      </c>
      <c r="L19" s="156">
        <f t="shared" si="0"/>
        <v>80</v>
      </c>
      <c r="M19" s="157">
        <f t="shared" ref="M19:M34" si="4">L19/K19</f>
        <v>1</v>
      </c>
    </row>
    <row r="20" spans="1:13">
      <c r="A20" s="173" t="str">
        <f>'RAYOS X'!A7:S7</f>
        <v>RAYOS X  Y MEDICINA NUCLEAR</v>
      </c>
      <c r="B20" s="156">
        <f>'RAYOS X'!G108</f>
        <v>87</v>
      </c>
      <c r="C20" s="156">
        <f>'RAYOS X'!E108</f>
        <v>87</v>
      </c>
      <c r="D20" s="157">
        <f t="shared" si="1"/>
        <v>1</v>
      </c>
      <c r="E20" s="156">
        <f>'RAYOS X'!L108</f>
        <v>87</v>
      </c>
      <c r="F20" s="156">
        <f>'RAYOS X'!J108</f>
        <v>87</v>
      </c>
      <c r="G20" s="157">
        <f t="shared" si="2"/>
        <v>1</v>
      </c>
      <c r="H20" s="156">
        <f>'RAYOS X'!Q108</f>
        <v>87</v>
      </c>
      <c r="I20" s="156">
        <f>'RAYOS X'!O108</f>
        <v>87</v>
      </c>
      <c r="J20" s="157">
        <f t="shared" si="3"/>
        <v>1</v>
      </c>
      <c r="K20" s="156">
        <f t="shared" si="0"/>
        <v>261</v>
      </c>
      <c r="L20" s="156">
        <f t="shared" si="0"/>
        <v>261</v>
      </c>
      <c r="M20" s="157">
        <f t="shared" si="4"/>
        <v>1</v>
      </c>
    </row>
    <row r="21" spans="1:13" ht="15.75" customHeight="1">
      <c r="A21" s="173" t="str">
        <f>'LAB Y BANCO DE SANGRE'!A7:S7</f>
        <v>LABORATORIO Y BANCO DE SANGRE</v>
      </c>
      <c r="B21" s="156">
        <f>'LAB Y BANCO DE SANGRE'!G45</f>
        <v>26</v>
      </c>
      <c r="C21" s="156">
        <f>'LAB Y BANCO DE SANGRE'!E45</f>
        <v>26</v>
      </c>
      <c r="D21" s="157">
        <f t="shared" si="1"/>
        <v>1</v>
      </c>
      <c r="E21" s="156">
        <f>'LAB Y BANCO DE SANGRE'!L45</f>
        <v>24</v>
      </c>
      <c r="F21" s="156">
        <f>'LAB Y BANCO DE SANGRE'!J45</f>
        <v>24</v>
      </c>
      <c r="G21" s="157">
        <f t="shared" si="2"/>
        <v>1</v>
      </c>
      <c r="H21" s="156">
        <f>'LAB Y BANCO DE SANGRE'!Q45</f>
        <v>26</v>
      </c>
      <c r="I21" s="156">
        <f>'LAB Y BANCO DE SANGRE'!O45</f>
        <v>26</v>
      </c>
      <c r="J21" s="157">
        <f t="shared" si="3"/>
        <v>1</v>
      </c>
      <c r="K21" s="156">
        <f t="shared" si="0"/>
        <v>76</v>
      </c>
      <c r="L21" s="156">
        <f t="shared" si="0"/>
        <v>76</v>
      </c>
      <c r="M21" s="157">
        <f t="shared" si="4"/>
        <v>1</v>
      </c>
    </row>
    <row r="22" spans="1:13">
      <c r="A22" s="173" t="str">
        <f>'ANATOMÍA PATOLÓGICA'!A7:S7</f>
        <v>ANATOMÍA PATOLÓGICA</v>
      </c>
      <c r="B22" s="156">
        <f>'ANATOMÍA PATOLÓGICA'!G30</f>
        <v>17</v>
      </c>
      <c r="C22" s="156">
        <f>'ANATOMÍA PATOLÓGICA'!E30</f>
        <v>17</v>
      </c>
      <c r="D22" s="157">
        <f t="shared" si="1"/>
        <v>1</v>
      </c>
      <c r="E22" s="156">
        <f>'ANATOMÍA PATOLÓGICA'!L30</f>
        <v>17</v>
      </c>
      <c r="F22" s="156">
        <f>'ANATOMÍA PATOLÓGICA'!J30</f>
        <v>17</v>
      </c>
      <c r="G22" s="157">
        <f t="shared" si="2"/>
        <v>1</v>
      </c>
      <c r="H22" s="156">
        <f>'ANATOMÍA PATOLÓGICA'!Q30</f>
        <v>16</v>
      </c>
      <c r="I22" s="156">
        <f>'ANATOMÍA PATOLÓGICA'!O30</f>
        <v>16</v>
      </c>
      <c r="J22" s="157">
        <f t="shared" si="3"/>
        <v>1</v>
      </c>
      <c r="K22" s="156">
        <f t="shared" si="0"/>
        <v>50</v>
      </c>
      <c r="L22" s="156">
        <f t="shared" si="0"/>
        <v>50</v>
      </c>
      <c r="M22" s="157">
        <f t="shared" si="4"/>
        <v>1</v>
      </c>
    </row>
    <row r="23" spans="1:13">
      <c r="A23" s="173" t="str">
        <f>GENÉTICA!A7</f>
        <v>GENÉTICA</v>
      </c>
      <c r="B23" s="156">
        <f>GENÉTICA!G17</f>
        <v>4</v>
      </c>
      <c r="C23" s="156">
        <f>GENÉTICA!E17</f>
        <v>4</v>
      </c>
      <c r="D23" s="157">
        <f t="shared" si="1"/>
        <v>1</v>
      </c>
      <c r="E23" s="156">
        <f>GENÉTICA!L17</f>
        <v>4</v>
      </c>
      <c r="F23" s="156">
        <f>GENÉTICA!J17</f>
        <v>4</v>
      </c>
      <c r="G23" s="157">
        <f t="shared" si="2"/>
        <v>1</v>
      </c>
      <c r="H23" s="156">
        <f>GENÉTICA!Q17</f>
        <v>4</v>
      </c>
      <c r="I23" s="156">
        <f>GENÉTICA!O17</f>
        <v>4</v>
      </c>
      <c r="J23" s="157">
        <f t="shared" si="3"/>
        <v>1</v>
      </c>
      <c r="K23" s="156">
        <f t="shared" si="0"/>
        <v>12</v>
      </c>
      <c r="L23" s="156">
        <f t="shared" si="0"/>
        <v>12</v>
      </c>
      <c r="M23" s="157">
        <f t="shared" si="4"/>
        <v>1</v>
      </c>
    </row>
    <row r="24" spans="1:13">
      <c r="A24" s="173" t="str">
        <f>FISIOTERAPIA!A7</f>
        <v>FISIOTERAPIA Y REHABILITACIÓN</v>
      </c>
      <c r="B24" s="156">
        <f>FISIOTERAPIA!G18</f>
        <v>6</v>
      </c>
      <c r="C24" s="156">
        <f>FISIOTERAPIA!E18</f>
        <v>6</v>
      </c>
      <c r="D24" s="157">
        <f t="shared" si="1"/>
        <v>1</v>
      </c>
      <c r="E24" s="156">
        <f>FISIOTERAPIA!L18</f>
        <v>6</v>
      </c>
      <c r="F24" s="156">
        <f>FISIOTERAPIA!J18</f>
        <v>6</v>
      </c>
      <c r="G24" s="157">
        <f t="shared" si="2"/>
        <v>1</v>
      </c>
      <c r="H24" s="156">
        <f>FISIOTERAPIA!Q18</f>
        <v>6</v>
      </c>
      <c r="I24" s="156">
        <f>FISIOTERAPIA!O18</f>
        <v>6</v>
      </c>
      <c r="J24" s="157">
        <f t="shared" si="3"/>
        <v>1</v>
      </c>
      <c r="K24" s="156">
        <f t="shared" si="0"/>
        <v>18</v>
      </c>
      <c r="L24" s="156">
        <f t="shared" si="0"/>
        <v>18</v>
      </c>
      <c r="M24" s="157">
        <f t="shared" si="4"/>
        <v>1</v>
      </c>
    </row>
    <row r="25" spans="1:13">
      <c r="A25" s="173" t="str">
        <f>HOSPITALIZACIÓN!A7</f>
        <v>HOSPITALIZACIÓN</v>
      </c>
      <c r="B25" s="156">
        <f>HOSPITALIZACIÓN!G92</f>
        <v>73</v>
      </c>
      <c r="C25" s="156">
        <f>HOSPITALIZACIÓN!E92</f>
        <v>73</v>
      </c>
      <c r="D25" s="157">
        <f t="shared" si="1"/>
        <v>1</v>
      </c>
      <c r="E25" s="156">
        <f>HOSPITALIZACIÓN!L92</f>
        <v>73</v>
      </c>
      <c r="F25" s="156">
        <f>HOSPITALIZACIÓN!J92</f>
        <v>73</v>
      </c>
      <c r="G25" s="157">
        <f t="shared" si="2"/>
        <v>1</v>
      </c>
      <c r="H25" s="156">
        <f>HOSPITALIZACIÓN!Q92</f>
        <v>73</v>
      </c>
      <c r="I25" s="156">
        <f>HOSPITALIZACIÓN!O92</f>
        <v>73</v>
      </c>
      <c r="J25" s="157">
        <f t="shared" si="3"/>
        <v>1</v>
      </c>
      <c r="K25" s="156">
        <f t="shared" si="0"/>
        <v>219</v>
      </c>
      <c r="L25" s="156">
        <f t="shared" si="0"/>
        <v>219</v>
      </c>
      <c r="M25" s="157">
        <f t="shared" si="4"/>
        <v>1</v>
      </c>
    </row>
    <row r="26" spans="1:13">
      <c r="A26" s="173" t="str">
        <f>UCIA!A7</f>
        <v xml:space="preserve">UNIDAD DE CUIDADOS INTENSIVOS ADULTOS </v>
      </c>
      <c r="B26" s="156">
        <f>UCIA!G98</f>
        <v>80</v>
      </c>
      <c r="C26" s="156">
        <f>UCIA!E98</f>
        <v>80</v>
      </c>
      <c r="D26" s="157">
        <f t="shared" si="1"/>
        <v>1</v>
      </c>
      <c r="E26" s="156">
        <f>UCIA!L98</f>
        <v>80</v>
      </c>
      <c r="F26" s="156">
        <f>UCIA!J98</f>
        <v>80</v>
      </c>
      <c r="G26" s="157">
        <f t="shared" si="2"/>
        <v>1</v>
      </c>
      <c r="H26" s="156">
        <f>UCIA!Q98</f>
        <v>79</v>
      </c>
      <c r="I26" s="156">
        <f>UCIA!O98</f>
        <v>79</v>
      </c>
      <c r="J26" s="157">
        <f t="shared" si="3"/>
        <v>1</v>
      </c>
      <c r="K26" s="156">
        <f t="shared" si="0"/>
        <v>239</v>
      </c>
      <c r="L26" s="156">
        <f t="shared" si="0"/>
        <v>239</v>
      </c>
      <c r="M26" s="157">
        <f t="shared" si="4"/>
        <v>1</v>
      </c>
    </row>
    <row r="27" spans="1:13">
      <c r="A27" s="173" t="str">
        <f>'UNI QUIRÚRGICA'!A7:S7</f>
        <v>UNIDAD QUIRÚRGICA</v>
      </c>
      <c r="B27" s="156">
        <f>'UNI QUIRÚRGICA'!G114</f>
        <v>87</v>
      </c>
      <c r="C27" s="156">
        <f>'UNI QUIRÚRGICA'!E114</f>
        <v>87</v>
      </c>
      <c r="D27" s="157">
        <f t="shared" si="1"/>
        <v>1</v>
      </c>
      <c r="E27" s="156">
        <f>'UNI QUIRÚRGICA'!L114</f>
        <v>87</v>
      </c>
      <c r="F27" s="156">
        <f>'UNI QUIRÚRGICA'!J114</f>
        <v>87</v>
      </c>
      <c r="G27" s="157">
        <f t="shared" si="2"/>
        <v>1</v>
      </c>
      <c r="H27" s="156">
        <f>'UNI QUIRÚRGICA'!Q114</f>
        <v>87</v>
      </c>
      <c r="I27" s="156">
        <f>'UNI QUIRÚRGICA'!O114</f>
        <v>87</v>
      </c>
      <c r="J27" s="157">
        <f t="shared" si="3"/>
        <v>1</v>
      </c>
      <c r="K27" s="156">
        <f t="shared" si="0"/>
        <v>261</v>
      </c>
      <c r="L27" s="156">
        <f t="shared" si="0"/>
        <v>261</v>
      </c>
      <c r="M27" s="157">
        <f t="shared" si="4"/>
        <v>1</v>
      </c>
    </row>
    <row r="28" spans="1:13">
      <c r="A28" s="173" t="str">
        <f>QUIMIOTERAPIA!A7</f>
        <v>QUIMIOTERAPIA</v>
      </c>
      <c r="B28" s="156">
        <f>QUIMIOTERAPIA!G84</f>
        <v>64</v>
      </c>
      <c r="C28" s="156">
        <f>QUIMIOTERAPIA!E84</f>
        <v>64</v>
      </c>
      <c r="D28" s="157">
        <f t="shared" si="1"/>
        <v>1</v>
      </c>
      <c r="E28" s="156">
        <f>QUIMIOTERAPIA!L84</f>
        <v>64</v>
      </c>
      <c r="F28" s="156">
        <f>QUIMIOTERAPIA!J84</f>
        <v>64</v>
      </c>
      <c r="G28" s="157">
        <f t="shared" si="2"/>
        <v>1</v>
      </c>
      <c r="H28" s="156">
        <f>QUIMIOTERAPIA!Q84</f>
        <v>64</v>
      </c>
      <c r="I28" s="156">
        <f>QUIMIOTERAPIA!O84</f>
        <v>64</v>
      </c>
      <c r="J28" s="157">
        <f t="shared" si="3"/>
        <v>1</v>
      </c>
      <c r="K28" s="156">
        <f t="shared" si="0"/>
        <v>192</v>
      </c>
      <c r="L28" s="156">
        <f t="shared" si="0"/>
        <v>192</v>
      </c>
      <c r="M28" s="157">
        <f t="shared" si="4"/>
        <v>1</v>
      </c>
    </row>
    <row r="29" spans="1:13">
      <c r="A29" s="173" t="str">
        <f>RADIOTERAPIA!A7</f>
        <v>RADIOTERAPIA</v>
      </c>
      <c r="B29" s="156">
        <f>RADIOTERAPIA!G89</f>
        <v>70</v>
      </c>
      <c r="C29" s="156">
        <f>RADIOTERAPIA!E89</f>
        <v>70</v>
      </c>
      <c r="D29" s="157">
        <f t="shared" si="1"/>
        <v>1</v>
      </c>
      <c r="E29" s="156">
        <f>RADIOTERAPIA!L89</f>
        <v>70</v>
      </c>
      <c r="F29" s="156">
        <f>RADIOTERAPIA!J89</f>
        <v>70</v>
      </c>
      <c r="G29" s="157">
        <f t="shared" si="2"/>
        <v>1</v>
      </c>
      <c r="H29" s="156">
        <f>RADIOTERAPIA!Q89</f>
        <v>69</v>
      </c>
      <c r="I29" s="156">
        <f>RADIOTERAPIA!O89</f>
        <v>69</v>
      </c>
      <c r="J29" s="157">
        <f t="shared" si="3"/>
        <v>1</v>
      </c>
      <c r="K29" s="156">
        <f t="shared" si="0"/>
        <v>209</v>
      </c>
      <c r="L29" s="156">
        <f t="shared" si="0"/>
        <v>209</v>
      </c>
      <c r="M29" s="157">
        <f t="shared" si="4"/>
        <v>1</v>
      </c>
    </row>
    <row r="30" spans="1:13">
      <c r="A30" s="173" t="str">
        <f>'C PALIATIVOS'!A7:S7</f>
        <v>CUIDADOS PALIATIVOS</v>
      </c>
      <c r="B30" s="156">
        <f>'C PALIATIVOS'!G25</f>
        <v>11</v>
      </c>
      <c r="C30" s="156">
        <f>'C PALIATIVOS'!E25</f>
        <v>11</v>
      </c>
      <c r="D30" s="157">
        <f t="shared" si="1"/>
        <v>1</v>
      </c>
      <c r="E30" s="156">
        <f>'C PALIATIVOS'!L25</f>
        <v>11</v>
      </c>
      <c r="F30" s="156">
        <f>'C PALIATIVOS'!J25</f>
        <v>11</v>
      </c>
      <c r="G30" s="157">
        <f t="shared" si="2"/>
        <v>1</v>
      </c>
      <c r="H30" s="156">
        <f>'C PALIATIVOS'!Q25</f>
        <v>11</v>
      </c>
      <c r="I30" s="156">
        <f>'C PALIATIVOS'!O25</f>
        <v>11</v>
      </c>
      <c r="J30" s="157">
        <f t="shared" si="3"/>
        <v>1</v>
      </c>
      <c r="K30" s="156">
        <f t="shared" si="0"/>
        <v>33</v>
      </c>
      <c r="L30" s="156">
        <f t="shared" si="0"/>
        <v>33</v>
      </c>
      <c r="M30" s="157">
        <f t="shared" si="4"/>
        <v>1</v>
      </c>
    </row>
    <row r="31" spans="1:13">
      <c r="A31" s="173" t="str">
        <f>INHALOTERAPIA!A7</f>
        <v>INHALOTERAPIA</v>
      </c>
      <c r="B31" s="156">
        <f>INHALOTERAPIA!G22</f>
        <v>10</v>
      </c>
      <c r="C31" s="156">
        <f>INHALOTERAPIA!E22</f>
        <v>10</v>
      </c>
      <c r="D31" s="157">
        <f t="shared" si="1"/>
        <v>1</v>
      </c>
      <c r="E31" s="156">
        <f>INHALOTERAPIA!L22</f>
        <v>10</v>
      </c>
      <c r="F31" s="156">
        <f>INHALOTERAPIA!J22</f>
        <v>10</v>
      </c>
      <c r="G31" s="157">
        <f t="shared" si="2"/>
        <v>1</v>
      </c>
      <c r="H31" s="156">
        <f>INHALOTERAPIA!Q22</f>
        <v>10</v>
      </c>
      <c r="I31" s="156">
        <f>INHALOTERAPIA!O22</f>
        <v>10</v>
      </c>
      <c r="J31" s="157">
        <f t="shared" si="3"/>
        <v>1</v>
      </c>
      <c r="K31" s="156">
        <f t="shared" si="0"/>
        <v>30</v>
      </c>
      <c r="L31" s="156">
        <f t="shared" si="0"/>
        <v>30</v>
      </c>
      <c r="M31" s="157">
        <f t="shared" si="4"/>
        <v>1</v>
      </c>
    </row>
    <row r="32" spans="1:13">
      <c r="A32" s="173" t="str">
        <f>'FARMACIA ESTRUCTURA'!A7:S7</f>
        <v>FARMACIA ESTRUCTURA</v>
      </c>
      <c r="B32" s="156">
        <f>'FARMACIA ESTRUCTURA'!G19</f>
        <v>7</v>
      </c>
      <c r="C32" s="156">
        <f>'FARMACIA ESTRUCTURA'!E19</f>
        <v>7</v>
      </c>
      <c r="D32" s="157">
        <f t="shared" si="1"/>
        <v>1</v>
      </c>
      <c r="E32" s="156">
        <f>'FARMACIA ESTRUCTURA'!L19</f>
        <v>7</v>
      </c>
      <c r="F32" s="156">
        <f>'FARMACIA ESTRUCTURA'!J19</f>
        <v>7</v>
      </c>
      <c r="G32" s="157">
        <f t="shared" si="2"/>
        <v>1</v>
      </c>
      <c r="H32" s="156">
        <f>'FARMACIA ESTRUCTURA'!Q19</f>
        <v>7</v>
      </c>
      <c r="I32" s="156">
        <f>'FARMACIA ESTRUCTURA'!O19</f>
        <v>7</v>
      </c>
      <c r="J32" s="157">
        <f t="shared" si="3"/>
        <v>1</v>
      </c>
      <c r="K32" s="156">
        <f t="shared" si="0"/>
        <v>21</v>
      </c>
      <c r="L32" s="156">
        <f t="shared" si="0"/>
        <v>21</v>
      </c>
      <c r="M32" s="157">
        <f t="shared" si="4"/>
        <v>1</v>
      </c>
    </row>
    <row r="33" spans="1:250">
      <c r="A33" s="173" t="str">
        <f>'FAR CA MAMA'!A7:U7</f>
        <v>FARMACIA, CÁNCER DE MAMA</v>
      </c>
      <c r="B33" s="156">
        <f>'FAR CA MAMA'!I121</f>
        <v>90</v>
      </c>
      <c r="C33" s="156">
        <f>'FAR CA MAMA'!G121</f>
        <v>90</v>
      </c>
      <c r="D33" s="157">
        <f t="shared" si="1"/>
        <v>1</v>
      </c>
      <c r="E33" s="156">
        <f>'FAR CA MAMA'!N121</f>
        <v>89</v>
      </c>
      <c r="F33" s="156">
        <f>'FAR CA MAMA'!L121</f>
        <v>89</v>
      </c>
      <c r="G33" s="157">
        <f t="shared" si="2"/>
        <v>1</v>
      </c>
      <c r="H33" s="156">
        <f>'FAR CA MAMA'!S121</f>
        <v>90</v>
      </c>
      <c r="I33" s="156">
        <f>'FAR CA MAMA'!Q121</f>
        <v>90</v>
      </c>
      <c r="J33" s="157">
        <f t="shared" si="3"/>
        <v>1</v>
      </c>
      <c r="K33" s="156">
        <f t="shared" si="0"/>
        <v>269</v>
      </c>
      <c r="L33" s="156">
        <f t="shared" si="0"/>
        <v>269</v>
      </c>
      <c r="M33" s="157">
        <f t="shared" si="4"/>
        <v>1</v>
      </c>
    </row>
    <row r="34" spans="1:250">
      <c r="A34" s="174" t="str">
        <f>'SERVICIOS GENERALES'!A7:S7</f>
        <v>SERVICIOS GENERALES</v>
      </c>
      <c r="B34" s="156">
        <f>'SERVICIOS GENERALES'!G24</f>
        <v>9</v>
      </c>
      <c r="C34" s="156">
        <f>'SERVICIOS GENERALES'!E24</f>
        <v>9</v>
      </c>
      <c r="D34" s="157">
        <f t="shared" si="1"/>
        <v>1</v>
      </c>
      <c r="E34" s="156">
        <f>'SERVICIOS GENERALES'!L24</f>
        <v>9</v>
      </c>
      <c r="F34" s="156">
        <f>'SERVICIOS GENERALES'!J24</f>
        <v>9</v>
      </c>
      <c r="G34" s="157">
        <f t="shared" si="2"/>
        <v>1</v>
      </c>
      <c r="H34" s="156">
        <f>'SERVICIOS GENERALES'!Q24</f>
        <v>7</v>
      </c>
      <c r="I34" s="156">
        <f>'SERVICIOS GENERALES'!O24</f>
        <v>7</v>
      </c>
      <c r="J34" s="157">
        <f t="shared" si="3"/>
        <v>1</v>
      </c>
      <c r="K34" s="156">
        <f t="shared" si="0"/>
        <v>25</v>
      </c>
      <c r="L34" s="156">
        <f t="shared" si="0"/>
        <v>25</v>
      </c>
      <c r="M34" s="157">
        <f t="shared" si="4"/>
        <v>1</v>
      </c>
    </row>
    <row r="35" spans="1:250" s="51" customFormat="1" ht="12.75" customHeight="1">
      <c r="A35" s="587"/>
      <c r="B35" s="587"/>
      <c r="C35" s="587"/>
      <c r="D35" s="587"/>
      <c r="E35" s="587"/>
      <c r="F35" s="587"/>
      <c r="G35" s="587"/>
      <c r="H35" s="587"/>
      <c r="I35" s="587"/>
      <c r="J35" s="587"/>
      <c r="K35" s="587"/>
      <c r="L35" s="587"/>
      <c r="M35" s="587"/>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row>
    <row r="36" spans="1:250" s="37" customFormat="1" ht="27" customHeight="1">
      <c r="A36" s="41" t="s">
        <v>89</v>
      </c>
      <c r="B36" s="42">
        <f>SUM(B18:B34)</f>
        <v>724</v>
      </c>
      <c r="C36" s="43">
        <f>SUM(C18:C34)</f>
        <v>724</v>
      </c>
      <c r="D36" s="52">
        <f>AVERAGE(D18:D34)</f>
        <v>1</v>
      </c>
      <c r="E36" s="42">
        <f>SUM(E18:E34)</f>
        <v>723</v>
      </c>
      <c r="F36" s="43">
        <f>SUM(F18:F34)</f>
        <v>723</v>
      </c>
      <c r="G36" s="52">
        <f>AVERAGE(G18:G34)</f>
        <v>1</v>
      </c>
      <c r="H36" s="42">
        <f>SUM(H18:H34)</f>
        <v>720</v>
      </c>
      <c r="I36" s="43">
        <f>SUM(I18:I34)</f>
        <v>720</v>
      </c>
      <c r="J36" s="52">
        <f>AVERAGE(J18:J34)</f>
        <v>1</v>
      </c>
      <c r="K36" s="43">
        <f>SUM(K18:K34)</f>
        <v>2167</v>
      </c>
      <c r="L36" s="43">
        <f>SUM(L18:L34)</f>
        <v>2167</v>
      </c>
      <c r="M36" s="38">
        <f>L36/K36</f>
        <v>1</v>
      </c>
    </row>
  </sheetData>
  <mergeCells count="27">
    <mergeCell ref="A35:M35"/>
    <mergeCell ref="A14:M14"/>
    <mergeCell ref="A15:A17"/>
    <mergeCell ref="B15:M15"/>
    <mergeCell ref="B16:D16"/>
    <mergeCell ref="E16:G16"/>
    <mergeCell ref="H16:J16"/>
    <mergeCell ref="K16:M16"/>
    <mergeCell ref="A11:D11"/>
    <mergeCell ref="E11:M11"/>
    <mergeCell ref="A12:D12"/>
    <mergeCell ref="E12:M12"/>
    <mergeCell ref="A13:D13"/>
    <mergeCell ref="E13:M13"/>
    <mergeCell ref="A7:M7"/>
    <mergeCell ref="A8:M8"/>
    <mergeCell ref="A9:D9"/>
    <mergeCell ref="E9:M9"/>
    <mergeCell ref="A10:D10"/>
    <mergeCell ref="E10:M10"/>
    <mergeCell ref="A6:I6"/>
    <mergeCell ref="J6:M6"/>
    <mergeCell ref="A1:M1"/>
    <mergeCell ref="A2:M2"/>
    <mergeCell ref="A3:M3"/>
    <mergeCell ref="A4:M4"/>
    <mergeCell ref="A5:M5"/>
  </mergeCells>
  <pageMargins left="0.70866141732283472" right="0.70866141732283472" top="0.74803149606299213" bottom="0.74803149606299213" header="0.31496062992125984" footer="0.31496062992125984"/>
  <pageSetup scale="58"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B38E5D"/>
    <pageSetUpPr fitToPage="1"/>
  </sheetPr>
  <dimension ref="A1:IP34"/>
  <sheetViews>
    <sheetView view="pageBreakPreview" zoomScale="60" zoomScaleNormal="85" workbookViewId="0">
      <selection activeCell="M34" sqref="M34"/>
    </sheetView>
  </sheetViews>
  <sheetFormatPr baseColWidth="10" defaultColWidth="8.42578125" defaultRowHeight="15"/>
  <cols>
    <col min="1" max="1" width="59" style="1" customWidth="1"/>
    <col min="2" max="13" width="12.5703125" style="1" customWidth="1"/>
    <col min="14" max="14" width="8.7109375" style="1" customWidth="1"/>
    <col min="15" max="248" width="11.42578125" style="1" customWidth="1"/>
    <col min="249" max="249" width="50.28515625" style="1" customWidth="1"/>
    <col min="250" max="250" width="8.42578125" style="1" customWidth="1"/>
    <col min="251" max="251" width="50.28515625" style="1" customWidth="1"/>
    <col min="252" max="16384" width="8.42578125" style="1"/>
  </cols>
  <sheetData>
    <row r="1" spans="1:250" ht="18">
      <c r="A1" s="412" t="s">
        <v>1985</v>
      </c>
      <c r="B1" s="413"/>
      <c r="C1" s="413"/>
      <c r="D1" s="413"/>
      <c r="E1" s="413"/>
      <c r="F1" s="413"/>
      <c r="G1" s="413"/>
      <c r="H1" s="413"/>
      <c r="I1" s="413"/>
      <c r="J1" s="413"/>
      <c r="K1" s="413"/>
      <c r="L1" s="413"/>
      <c r="M1" s="414"/>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row>
    <row r="2" spans="1:250" ht="18">
      <c r="A2" s="415" t="s">
        <v>90</v>
      </c>
      <c r="B2" s="416"/>
      <c r="C2" s="416"/>
      <c r="D2" s="416"/>
      <c r="E2" s="416"/>
      <c r="F2" s="416"/>
      <c r="G2" s="416"/>
      <c r="H2" s="416"/>
      <c r="I2" s="416"/>
      <c r="J2" s="416"/>
      <c r="K2" s="416"/>
      <c r="L2" s="416"/>
      <c r="M2" s="4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row>
    <row r="3" spans="1:250" ht="18">
      <c r="A3" s="415"/>
      <c r="B3" s="416"/>
      <c r="C3" s="416"/>
      <c r="D3" s="416"/>
      <c r="E3" s="416"/>
      <c r="F3" s="416"/>
      <c r="G3" s="416"/>
      <c r="H3" s="416"/>
      <c r="I3" s="416"/>
      <c r="J3" s="416"/>
      <c r="K3" s="416"/>
      <c r="L3" s="416"/>
      <c r="M3" s="4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row>
    <row r="4" spans="1:250" ht="18">
      <c r="A4" s="421"/>
      <c r="B4" s="422"/>
      <c r="C4" s="422"/>
      <c r="D4" s="422"/>
      <c r="E4" s="422"/>
      <c r="F4" s="422"/>
      <c r="G4" s="422"/>
      <c r="H4" s="422"/>
      <c r="I4" s="422"/>
      <c r="J4" s="422"/>
      <c r="K4" s="422"/>
      <c r="L4" s="422"/>
      <c r="M4" s="423"/>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row>
    <row r="5" spans="1:250" ht="18">
      <c r="A5" s="576" t="s">
        <v>40</v>
      </c>
      <c r="B5" s="576"/>
      <c r="C5" s="576"/>
      <c r="D5" s="576"/>
      <c r="E5" s="576"/>
      <c r="F5" s="576"/>
      <c r="G5" s="576"/>
      <c r="H5" s="576"/>
      <c r="I5" s="576"/>
      <c r="J5" s="576"/>
      <c r="K5" s="576"/>
      <c r="L5" s="576"/>
      <c r="M5" s="57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row>
    <row r="6" spans="1:250" ht="35.85" customHeight="1">
      <c r="A6" s="350">
        <f>CARÁTULA!D10</f>
        <v>0</v>
      </c>
      <c r="B6" s="351"/>
      <c r="C6" s="351"/>
      <c r="D6" s="351"/>
      <c r="E6" s="351"/>
      <c r="F6" s="351"/>
      <c r="G6" s="351"/>
      <c r="H6" s="351"/>
      <c r="I6" s="351"/>
      <c r="J6" s="575">
        <f>CARÁTULA!D13</f>
        <v>0</v>
      </c>
      <c r="K6" s="575"/>
      <c r="L6" s="575"/>
      <c r="M6" s="575"/>
      <c r="N6" s="246"/>
      <c r="O6" s="246"/>
      <c r="P6" s="246"/>
      <c r="Q6" s="246"/>
      <c r="R6" s="246"/>
      <c r="S6" s="246"/>
      <c r="T6" s="246"/>
      <c r="U6" s="24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row>
    <row r="7" spans="1:250" ht="40.5" customHeight="1">
      <c r="A7" s="577" t="s">
        <v>1993</v>
      </c>
      <c r="B7" s="578"/>
      <c r="C7" s="578"/>
      <c r="D7" s="578"/>
      <c r="E7" s="578"/>
      <c r="F7" s="578"/>
      <c r="G7" s="578"/>
      <c r="H7" s="578"/>
      <c r="I7" s="578"/>
      <c r="J7" s="578"/>
      <c r="K7" s="578"/>
      <c r="L7" s="578"/>
      <c r="M7" s="579"/>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row>
    <row r="8" spans="1:250" s="49" customFormat="1" ht="15" customHeight="1">
      <c r="A8" s="580"/>
      <c r="B8" s="581"/>
      <c r="C8" s="581"/>
      <c r="D8" s="581"/>
      <c r="E8" s="581"/>
      <c r="F8" s="581"/>
      <c r="G8" s="581"/>
      <c r="H8" s="581"/>
      <c r="I8" s="581"/>
      <c r="J8" s="581"/>
      <c r="K8" s="581"/>
      <c r="L8" s="581"/>
      <c r="M8" s="582"/>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row>
    <row r="9" spans="1:250" s="40" customFormat="1" ht="15" customHeight="1">
      <c r="A9" s="583" t="s">
        <v>67</v>
      </c>
      <c r="B9" s="583"/>
      <c r="C9" s="583"/>
      <c r="D9" s="583"/>
      <c r="E9" s="584">
        <f>CARÁTULA!D10</f>
        <v>0</v>
      </c>
      <c r="F9" s="585"/>
      <c r="G9" s="585"/>
      <c r="H9" s="585"/>
      <c r="I9" s="585"/>
      <c r="J9" s="585"/>
      <c r="K9" s="585"/>
      <c r="L9" s="585"/>
      <c r="M9" s="586"/>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row>
    <row r="10" spans="1:250" s="40" customFormat="1" ht="15" customHeight="1">
      <c r="A10" s="583" t="s">
        <v>47</v>
      </c>
      <c r="B10" s="583"/>
      <c r="C10" s="583"/>
      <c r="D10" s="583"/>
      <c r="E10" s="584">
        <f>CARÁTULA!D13</f>
        <v>0</v>
      </c>
      <c r="F10" s="585"/>
      <c r="G10" s="585"/>
      <c r="H10" s="585"/>
      <c r="I10" s="585"/>
      <c r="J10" s="585"/>
      <c r="K10" s="585"/>
      <c r="L10" s="585"/>
      <c r="M10" s="586"/>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row>
    <row r="11" spans="1:250" s="40" customFormat="1" ht="15" customHeight="1">
      <c r="A11" s="583" t="s">
        <v>39</v>
      </c>
      <c r="B11" s="583"/>
      <c r="C11" s="583"/>
      <c r="D11" s="583"/>
      <c r="E11" s="584">
        <f>CARÁTULA!D8</f>
        <v>0</v>
      </c>
      <c r="F11" s="585"/>
      <c r="G11" s="585"/>
      <c r="H11" s="585"/>
      <c r="I11" s="585"/>
      <c r="J11" s="585"/>
      <c r="K11" s="585"/>
      <c r="L11" s="585"/>
      <c r="M11" s="586"/>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row>
    <row r="12" spans="1:250" s="40" customFormat="1" ht="15" customHeight="1">
      <c r="A12" s="583" t="s">
        <v>37</v>
      </c>
      <c r="B12" s="583"/>
      <c r="C12" s="583"/>
      <c r="D12" s="583"/>
      <c r="E12" s="584">
        <f>CARÁTULA!D12</f>
        <v>0</v>
      </c>
      <c r="F12" s="585"/>
      <c r="G12" s="585"/>
      <c r="H12" s="585"/>
      <c r="I12" s="585"/>
      <c r="J12" s="585"/>
      <c r="K12" s="585"/>
      <c r="L12" s="585"/>
      <c r="M12" s="586"/>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row>
    <row r="13" spans="1:250" s="40" customFormat="1" ht="15" customHeight="1">
      <c r="A13" s="583" t="s">
        <v>48</v>
      </c>
      <c r="B13" s="583"/>
      <c r="C13" s="583"/>
      <c r="D13" s="583"/>
      <c r="E13" s="584">
        <f>CARÁTULA!D11</f>
        <v>0</v>
      </c>
      <c r="F13" s="585"/>
      <c r="G13" s="585"/>
      <c r="H13" s="585"/>
      <c r="I13" s="585"/>
      <c r="J13" s="585"/>
      <c r="K13" s="585"/>
      <c r="L13" s="585"/>
      <c r="M13" s="586"/>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row>
    <row r="14" spans="1:250" s="51" customFormat="1" ht="12.75" customHeight="1">
      <c r="A14" s="587"/>
      <c r="B14" s="587"/>
      <c r="C14" s="587"/>
      <c r="D14" s="587"/>
      <c r="E14" s="587"/>
      <c r="F14" s="587"/>
      <c r="G14" s="587"/>
      <c r="H14" s="587"/>
      <c r="I14" s="587"/>
      <c r="J14" s="587"/>
      <c r="K14" s="587"/>
      <c r="L14" s="587"/>
      <c r="M14" s="587"/>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row>
    <row r="15" spans="1:250" ht="18.75" customHeight="1">
      <c r="A15" s="588" t="s">
        <v>83</v>
      </c>
      <c r="B15" s="590" t="s">
        <v>84</v>
      </c>
      <c r="C15" s="590"/>
      <c r="D15" s="590"/>
      <c r="E15" s="590"/>
      <c r="F15" s="590"/>
      <c r="G15" s="590"/>
      <c r="H15" s="590"/>
      <c r="I15" s="590"/>
      <c r="J15" s="590"/>
      <c r="K15" s="590"/>
      <c r="L15" s="590"/>
      <c r="M15" s="591"/>
    </row>
    <row r="16" spans="1:250" ht="15" customHeight="1">
      <c r="A16" s="589"/>
      <c r="B16" s="592" t="s">
        <v>52</v>
      </c>
      <c r="C16" s="592"/>
      <c r="D16" s="592"/>
      <c r="E16" s="592" t="s">
        <v>53</v>
      </c>
      <c r="F16" s="592"/>
      <c r="G16" s="592"/>
      <c r="H16" s="592" t="s">
        <v>88</v>
      </c>
      <c r="I16" s="592"/>
      <c r="J16" s="592"/>
      <c r="K16" s="592" t="s">
        <v>86</v>
      </c>
      <c r="L16" s="592"/>
      <c r="M16" s="593"/>
    </row>
    <row r="17" spans="1:13">
      <c r="A17" s="589"/>
      <c r="B17" s="294" t="s">
        <v>12</v>
      </c>
      <c r="C17" s="294" t="s">
        <v>85</v>
      </c>
      <c r="D17" s="294" t="s">
        <v>87</v>
      </c>
      <c r="E17" s="294" t="s">
        <v>12</v>
      </c>
      <c r="F17" s="294" t="s">
        <v>85</v>
      </c>
      <c r="G17" s="294" t="s">
        <v>87</v>
      </c>
      <c r="H17" s="294" t="s">
        <v>12</v>
      </c>
      <c r="I17" s="294" t="s">
        <v>85</v>
      </c>
      <c r="J17" s="294" t="s">
        <v>87</v>
      </c>
      <c r="K17" s="295" t="s">
        <v>12</v>
      </c>
      <c r="L17" s="295" t="s">
        <v>85</v>
      </c>
      <c r="M17" s="296" t="s">
        <v>87</v>
      </c>
    </row>
    <row r="18" spans="1:13">
      <c r="A18" s="173" t="str">
        <f>GOBIERNO!A7</f>
        <v>GOBIERNO</v>
      </c>
      <c r="B18" s="156">
        <f>GOBIERNO!G103</f>
        <v>56</v>
      </c>
      <c r="C18" s="156">
        <f>GOBIERNO!E103</f>
        <v>56</v>
      </c>
      <c r="D18" s="157">
        <f>C18/B18</f>
        <v>1</v>
      </c>
      <c r="E18" s="156">
        <f>GOBIERNO!L103</f>
        <v>58</v>
      </c>
      <c r="F18" s="156">
        <f>GOBIERNO!J103</f>
        <v>58</v>
      </c>
      <c r="G18" s="157">
        <f>F18/E18</f>
        <v>1</v>
      </c>
      <c r="H18" s="156">
        <f>GOBIERNO!Q103</f>
        <v>58</v>
      </c>
      <c r="I18" s="156">
        <f>GOBIERNO!O103</f>
        <v>58</v>
      </c>
      <c r="J18" s="157">
        <f>I18/H18</f>
        <v>1</v>
      </c>
      <c r="K18" s="156">
        <f t="shared" ref="K18:L32" si="0">B18+E18+H18</f>
        <v>172</v>
      </c>
      <c r="L18" s="156">
        <f t="shared" si="0"/>
        <v>172</v>
      </c>
      <c r="M18" s="157">
        <f>L18/K18</f>
        <v>1</v>
      </c>
    </row>
    <row r="19" spans="1:13">
      <c r="A19" s="173" t="str">
        <f>'C. EXTERNA'!A7:S7</f>
        <v>CONSULTA EXTERNA</v>
      </c>
      <c r="B19" s="156">
        <f>'C. EXTERNA'!G45</f>
        <v>27</v>
      </c>
      <c r="C19" s="156">
        <f>'C. EXTERNA'!E45</f>
        <v>27</v>
      </c>
      <c r="D19" s="157">
        <f t="shared" ref="D19:D32" si="1">C19/B19</f>
        <v>1</v>
      </c>
      <c r="E19" s="156">
        <f>'C. EXTERNA'!L45</f>
        <v>27</v>
      </c>
      <c r="F19" s="156">
        <f>'C. EXTERNA'!J45</f>
        <v>27</v>
      </c>
      <c r="G19" s="157">
        <f t="shared" ref="G19:G32" si="2">F19/E19</f>
        <v>1</v>
      </c>
      <c r="H19" s="156">
        <f>'C. EXTERNA'!Q45</f>
        <v>26</v>
      </c>
      <c r="I19" s="156">
        <f>'C. EXTERNA'!O45</f>
        <v>26</v>
      </c>
      <c r="J19" s="157">
        <f t="shared" ref="J19:J32" si="3">I19/H19</f>
        <v>1</v>
      </c>
      <c r="K19" s="156">
        <f t="shared" si="0"/>
        <v>80</v>
      </c>
      <c r="L19" s="156">
        <f t="shared" si="0"/>
        <v>80</v>
      </c>
      <c r="M19" s="157">
        <f t="shared" ref="M19:M32" si="4">L19/K19</f>
        <v>1</v>
      </c>
    </row>
    <row r="20" spans="1:13">
      <c r="A20" s="173" t="str">
        <f>'RAYOS X'!A7:S7</f>
        <v>RAYOS X  Y MEDICINA NUCLEAR</v>
      </c>
      <c r="B20" s="156">
        <f>'RAYOS X'!G108</f>
        <v>87</v>
      </c>
      <c r="C20" s="156">
        <f>'RAYOS X'!E108</f>
        <v>87</v>
      </c>
      <c r="D20" s="157">
        <f t="shared" si="1"/>
        <v>1</v>
      </c>
      <c r="E20" s="156">
        <f>'RAYOS X'!L108</f>
        <v>87</v>
      </c>
      <c r="F20" s="156">
        <f>'RAYOS X'!J108</f>
        <v>87</v>
      </c>
      <c r="G20" s="157">
        <f t="shared" si="2"/>
        <v>1</v>
      </c>
      <c r="H20" s="156">
        <f>'RAYOS X'!Q108</f>
        <v>87</v>
      </c>
      <c r="I20" s="156">
        <f>'RAYOS X'!O108</f>
        <v>87</v>
      </c>
      <c r="J20" s="157">
        <f t="shared" si="3"/>
        <v>1</v>
      </c>
      <c r="K20" s="156">
        <f t="shared" si="0"/>
        <v>261</v>
      </c>
      <c r="L20" s="156">
        <f t="shared" si="0"/>
        <v>261</v>
      </c>
      <c r="M20" s="157">
        <f t="shared" si="4"/>
        <v>1</v>
      </c>
    </row>
    <row r="21" spans="1:13" ht="15.75" customHeight="1">
      <c r="A21" s="173" t="str">
        <f>'LAB Y BANCO DE SANGRE'!A7:S7</f>
        <v>LABORATORIO Y BANCO DE SANGRE</v>
      </c>
      <c r="B21" s="156">
        <f>'LAB Y BANCO DE SANGRE'!G45</f>
        <v>26</v>
      </c>
      <c r="C21" s="156">
        <f>'LAB Y BANCO DE SANGRE'!E45</f>
        <v>26</v>
      </c>
      <c r="D21" s="157">
        <f t="shared" si="1"/>
        <v>1</v>
      </c>
      <c r="E21" s="156">
        <f>'LAB Y BANCO DE SANGRE'!L45</f>
        <v>24</v>
      </c>
      <c r="F21" s="156">
        <f>'LAB Y BANCO DE SANGRE'!J45</f>
        <v>24</v>
      </c>
      <c r="G21" s="157">
        <f t="shared" si="2"/>
        <v>1</v>
      </c>
      <c r="H21" s="156">
        <f>'LAB Y BANCO DE SANGRE'!Q45</f>
        <v>26</v>
      </c>
      <c r="I21" s="156">
        <f>'LAB Y BANCO DE SANGRE'!O45</f>
        <v>26</v>
      </c>
      <c r="J21" s="157">
        <f t="shared" si="3"/>
        <v>1</v>
      </c>
      <c r="K21" s="156">
        <f t="shared" si="0"/>
        <v>76</v>
      </c>
      <c r="L21" s="156">
        <f t="shared" si="0"/>
        <v>76</v>
      </c>
      <c r="M21" s="157">
        <f t="shared" si="4"/>
        <v>1</v>
      </c>
    </row>
    <row r="22" spans="1:13">
      <c r="A22" s="173" t="str">
        <f>'ANATOMÍA PATOLÓGICA'!A7:S7</f>
        <v>ANATOMÍA PATOLÓGICA</v>
      </c>
      <c r="B22" s="156">
        <f>'ANATOMÍA PATOLÓGICA'!G30</f>
        <v>17</v>
      </c>
      <c r="C22" s="156">
        <f>'ANATOMÍA PATOLÓGICA'!E30</f>
        <v>17</v>
      </c>
      <c r="D22" s="157">
        <f t="shared" si="1"/>
        <v>1</v>
      </c>
      <c r="E22" s="156">
        <f>'ANATOMÍA PATOLÓGICA'!L30</f>
        <v>17</v>
      </c>
      <c r="F22" s="156">
        <f>'ANATOMÍA PATOLÓGICA'!J30</f>
        <v>17</v>
      </c>
      <c r="G22" s="157">
        <f t="shared" si="2"/>
        <v>1</v>
      </c>
      <c r="H22" s="156">
        <f>'ANATOMÍA PATOLÓGICA'!Q30</f>
        <v>16</v>
      </c>
      <c r="I22" s="156">
        <f>'ANATOMÍA PATOLÓGICA'!O30</f>
        <v>16</v>
      </c>
      <c r="J22" s="157">
        <f t="shared" si="3"/>
        <v>1</v>
      </c>
      <c r="K22" s="156">
        <f t="shared" si="0"/>
        <v>50</v>
      </c>
      <c r="L22" s="156">
        <f t="shared" si="0"/>
        <v>50</v>
      </c>
      <c r="M22" s="157">
        <f t="shared" si="4"/>
        <v>1</v>
      </c>
    </row>
    <row r="23" spans="1:13">
      <c r="A23" s="173" t="str">
        <f>HOSPITALIZACIÓN!A7</f>
        <v>HOSPITALIZACIÓN</v>
      </c>
      <c r="B23" s="156">
        <f>HOSPITALIZACIÓN!G92</f>
        <v>73</v>
      </c>
      <c r="C23" s="156">
        <f>HOSPITALIZACIÓN!E92</f>
        <v>73</v>
      </c>
      <c r="D23" s="157">
        <f t="shared" si="1"/>
        <v>1</v>
      </c>
      <c r="E23" s="156">
        <f>HOSPITALIZACIÓN!L92</f>
        <v>73</v>
      </c>
      <c r="F23" s="156">
        <f>HOSPITALIZACIÓN!J92</f>
        <v>73</v>
      </c>
      <c r="G23" s="157">
        <f t="shared" si="2"/>
        <v>1</v>
      </c>
      <c r="H23" s="156">
        <f>HOSPITALIZACIÓN!Q92</f>
        <v>73</v>
      </c>
      <c r="I23" s="156">
        <f>HOSPITALIZACIÓN!O92</f>
        <v>73</v>
      </c>
      <c r="J23" s="157">
        <f t="shared" si="3"/>
        <v>1</v>
      </c>
      <c r="K23" s="156">
        <f t="shared" si="0"/>
        <v>219</v>
      </c>
      <c r="L23" s="156">
        <f t="shared" si="0"/>
        <v>219</v>
      </c>
      <c r="M23" s="157">
        <f t="shared" si="4"/>
        <v>1</v>
      </c>
    </row>
    <row r="24" spans="1:13">
      <c r="A24" s="173" t="str">
        <f>UCIA!A7</f>
        <v xml:space="preserve">UNIDAD DE CUIDADOS INTENSIVOS ADULTOS </v>
      </c>
      <c r="B24" s="156">
        <f>UCIA!G98</f>
        <v>80</v>
      </c>
      <c r="C24" s="156">
        <f>UCIA!E98</f>
        <v>80</v>
      </c>
      <c r="D24" s="157">
        <f t="shared" si="1"/>
        <v>1</v>
      </c>
      <c r="E24" s="156">
        <f>UCIA!L98</f>
        <v>80</v>
      </c>
      <c r="F24" s="156">
        <f>UCIA!J98</f>
        <v>80</v>
      </c>
      <c r="G24" s="157">
        <f t="shared" si="2"/>
        <v>1</v>
      </c>
      <c r="H24" s="156">
        <f>UCIA!Q98</f>
        <v>79</v>
      </c>
      <c r="I24" s="156">
        <f>UCIA!O98</f>
        <v>79</v>
      </c>
      <c r="J24" s="157">
        <f t="shared" si="3"/>
        <v>1</v>
      </c>
      <c r="K24" s="156">
        <f t="shared" si="0"/>
        <v>239</v>
      </c>
      <c r="L24" s="156">
        <f t="shared" si="0"/>
        <v>239</v>
      </c>
      <c r="M24" s="157">
        <f t="shared" si="4"/>
        <v>1</v>
      </c>
    </row>
    <row r="25" spans="1:13">
      <c r="A25" s="173" t="str">
        <f>'UNI QUIRÚRGICA'!A7:S7</f>
        <v>UNIDAD QUIRÚRGICA</v>
      </c>
      <c r="B25" s="156">
        <f>'UNI QUIRÚRGICA'!G114</f>
        <v>87</v>
      </c>
      <c r="C25" s="156">
        <f>'UNI QUIRÚRGICA'!E114</f>
        <v>87</v>
      </c>
      <c r="D25" s="157">
        <f t="shared" si="1"/>
        <v>1</v>
      </c>
      <c r="E25" s="156">
        <f>'UNI QUIRÚRGICA'!L114</f>
        <v>87</v>
      </c>
      <c r="F25" s="156">
        <f>'UNI QUIRÚRGICA'!J114</f>
        <v>87</v>
      </c>
      <c r="G25" s="157">
        <f t="shared" si="2"/>
        <v>1</v>
      </c>
      <c r="H25" s="156">
        <f>'UNI QUIRÚRGICA'!Q114</f>
        <v>87</v>
      </c>
      <c r="I25" s="156">
        <f>'UNI QUIRÚRGICA'!O114</f>
        <v>87</v>
      </c>
      <c r="J25" s="157">
        <f t="shared" si="3"/>
        <v>1</v>
      </c>
      <c r="K25" s="156">
        <f t="shared" si="0"/>
        <v>261</v>
      </c>
      <c r="L25" s="156">
        <f t="shared" si="0"/>
        <v>261</v>
      </c>
      <c r="M25" s="157">
        <f t="shared" si="4"/>
        <v>1</v>
      </c>
    </row>
    <row r="26" spans="1:13">
      <c r="A26" s="173" t="str">
        <f>QUIMIOTERAPIA!A7</f>
        <v>QUIMIOTERAPIA</v>
      </c>
      <c r="B26" s="156">
        <f>QUIMIOTERAPIA!G84</f>
        <v>64</v>
      </c>
      <c r="C26" s="156">
        <f>QUIMIOTERAPIA!E84</f>
        <v>64</v>
      </c>
      <c r="D26" s="157">
        <f t="shared" si="1"/>
        <v>1</v>
      </c>
      <c r="E26" s="156">
        <f>QUIMIOTERAPIA!L84</f>
        <v>64</v>
      </c>
      <c r="F26" s="156">
        <f>QUIMIOTERAPIA!J84</f>
        <v>64</v>
      </c>
      <c r="G26" s="157">
        <f t="shared" si="2"/>
        <v>1</v>
      </c>
      <c r="H26" s="156">
        <f>QUIMIOTERAPIA!Q84</f>
        <v>64</v>
      </c>
      <c r="I26" s="156">
        <f>QUIMIOTERAPIA!O84</f>
        <v>64</v>
      </c>
      <c r="J26" s="157">
        <f t="shared" si="3"/>
        <v>1</v>
      </c>
      <c r="K26" s="156">
        <f t="shared" si="0"/>
        <v>192</v>
      </c>
      <c r="L26" s="156">
        <f t="shared" si="0"/>
        <v>192</v>
      </c>
      <c r="M26" s="157">
        <f t="shared" si="4"/>
        <v>1</v>
      </c>
    </row>
    <row r="27" spans="1:13">
      <c r="A27" s="173" t="str">
        <f>RADIOTERAPIA!A7</f>
        <v>RADIOTERAPIA</v>
      </c>
      <c r="B27" s="156">
        <f>RADIOTERAPIA!G89</f>
        <v>70</v>
      </c>
      <c r="C27" s="156">
        <f>RADIOTERAPIA!E89</f>
        <v>70</v>
      </c>
      <c r="D27" s="157">
        <f t="shared" si="1"/>
        <v>1</v>
      </c>
      <c r="E27" s="156">
        <f>RADIOTERAPIA!L89</f>
        <v>70</v>
      </c>
      <c r="F27" s="156">
        <f>RADIOTERAPIA!J89</f>
        <v>70</v>
      </c>
      <c r="G27" s="157">
        <f t="shared" si="2"/>
        <v>1</v>
      </c>
      <c r="H27" s="156">
        <f>RADIOTERAPIA!Q89</f>
        <v>69</v>
      </c>
      <c r="I27" s="156">
        <f>RADIOTERAPIA!O89</f>
        <v>69</v>
      </c>
      <c r="J27" s="157">
        <f t="shared" si="3"/>
        <v>1</v>
      </c>
      <c r="K27" s="156">
        <f t="shared" si="0"/>
        <v>209</v>
      </c>
      <c r="L27" s="156">
        <f t="shared" si="0"/>
        <v>209</v>
      </c>
      <c r="M27" s="157">
        <f t="shared" si="4"/>
        <v>1</v>
      </c>
    </row>
    <row r="28" spans="1:13">
      <c r="A28" s="173" t="str">
        <f>'C PALIATIVOS'!A7:S7</f>
        <v>CUIDADOS PALIATIVOS</v>
      </c>
      <c r="B28" s="156">
        <f>'C PALIATIVOS'!G25</f>
        <v>11</v>
      </c>
      <c r="C28" s="156">
        <f>'C PALIATIVOS'!E25</f>
        <v>11</v>
      </c>
      <c r="D28" s="157">
        <f t="shared" si="1"/>
        <v>1</v>
      </c>
      <c r="E28" s="156">
        <f>'C PALIATIVOS'!L25</f>
        <v>11</v>
      </c>
      <c r="F28" s="156">
        <f>'C PALIATIVOS'!J25</f>
        <v>11</v>
      </c>
      <c r="G28" s="157">
        <f t="shared" si="2"/>
        <v>1</v>
      </c>
      <c r="H28" s="156">
        <f>'C PALIATIVOS'!Q25</f>
        <v>11</v>
      </c>
      <c r="I28" s="156">
        <f>'C PALIATIVOS'!O25</f>
        <v>11</v>
      </c>
      <c r="J28" s="157">
        <f t="shared" si="3"/>
        <v>1</v>
      </c>
      <c r="K28" s="156">
        <f t="shared" si="0"/>
        <v>33</v>
      </c>
      <c r="L28" s="156">
        <f t="shared" si="0"/>
        <v>33</v>
      </c>
      <c r="M28" s="157">
        <f t="shared" si="4"/>
        <v>1</v>
      </c>
    </row>
    <row r="29" spans="1:13">
      <c r="A29" s="173" t="str">
        <f>INHALOTERAPIA!A7</f>
        <v>INHALOTERAPIA</v>
      </c>
      <c r="B29" s="156">
        <f>INHALOTERAPIA!G22</f>
        <v>10</v>
      </c>
      <c r="C29" s="156">
        <f>INHALOTERAPIA!E22</f>
        <v>10</v>
      </c>
      <c r="D29" s="157">
        <f t="shared" si="1"/>
        <v>1</v>
      </c>
      <c r="E29" s="156">
        <f>INHALOTERAPIA!L22</f>
        <v>10</v>
      </c>
      <c r="F29" s="156">
        <f>INHALOTERAPIA!J22</f>
        <v>10</v>
      </c>
      <c r="G29" s="157">
        <f t="shared" si="2"/>
        <v>1</v>
      </c>
      <c r="H29" s="156">
        <f>INHALOTERAPIA!Q22</f>
        <v>10</v>
      </c>
      <c r="I29" s="156">
        <f>INHALOTERAPIA!O22</f>
        <v>10</v>
      </c>
      <c r="J29" s="157">
        <f t="shared" si="3"/>
        <v>1</v>
      </c>
      <c r="K29" s="156">
        <f t="shared" si="0"/>
        <v>30</v>
      </c>
      <c r="L29" s="156">
        <f t="shared" si="0"/>
        <v>30</v>
      </c>
      <c r="M29" s="157">
        <f t="shared" si="4"/>
        <v>1</v>
      </c>
    </row>
    <row r="30" spans="1:13">
      <c r="A30" s="173" t="str">
        <f>'FARMACIA ESTRUCTURA'!A7:S7</f>
        <v>FARMACIA ESTRUCTURA</v>
      </c>
      <c r="B30" s="156">
        <f>'FARMACIA ESTRUCTURA'!G19</f>
        <v>7</v>
      </c>
      <c r="C30" s="156">
        <f>'FARMACIA ESTRUCTURA'!E19</f>
        <v>7</v>
      </c>
      <c r="D30" s="157">
        <f t="shared" si="1"/>
        <v>1</v>
      </c>
      <c r="E30" s="156">
        <f>'FARMACIA ESTRUCTURA'!L19</f>
        <v>7</v>
      </c>
      <c r="F30" s="156">
        <f>'FARMACIA ESTRUCTURA'!J19</f>
        <v>7</v>
      </c>
      <c r="G30" s="157">
        <f t="shared" si="2"/>
        <v>1</v>
      </c>
      <c r="H30" s="156">
        <f>'FARMACIA ESTRUCTURA'!Q19</f>
        <v>7</v>
      </c>
      <c r="I30" s="156">
        <f>'FARMACIA ESTRUCTURA'!O19</f>
        <v>7</v>
      </c>
      <c r="J30" s="157">
        <f t="shared" si="3"/>
        <v>1</v>
      </c>
      <c r="K30" s="156">
        <f t="shared" si="0"/>
        <v>21</v>
      </c>
      <c r="L30" s="156">
        <f t="shared" si="0"/>
        <v>21</v>
      </c>
      <c r="M30" s="157">
        <f t="shared" si="4"/>
        <v>1</v>
      </c>
    </row>
    <row r="31" spans="1:13">
      <c r="A31" s="173" t="str">
        <f>'FAR CACU-CAENDOMETRIO'!A7:U7</f>
        <v>FARMACIA, CÁNCER CERVICOUTERINO - CÁNCER DE ENDOMETRIO</v>
      </c>
      <c r="B31" s="156">
        <f>'FAR CACU-CAENDOMETRIO'!I100</f>
        <v>71</v>
      </c>
      <c r="C31" s="156">
        <f>'FAR CACU-CAENDOMETRIO'!G100</f>
        <v>71</v>
      </c>
      <c r="D31" s="157">
        <f t="shared" si="1"/>
        <v>1</v>
      </c>
      <c r="E31" s="156">
        <f>'FAR CACU-CAENDOMETRIO'!N100</f>
        <v>71</v>
      </c>
      <c r="F31" s="156">
        <f>'FAR CACU-CAENDOMETRIO'!L100</f>
        <v>71</v>
      </c>
      <c r="G31" s="157">
        <f t="shared" si="2"/>
        <v>1</v>
      </c>
      <c r="H31" s="156">
        <f>'FAR CACU-CAENDOMETRIO'!S100</f>
        <v>71</v>
      </c>
      <c r="I31" s="156">
        <f>'FAR CACU-CAENDOMETRIO'!Q100</f>
        <v>71</v>
      </c>
      <c r="J31" s="157">
        <f t="shared" si="3"/>
        <v>1</v>
      </c>
      <c r="K31" s="156">
        <f t="shared" si="0"/>
        <v>213</v>
      </c>
      <c r="L31" s="156">
        <f t="shared" si="0"/>
        <v>213</v>
      </c>
      <c r="M31" s="157">
        <f t="shared" si="4"/>
        <v>1</v>
      </c>
    </row>
    <row r="32" spans="1:13">
      <c r="A32" s="174" t="str">
        <f>'SERVICIOS GENERALES'!A7:S7</f>
        <v>SERVICIOS GENERALES</v>
      </c>
      <c r="B32" s="156">
        <f>'SERVICIOS GENERALES'!G24</f>
        <v>9</v>
      </c>
      <c r="C32" s="156">
        <f>'SERVICIOS GENERALES'!E24</f>
        <v>9</v>
      </c>
      <c r="D32" s="157">
        <f t="shared" si="1"/>
        <v>1</v>
      </c>
      <c r="E32" s="156">
        <f>'SERVICIOS GENERALES'!L24</f>
        <v>9</v>
      </c>
      <c r="F32" s="156">
        <f>'SERVICIOS GENERALES'!J24</f>
        <v>9</v>
      </c>
      <c r="G32" s="157">
        <f t="shared" si="2"/>
        <v>1</v>
      </c>
      <c r="H32" s="156">
        <f>'SERVICIOS GENERALES'!Q24</f>
        <v>7</v>
      </c>
      <c r="I32" s="156">
        <f>'SERVICIOS GENERALES'!O24</f>
        <v>7</v>
      </c>
      <c r="J32" s="157">
        <f t="shared" si="3"/>
        <v>1</v>
      </c>
      <c r="K32" s="156">
        <f t="shared" si="0"/>
        <v>25</v>
      </c>
      <c r="L32" s="156">
        <f t="shared" si="0"/>
        <v>25</v>
      </c>
      <c r="M32" s="157">
        <f t="shared" si="4"/>
        <v>1</v>
      </c>
    </row>
    <row r="33" spans="1:250" s="51" customFormat="1" ht="12.75" customHeight="1">
      <c r="A33" s="587"/>
      <c r="B33" s="587"/>
      <c r="C33" s="587"/>
      <c r="D33" s="587"/>
      <c r="E33" s="587"/>
      <c r="F33" s="587"/>
      <c r="G33" s="587"/>
      <c r="H33" s="587"/>
      <c r="I33" s="587"/>
      <c r="J33" s="587"/>
      <c r="K33" s="587"/>
      <c r="L33" s="587"/>
      <c r="M33" s="587"/>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row>
    <row r="34" spans="1:250" s="37" customFormat="1" ht="27" customHeight="1">
      <c r="A34" s="41" t="s">
        <v>89</v>
      </c>
      <c r="B34" s="42">
        <f>SUM(B18:B32)</f>
        <v>695</v>
      </c>
      <c r="C34" s="43">
        <f>SUM(C18:C32)</f>
        <v>695</v>
      </c>
      <c r="D34" s="52">
        <f>AVERAGE(D18:D32)</f>
        <v>1</v>
      </c>
      <c r="E34" s="42">
        <f>SUM(E18:E32)</f>
        <v>695</v>
      </c>
      <c r="F34" s="43">
        <f>SUM(F18:F32)</f>
        <v>695</v>
      </c>
      <c r="G34" s="52">
        <f>AVERAGE(G18:G32)</f>
        <v>1</v>
      </c>
      <c r="H34" s="42">
        <f>SUM(H18:H32)</f>
        <v>691</v>
      </c>
      <c r="I34" s="43">
        <f>SUM(I18:I32)</f>
        <v>691</v>
      </c>
      <c r="J34" s="52">
        <f>AVERAGE(J18:J32)</f>
        <v>1</v>
      </c>
      <c r="K34" s="43">
        <f>SUM(K18:K32)</f>
        <v>2081</v>
      </c>
      <c r="L34" s="43">
        <f>SUM(L18:L32)</f>
        <v>2081</v>
      </c>
      <c r="M34" s="38">
        <f>L34/K34</f>
        <v>1</v>
      </c>
    </row>
  </sheetData>
  <mergeCells count="27">
    <mergeCell ref="A4:M4"/>
    <mergeCell ref="A3:M3"/>
    <mergeCell ref="A2:M2"/>
    <mergeCell ref="A1:M1"/>
    <mergeCell ref="A11:D11"/>
    <mergeCell ref="E9:M9"/>
    <mergeCell ref="E11:M11"/>
    <mergeCell ref="E10:M10"/>
    <mergeCell ref="A7:M7"/>
    <mergeCell ref="A8:M8"/>
    <mergeCell ref="A9:D9"/>
    <mergeCell ref="A10:D10"/>
    <mergeCell ref="A6:I6"/>
    <mergeCell ref="J6:M6"/>
    <mergeCell ref="A33:M33"/>
    <mergeCell ref="A5:M5"/>
    <mergeCell ref="E13:M13"/>
    <mergeCell ref="E12:M12"/>
    <mergeCell ref="B16:D16"/>
    <mergeCell ref="E16:G16"/>
    <mergeCell ref="H16:J16"/>
    <mergeCell ref="K16:M16"/>
    <mergeCell ref="A13:D13"/>
    <mergeCell ref="A12:D12"/>
    <mergeCell ref="A15:A17"/>
    <mergeCell ref="B15:M15"/>
    <mergeCell ref="A14:M14"/>
  </mergeCells>
  <pageMargins left="0.70866141732283472" right="0.70866141732283472" top="0.74803149606299213" bottom="0.74803149606299213" header="0.31496062992125984" footer="0.31496062992125984"/>
  <pageSetup scale="58"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242A"/>
    <pageSetUpPr fitToPage="1"/>
  </sheetPr>
  <dimension ref="A1:IP36"/>
  <sheetViews>
    <sheetView view="pageBreakPreview" zoomScale="60" zoomScaleNormal="85" workbookViewId="0">
      <selection activeCell="H30" sqref="H30"/>
    </sheetView>
  </sheetViews>
  <sheetFormatPr baseColWidth="10" defaultColWidth="8.42578125" defaultRowHeight="15"/>
  <cols>
    <col min="1" max="1" width="59" style="1" customWidth="1"/>
    <col min="2" max="13" width="12.5703125" style="1" customWidth="1"/>
    <col min="14" max="14" width="8.7109375" style="1" customWidth="1"/>
    <col min="15" max="248" width="11.42578125" style="1" customWidth="1"/>
    <col min="249" max="249" width="50.28515625" style="1" customWidth="1"/>
    <col min="250" max="250" width="8.42578125" style="1" customWidth="1"/>
    <col min="251" max="251" width="50.28515625" style="1" customWidth="1"/>
    <col min="252" max="16384" width="8.42578125" style="1"/>
  </cols>
  <sheetData>
    <row r="1" spans="1:250" ht="18">
      <c r="A1" s="412" t="s">
        <v>1985</v>
      </c>
      <c r="B1" s="413"/>
      <c r="C1" s="413"/>
      <c r="D1" s="413"/>
      <c r="E1" s="413"/>
      <c r="F1" s="413"/>
      <c r="G1" s="413"/>
      <c r="H1" s="413"/>
      <c r="I1" s="413"/>
      <c r="J1" s="413"/>
      <c r="K1" s="413"/>
      <c r="L1" s="413"/>
      <c r="M1" s="414"/>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row>
    <row r="2" spans="1:250" ht="18">
      <c r="A2" s="415" t="s">
        <v>90</v>
      </c>
      <c r="B2" s="416"/>
      <c r="C2" s="416"/>
      <c r="D2" s="416"/>
      <c r="E2" s="416"/>
      <c r="F2" s="416"/>
      <c r="G2" s="416"/>
      <c r="H2" s="416"/>
      <c r="I2" s="416"/>
      <c r="J2" s="416"/>
      <c r="K2" s="416"/>
      <c r="L2" s="416"/>
      <c r="M2" s="4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row>
    <row r="3" spans="1:250" ht="18">
      <c r="A3" s="415"/>
      <c r="B3" s="416"/>
      <c r="C3" s="416"/>
      <c r="D3" s="416"/>
      <c r="E3" s="416"/>
      <c r="F3" s="416"/>
      <c r="G3" s="416"/>
      <c r="H3" s="416"/>
      <c r="I3" s="416"/>
      <c r="J3" s="416"/>
      <c r="K3" s="416"/>
      <c r="L3" s="416"/>
      <c r="M3" s="4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row>
    <row r="4" spans="1:250" ht="18">
      <c r="A4" s="421"/>
      <c r="B4" s="422"/>
      <c r="C4" s="422"/>
      <c r="D4" s="422"/>
      <c r="E4" s="422"/>
      <c r="F4" s="422"/>
      <c r="G4" s="422"/>
      <c r="H4" s="422"/>
      <c r="I4" s="422"/>
      <c r="J4" s="422"/>
      <c r="K4" s="422"/>
      <c r="L4" s="422"/>
      <c r="M4" s="423"/>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row>
    <row r="5" spans="1:250" ht="18">
      <c r="A5" s="576" t="s">
        <v>40</v>
      </c>
      <c r="B5" s="576"/>
      <c r="C5" s="576"/>
      <c r="D5" s="576"/>
      <c r="E5" s="576"/>
      <c r="F5" s="576"/>
      <c r="G5" s="576"/>
      <c r="H5" s="576"/>
      <c r="I5" s="576"/>
      <c r="J5" s="576"/>
      <c r="K5" s="576"/>
      <c r="L5" s="576"/>
      <c r="M5" s="57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row>
    <row r="6" spans="1:250" ht="35.85" customHeight="1">
      <c r="A6" s="350">
        <f>CARÁTULA!D10</f>
        <v>0</v>
      </c>
      <c r="B6" s="351"/>
      <c r="C6" s="351"/>
      <c r="D6" s="351"/>
      <c r="E6" s="351"/>
      <c r="F6" s="351"/>
      <c r="G6" s="351"/>
      <c r="H6" s="351"/>
      <c r="I6" s="351"/>
      <c r="J6" s="575">
        <f>CARÁTULA!D13</f>
        <v>0</v>
      </c>
      <c r="K6" s="575"/>
      <c r="L6" s="575"/>
      <c r="M6" s="575"/>
      <c r="N6" s="246"/>
      <c r="O6" s="246"/>
      <c r="P6" s="246"/>
      <c r="Q6" s="246"/>
      <c r="R6" s="246"/>
      <c r="S6" s="246"/>
      <c r="T6" s="246"/>
      <c r="U6" s="24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row>
    <row r="7" spans="1:250" ht="36.75" customHeight="1">
      <c r="A7" s="594" t="s">
        <v>1992</v>
      </c>
      <c r="B7" s="578"/>
      <c r="C7" s="578"/>
      <c r="D7" s="578"/>
      <c r="E7" s="578"/>
      <c r="F7" s="578"/>
      <c r="G7" s="578"/>
      <c r="H7" s="578"/>
      <c r="I7" s="578"/>
      <c r="J7" s="578"/>
      <c r="K7" s="578"/>
      <c r="L7" s="578"/>
      <c r="M7" s="579"/>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row>
    <row r="8" spans="1:250" s="49" customFormat="1" ht="15" customHeight="1">
      <c r="A8" s="580"/>
      <c r="B8" s="581"/>
      <c r="C8" s="581"/>
      <c r="D8" s="581"/>
      <c r="E8" s="581"/>
      <c r="F8" s="581"/>
      <c r="G8" s="581"/>
      <c r="H8" s="581"/>
      <c r="I8" s="581"/>
      <c r="J8" s="581"/>
      <c r="K8" s="581"/>
      <c r="L8" s="581"/>
      <c r="M8" s="582"/>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row>
    <row r="9" spans="1:250" s="40" customFormat="1" ht="15" customHeight="1">
      <c r="A9" s="583" t="s">
        <v>67</v>
      </c>
      <c r="B9" s="583"/>
      <c r="C9" s="583"/>
      <c r="D9" s="583"/>
      <c r="E9" s="584">
        <f>CARÁTULA!D10</f>
        <v>0</v>
      </c>
      <c r="F9" s="585"/>
      <c r="G9" s="585"/>
      <c r="H9" s="585"/>
      <c r="I9" s="585"/>
      <c r="J9" s="585"/>
      <c r="K9" s="585"/>
      <c r="L9" s="585"/>
      <c r="M9" s="586"/>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row>
    <row r="10" spans="1:250" s="40" customFormat="1" ht="15" customHeight="1">
      <c r="A10" s="583" t="s">
        <v>47</v>
      </c>
      <c r="B10" s="583"/>
      <c r="C10" s="583"/>
      <c r="D10" s="583"/>
      <c r="E10" s="584">
        <f>CARÁTULA!D13</f>
        <v>0</v>
      </c>
      <c r="F10" s="585"/>
      <c r="G10" s="585"/>
      <c r="H10" s="585"/>
      <c r="I10" s="585"/>
      <c r="J10" s="585"/>
      <c r="K10" s="585"/>
      <c r="L10" s="585"/>
      <c r="M10" s="586"/>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row>
    <row r="11" spans="1:250" s="40" customFormat="1" ht="15" customHeight="1">
      <c r="A11" s="583" t="s">
        <v>39</v>
      </c>
      <c r="B11" s="583"/>
      <c r="C11" s="583"/>
      <c r="D11" s="583"/>
      <c r="E11" s="584">
        <f>CARÁTULA!D8</f>
        <v>0</v>
      </c>
      <c r="F11" s="585"/>
      <c r="G11" s="585"/>
      <c r="H11" s="585"/>
      <c r="I11" s="585"/>
      <c r="J11" s="585"/>
      <c r="K11" s="585"/>
      <c r="L11" s="585"/>
      <c r="M11" s="586"/>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row>
    <row r="12" spans="1:250" s="40" customFormat="1" ht="15" customHeight="1">
      <c r="A12" s="583" t="s">
        <v>37</v>
      </c>
      <c r="B12" s="583"/>
      <c r="C12" s="583"/>
      <c r="D12" s="583"/>
      <c r="E12" s="584">
        <f>CARÁTULA!D12</f>
        <v>0</v>
      </c>
      <c r="F12" s="585"/>
      <c r="G12" s="585"/>
      <c r="H12" s="585"/>
      <c r="I12" s="585"/>
      <c r="J12" s="585"/>
      <c r="K12" s="585"/>
      <c r="L12" s="585"/>
      <c r="M12" s="586"/>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row>
    <row r="13" spans="1:250" s="40" customFormat="1" ht="15" customHeight="1">
      <c r="A13" s="583" t="s">
        <v>48</v>
      </c>
      <c r="B13" s="583"/>
      <c r="C13" s="583"/>
      <c r="D13" s="583"/>
      <c r="E13" s="584">
        <f>CARÁTULA!D11</f>
        <v>0</v>
      </c>
      <c r="F13" s="585"/>
      <c r="G13" s="585"/>
      <c r="H13" s="585"/>
      <c r="I13" s="585"/>
      <c r="J13" s="585"/>
      <c r="K13" s="585"/>
      <c r="L13" s="585"/>
      <c r="M13" s="586"/>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row>
    <row r="14" spans="1:250" s="51" customFormat="1" ht="12.75" customHeight="1">
      <c r="A14" s="587"/>
      <c r="B14" s="587"/>
      <c r="C14" s="587"/>
      <c r="D14" s="587"/>
      <c r="E14" s="587"/>
      <c r="F14" s="587"/>
      <c r="G14" s="587"/>
      <c r="H14" s="587"/>
      <c r="I14" s="587"/>
      <c r="J14" s="587"/>
      <c r="K14" s="587"/>
      <c r="L14" s="587"/>
      <c r="M14" s="587"/>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row>
    <row r="15" spans="1:250" ht="18.75" customHeight="1">
      <c r="A15" s="588" t="s">
        <v>83</v>
      </c>
      <c r="B15" s="590" t="s">
        <v>84</v>
      </c>
      <c r="C15" s="590"/>
      <c r="D15" s="590"/>
      <c r="E15" s="590"/>
      <c r="F15" s="590"/>
      <c r="G15" s="590"/>
      <c r="H15" s="590"/>
      <c r="I15" s="590"/>
      <c r="J15" s="590"/>
      <c r="K15" s="590"/>
      <c r="L15" s="590"/>
      <c r="M15" s="591"/>
    </row>
    <row r="16" spans="1:250" ht="15" customHeight="1">
      <c r="A16" s="589"/>
      <c r="B16" s="592" t="s">
        <v>52</v>
      </c>
      <c r="C16" s="592"/>
      <c r="D16" s="592"/>
      <c r="E16" s="592" t="s">
        <v>53</v>
      </c>
      <c r="F16" s="592"/>
      <c r="G16" s="592"/>
      <c r="H16" s="592" t="s">
        <v>88</v>
      </c>
      <c r="I16" s="592"/>
      <c r="J16" s="592"/>
      <c r="K16" s="592" t="s">
        <v>86</v>
      </c>
      <c r="L16" s="592"/>
      <c r="M16" s="593"/>
    </row>
    <row r="17" spans="1:13">
      <c r="A17" s="589"/>
      <c r="B17" s="294" t="s">
        <v>12</v>
      </c>
      <c r="C17" s="294" t="s">
        <v>85</v>
      </c>
      <c r="D17" s="294" t="s">
        <v>87</v>
      </c>
      <c r="E17" s="294" t="s">
        <v>12</v>
      </c>
      <c r="F17" s="294" t="s">
        <v>85</v>
      </c>
      <c r="G17" s="294" t="s">
        <v>87</v>
      </c>
      <c r="H17" s="294" t="s">
        <v>12</v>
      </c>
      <c r="I17" s="294" t="s">
        <v>85</v>
      </c>
      <c r="J17" s="294" t="s">
        <v>87</v>
      </c>
      <c r="K17" s="295" t="s">
        <v>12</v>
      </c>
      <c r="L17" s="295" t="s">
        <v>85</v>
      </c>
      <c r="M17" s="296" t="s">
        <v>87</v>
      </c>
    </row>
    <row r="18" spans="1:13">
      <c r="A18" s="173" t="str">
        <f>GOBIERNO!A7</f>
        <v>GOBIERNO</v>
      </c>
      <c r="B18" s="156">
        <f>GOBIERNO!G103</f>
        <v>56</v>
      </c>
      <c r="C18" s="156">
        <f>GOBIERNO!E103</f>
        <v>56</v>
      </c>
      <c r="D18" s="157">
        <f>C18/B18</f>
        <v>1</v>
      </c>
      <c r="E18" s="156">
        <f>GOBIERNO!L103</f>
        <v>58</v>
      </c>
      <c r="F18" s="156">
        <f>GOBIERNO!J103</f>
        <v>58</v>
      </c>
      <c r="G18" s="157">
        <f>F18/E18</f>
        <v>1</v>
      </c>
      <c r="H18" s="156">
        <f>GOBIERNO!Q103</f>
        <v>58</v>
      </c>
      <c r="I18" s="156">
        <f>GOBIERNO!O103</f>
        <v>58</v>
      </c>
      <c r="J18" s="157">
        <f>I18/H18</f>
        <v>1</v>
      </c>
      <c r="K18" s="156">
        <f t="shared" ref="K18:L34" si="0">B18+E18+H18</f>
        <v>172</v>
      </c>
      <c r="L18" s="156">
        <f t="shared" si="0"/>
        <v>172</v>
      </c>
      <c r="M18" s="157">
        <f>L18/K18</f>
        <v>1</v>
      </c>
    </row>
    <row r="19" spans="1:13">
      <c r="A19" s="173" t="str">
        <f>'C. EXTERNA'!A7:S7</f>
        <v>CONSULTA EXTERNA</v>
      </c>
      <c r="B19" s="156">
        <f>'C. EXTERNA'!G45</f>
        <v>27</v>
      </c>
      <c r="C19" s="156">
        <f>'C. EXTERNA'!E45</f>
        <v>27</v>
      </c>
      <c r="D19" s="157">
        <f t="shared" ref="D19:D34" si="1">C19/B19</f>
        <v>1</v>
      </c>
      <c r="E19" s="156">
        <f>'C. EXTERNA'!L45</f>
        <v>27</v>
      </c>
      <c r="F19" s="156">
        <f>'C. EXTERNA'!J45</f>
        <v>27</v>
      </c>
      <c r="G19" s="157">
        <f t="shared" ref="G19:G34" si="2">F19/E19</f>
        <v>1</v>
      </c>
      <c r="H19" s="156">
        <f>'C. EXTERNA'!Q45</f>
        <v>26</v>
      </c>
      <c r="I19" s="156">
        <f>'C. EXTERNA'!O45</f>
        <v>26</v>
      </c>
      <c r="J19" s="157">
        <f t="shared" ref="J19:J34" si="3">I19/H19</f>
        <v>1</v>
      </c>
      <c r="K19" s="156">
        <f t="shared" si="0"/>
        <v>80</v>
      </c>
      <c r="L19" s="156">
        <f t="shared" si="0"/>
        <v>80</v>
      </c>
      <c r="M19" s="157">
        <f t="shared" ref="M19:M34" si="4">L19/K19</f>
        <v>1</v>
      </c>
    </row>
    <row r="20" spans="1:13">
      <c r="A20" s="173" t="str">
        <f>'RAYOS X'!A7:S7</f>
        <v>RAYOS X  Y MEDICINA NUCLEAR</v>
      </c>
      <c r="B20" s="156">
        <f>'RAYOS X'!G108</f>
        <v>87</v>
      </c>
      <c r="C20" s="156">
        <f>'RAYOS X'!E108</f>
        <v>87</v>
      </c>
      <c r="D20" s="157">
        <f t="shared" si="1"/>
        <v>1</v>
      </c>
      <c r="E20" s="156">
        <f>'RAYOS X'!L108</f>
        <v>87</v>
      </c>
      <c r="F20" s="156">
        <f>'RAYOS X'!J108</f>
        <v>87</v>
      </c>
      <c r="G20" s="157">
        <f t="shared" si="2"/>
        <v>1</v>
      </c>
      <c r="H20" s="156">
        <f>'RAYOS X'!Q108</f>
        <v>87</v>
      </c>
      <c r="I20" s="156">
        <f>'RAYOS X'!O108</f>
        <v>87</v>
      </c>
      <c r="J20" s="157">
        <f t="shared" si="3"/>
        <v>1</v>
      </c>
      <c r="K20" s="156">
        <f t="shared" si="0"/>
        <v>261</v>
      </c>
      <c r="L20" s="156">
        <f t="shared" si="0"/>
        <v>261</v>
      </c>
      <c r="M20" s="157">
        <f t="shared" si="4"/>
        <v>1</v>
      </c>
    </row>
    <row r="21" spans="1:13" ht="15.75" customHeight="1">
      <c r="A21" s="173" t="str">
        <f>'LAB Y BANCO DE SANGRE'!A7:S7</f>
        <v>LABORATORIO Y BANCO DE SANGRE</v>
      </c>
      <c r="B21" s="156">
        <f>'LAB Y BANCO DE SANGRE'!G45</f>
        <v>26</v>
      </c>
      <c r="C21" s="156">
        <f>'LAB Y BANCO DE SANGRE'!E45</f>
        <v>26</v>
      </c>
      <c r="D21" s="157">
        <f t="shared" si="1"/>
        <v>1</v>
      </c>
      <c r="E21" s="156">
        <f>'LAB Y BANCO DE SANGRE'!L45</f>
        <v>24</v>
      </c>
      <c r="F21" s="156">
        <f>'LAB Y BANCO DE SANGRE'!J45</f>
        <v>24</v>
      </c>
      <c r="G21" s="157">
        <f t="shared" si="2"/>
        <v>1</v>
      </c>
      <c r="H21" s="156">
        <f>'LAB Y BANCO DE SANGRE'!Q45</f>
        <v>26</v>
      </c>
      <c r="I21" s="156">
        <f>'LAB Y BANCO DE SANGRE'!O45</f>
        <v>26</v>
      </c>
      <c r="J21" s="157">
        <f t="shared" si="3"/>
        <v>1</v>
      </c>
      <c r="K21" s="156">
        <f t="shared" si="0"/>
        <v>76</v>
      </c>
      <c r="L21" s="156">
        <f t="shared" si="0"/>
        <v>76</v>
      </c>
      <c r="M21" s="157">
        <f t="shared" si="4"/>
        <v>1</v>
      </c>
    </row>
    <row r="22" spans="1:13">
      <c r="A22" s="173" t="str">
        <f>'ANATOMÍA PATOLÓGICA'!A7:S7</f>
        <v>ANATOMÍA PATOLÓGICA</v>
      </c>
      <c r="B22" s="156">
        <f>'ANATOMÍA PATOLÓGICA'!G30</f>
        <v>17</v>
      </c>
      <c r="C22" s="156">
        <f>'ANATOMÍA PATOLÓGICA'!E30</f>
        <v>17</v>
      </c>
      <c r="D22" s="157">
        <f t="shared" si="1"/>
        <v>1</v>
      </c>
      <c r="E22" s="156">
        <f>'ANATOMÍA PATOLÓGICA'!L30</f>
        <v>17</v>
      </c>
      <c r="F22" s="156">
        <f>'ANATOMÍA PATOLÓGICA'!J30</f>
        <v>17</v>
      </c>
      <c r="G22" s="157">
        <f t="shared" si="2"/>
        <v>1</v>
      </c>
      <c r="H22" s="156">
        <f>'ANATOMÍA PATOLÓGICA'!Q30</f>
        <v>16</v>
      </c>
      <c r="I22" s="156">
        <f>'ANATOMÍA PATOLÓGICA'!O30</f>
        <v>16</v>
      </c>
      <c r="J22" s="157">
        <f t="shared" si="3"/>
        <v>1</v>
      </c>
      <c r="K22" s="156">
        <f t="shared" si="0"/>
        <v>50</v>
      </c>
      <c r="L22" s="156">
        <f t="shared" si="0"/>
        <v>50</v>
      </c>
      <c r="M22" s="157">
        <f t="shared" si="4"/>
        <v>1</v>
      </c>
    </row>
    <row r="23" spans="1:13">
      <c r="A23" s="173" t="str">
        <f>GENÉTICA!A7</f>
        <v>GENÉTICA</v>
      </c>
      <c r="B23" s="156">
        <f>GENÉTICA!G17</f>
        <v>4</v>
      </c>
      <c r="C23" s="156">
        <f>GENÉTICA!E17</f>
        <v>4</v>
      </c>
      <c r="D23" s="157">
        <f t="shared" si="1"/>
        <v>1</v>
      </c>
      <c r="E23" s="156">
        <f>GENÉTICA!L17</f>
        <v>4</v>
      </c>
      <c r="F23" s="156">
        <f>GENÉTICA!J17</f>
        <v>4</v>
      </c>
      <c r="G23" s="157">
        <f t="shared" si="2"/>
        <v>1</v>
      </c>
      <c r="H23" s="156">
        <f>GENÉTICA!Q17</f>
        <v>4</v>
      </c>
      <c r="I23" s="156">
        <f>GENÉTICA!O17</f>
        <v>4</v>
      </c>
      <c r="J23" s="157">
        <f t="shared" si="3"/>
        <v>1</v>
      </c>
      <c r="K23" s="156">
        <f t="shared" si="0"/>
        <v>12</v>
      </c>
      <c r="L23" s="156">
        <f t="shared" si="0"/>
        <v>12</v>
      </c>
      <c r="M23" s="157">
        <f t="shared" si="4"/>
        <v>1</v>
      </c>
    </row>
    <row r="24" spans="1:13">
      <c r="A24" s="173" t="str">
        <f>HOSPITALIZACIÓN!A7</f>
        <v>HOSPITALIZACIÓN</v>
      </c>
      <c r="B24" s="156">
        <f>HOSPITALIZACIÓN!G92</f>
        <v>73</v>
      </c>
      <c r="C24" s="156">
        <f>HOSPITALIZACIÓN!E92</f>
        <v>73</v>
      </c>
      <c r="D24" s="157">
        <f t="shared" si="1"/>
        <v>1</v>
      </c>
      <c r="E24" s="156">
        <f>HOSPITALIZACIÓN!L92</f>
        <v>73</v>
      </c>
      <c r="F24" s="156">
        <f>HOSPITALIZACIÓN!J92</f>
        <v>73</v>
      </c>
      <c r="G24" s="157">
        <f t="shared" si="2"/>
        <v>1</v>
      </c>
      <c r="H24" s="156">
        <f>HOSPITALIZACIÓN!Q92</f>
        <v>73</v>
      </c>
      <c r="I24" s="156">
        <f>HOSPITALIZACIÓN!O92</f>
        <v>73</v>
      </c>
      <c r="J24" s="157">
        <f t="shared" si="3"/>
        <v>1</v>
      </c>
      <c r="K24" s="156">
        <f t="shared" si="0"/>
        <v>219</v>
      </c>
      <c r="L24" s="156">
        <f t="shared" si="0"/>
        <v>219</v>
      </c>
      <c r="M24" s="157">
        <f t="shared" si="4"/>
        <v>1</v>
      </c>
    </row>
    <row r="25" spans="1:13">
      <c r="A25" s="173" t="str">
        <f>UCIA!A7</f>
        <v xml:space="preserve">UNIDAD DE CUIDADOS INTENSIVOS ADULTOS </v>
      </c>
      <c r="B25" s="156">
        <f>UCIA!G98</f>
        <v>80</v>
      </c>
      <c r="C25" s="156">
        <f>UCIA!E98</f>
        <v>80</v>
      </c>
      <c r="D25" s="157">
        <f t="shared" si="1"/>
        <v>1</v>
      </c>
      <c r="E25" s="156">
        <f>UCIA!L98</f>
        <v>80</v>
      </c>
      <c r="F25" s="156">
        <f>UCIA!J98</f>
        <v>80</v>
      </c>
      <c r="G25" s="157">
        <f t="shared" si="2"/>
        <v>1</v>
      </c>
      <c r="H25" s="156">
        <f>UCIA!Q98</f>
        <v>79</v>
      </c>
      <c r="I25" s="156">
        <f>UCIA!O98</f>
        <v>79</v>
      </c>
      <c r="J25" s="157">
        <f t="shared" si="3"/>
        <v>1</v>
      </c>
      <c r="K25" s="156">
        <f t="shared" si="0"/>
        <v>239</v>
      </c>
      <c r="L25" s="156">
        <f t="shared" si="0"/>
        <v>239</v>
      </c>
      <c r="M25" s="157">
        <f t="shared" si="4"/>
        <v>1</v>
      </c>
    </row>
    <row r="26" spans="1:13">
      <c r="A26" s="173" t="str">
        <f>'UNI QUIRÚRGICA'!A7:S7</f>
        <v>UNIDAD QUIRÚRGICA</v>
      </c>
      <c r="B26" s="156">
        <f>'UNI QUIRÚRGICA'!G114</f>
        <v>87</v>
      </c>
      <c r="C26" s="156">
        <f>'UNI QUIRÚRGICA'!E114</f>
        <v>87</v>
      </c>
      <c r="D26" s="157">
        <f t="shared" si="1"/>
        <v>1</v>
      </c>
      <c r="E26" s="156">
        <f>'UNI QUIRÚRGICA'!L114</f>
        <v>87</v>
      </c>
      <c r="F26" s="156">
        <f>'UNI QUIRÚRGICA'!J114</f>
        <v>87</v>
      </c>
      <c r="G26" s="157">
        <f t="shared" si="2"/>
        <v>1</v>
      </c>
      <c r="H26" s="156">
        <f>'UNI QUIRÚRGICA'!Q114</f>
        <v>87</v>
      </c>
      <c r="I26" s="156">
        <f>'UNI QUIRÚRGICA'!O114</f>
        <v>87</v>
      </c>
      <c r="J26" s="157">
        <f t="shared" si="3"/>
        <v>1</v>
      </c>
      <c r="K26" s="156">
        <f t="shared" si="0"/>
        <v>261</v>
      </c>
      <c r="L26" s="156">
        <f t="shared" si="0"/>
        <v>261</v>
      </c>
      <c r="M26" s="157">
        <f t="shared" si="4"/>
        <v>1</v>
      </c>
    </row>
    <row r="27" spans="1:13">
      <c r="A27" s="173" t="str">
        <f>ENDOSCOPÍA!A7</f>
        <v>SALA DE ENDOSCOPÍA</v>
      </c>
      <c r="B27" s="156">
        <f>ENDOSCOPÍA!G94</f>
        <v>73</v>
      </c>
      <c r="C27" s="156">
        <f>ENDOSCOPÍA!E94</f>
        <v>73</v>
      </c>
      <c r="D27" s="157">
        <f t="shared" si="1"/>
        <v>1</v>
      </c>
      <c r="E27" s="156">
        <f>ENDOSCOPÍA!L94</f>
        <v>73</v>
      </c>
      <c r="F27" s="156">
        <f>ENDOSCOPÍA!J94</f>
        <v>73</v>
      </c>
      <c r="G27" s="157">
        <f t="shared" si="2"/>
        <v>1</v>
      </c>
      <c r="H27" s="156">
        <f>ENDOSCOPÍA!Q94</f>
        <v>72</v>
      </c>
      <c r="I27" s="156">
        <f>ENDOSCOPÍA!O94</f>
        <v>72</v>
      </c>
      <c r="J27" s="157">
        <f t="shared" si="3"/>
        <v>1</v>
      </c>
      <c r="K27" s="156">
        <f t="shared" si="0"/>
        <v>218</v>
      </c>
      <c r="L27" s="156">
        <f t="shared" si="0"/>
        <v>218</v>
      </c>
      <c r="M27" s="157">
        <f t="shared" si="4"/>
        <v>1</v>
      </c>
    </row>
    <row r="28" spans="1:13">
      <c r="A28" s="173" t="str">
        <f>QUIMIOTERAPIA!A7</f>
        <v>QUIMIOTERAPIA</v>
      </c>
      <c r="B28" s="156">
        <f>QUIMIOTERAPIA!G84</f>
        <v>64</v>
      </c>
      <c r="C28" s="156">
        <f>QUIMIOTERAPIA!E84</f>
        <v>64</v>
      </c>
      <c r="D28" s="157">
        <f t="shared" si="1"/>
        <v>1</v>
      </c>
      <c r="E28" s="156">
        <f>QUIMIOTERAPIA!L84</f>
        <v>64</v>
      </c>
      <c r="F28" s="156">
        <f>QUIMIOTERAPIA!J84</f>
        <v>64</v>
      </c>
      <c r="G28" s="157">
        <f t="shared" si="2"/>
        <v>1</v>
      </c>
      <c r="H28" s="156">
        <f>QUIMIOTERAPIA!Q84</f>
        <v>64</v>
      </c>
      <c r="I28" s="156">
        <f>QUIMIOTERAPIA!O84</f>
        <v>64</v>
      </c>
      <c r="J28" s="157">
        <f t="shared" si="3"/>
        <v>1</v>
      </c>
      <c r="K28" s="156">
        <f t="shared" si="0"/>
        <v>192</v>
      </c>
      <c r="L28" s="156">
        <f t="shared" si="0"/>
        <v>192</v>
      </c>
      <c r="M28" s="157">
        <f t="shared" si="4"/>
        <v>1</v>
      </c>
    </row>
    <row r="29" spans="1:13">
      <c r="A29" s="173" t="str">
        <f>RADIOTERAPIA!A7</f>
        <v>RADIOTERAPIA</v>
      </c>
      <c r="B29" s="156">
        <f>RADIOTERAPIA!G89</f>
        <v>70</v>
      </c>
      <c r="C29" s="156">
        <f>RADIOTERAPIA!E89</f>
        <v>70</v>
      </c>
      <c r="D29" s="157">
        <f t="shared" si="1"/>
        <v>1</v>
      </c>
      <c r="E29" s="156">
        <f>RADIOTERAPIA!L89</f>
        <v>70</v>
      </c>
      <c r="F29" s="156">
        <f>RADIOTERAPIA!J89</f>
        <v>70</v>
      </c>
      <c r="G29" s="157">
        <f t="shared" si="2"/>
        <v>1</v>
      </c>
      <c r="H29" s="156">
        <f>RADIOTERAPIA!Q89</f>
        <v>69</v>
      </c>
      <c r="I29" s="156">
        <f>RADIOTERAPIA!O89</f>
        <v>69</v>
      </c>
      <c r="J29" s="157">
        <f t="shared" si="3"/>
        <v>1</v>
      </c>
      <c r="K29" s="156">
        <f t="shared" si="0"/>
        <v>209</v>
      </c>
      <c r="L29" s="156">
        <f t="shared" si="0"/>
        <v>209</v>
      </c>
      <c r="M29" s="157">
        <f t="shared" si="4"/>
        <v>1</v>
      </c>
    </row>
    <row r="30" spans="1:13">
      <c r="A30" s="173" t="str">
        <f>'C PALIATIVOS'!A7:S7</f>
        <v>CUIDADOS PALIATIVOS</v>
      </c>
      <c r="B30" s="156">
        <f>'C PALIATIVOS'!G25</f>
        <v>11</v>
      </c>
      <c r="C30" s="156">
        <f>'C PALIATIVOS'!E25</f>
        <v>11</v>
      </c>
      <c r="D30" s="157">
        <f t="shared" si="1"/>
        <v>1</v>
      </c>
      <c r="E30" s="156">
        <f>'C PALIATIVOS'!L25</f>
        <v>11</v>
      </c>
      <c r="F30" s="156">
        <f>'C PALIATIVOS'!J25</f>
        <v>11</v>
      </c>
      <c r="G30" s="157">
        <f t="shared" si="2"/>
        <v>1</v>
      </c>
      <c r="H30" s="156">
        <f>'C PALIATIVOS'!Q25</f>
        <v>11</v>
      </c>
      <c r="I30" s="156">
        <f>'C PALIATIVOS'!O25</f>
        <v>11</v>
      </c>
      <c r="J30" s="157">
        <f t="shared" si="3"/>
        <v>1</v>
      </c>
      <c r="K30" s="156">
        <f t="shared" si="0"/>
        <v>33</v>
      </c>
      <c r="L30" s="156">
        <f t="shared" si="0"/>
        <v>33</v>
      </c>
      <c r="M30" s="157">
        <f t="shared" si="4"/>
        <v>1</v>
      </c>
    </row>
    <row r="31" spans="1:13">
      <c r="A31" s="173" t="str">
        <f>INHALOTERAPIA!A7</f>
        <v>INHALOTERAPIA</v>
      </c>
      <c r="B31" s="156">
        <f>INHALOTERAPIA!G22</f>
        <v>10</v>
      </c>
      <c r="C31" s="156">
        <f>INHALOTERAPIA!E22</f>
        <v>10</v>
      </c>
      <c r="D31" s="157">
        <f t="shared" si="1"/>
        <v>1</v>
      </c>
      <c r="E31" s="156">
        <f>INHALOTERAPIA!L22</f>
        <v>10</v>
      </c>
      <c r="F31" s="156">
        <f>INHALOTERAPIA!J22</f>
        <v>10</v>
      </c>
      <c r="G31" s="157">
        <f t="shared" si="2"/>
        <v>1</v>
      </c>
      <c r="H31" s="156">
        <f>INHALOTERAPIA!Q22</f>
        <v>10</v>
      </c>
      <c r="I31" s="156">
        <f>INHALOTERAPIA!O22</f>
        <v>10</v>
      </c>
      <c r="J31" s="157">
        <f t="shared" si="3"/>
        <v>1</v>
      </c>
      <c r="K31" s="156">
        <f t="shared" si="0"/>
        <v>30</v>
      </c>
      <c r="L31" s="156">
        <f t="shared" si="0"/>
        <v>30</v>
      </c>
      <c r="M31" s="157">
        <f t="shared" si="4"/>
        <v>1</v>
      </c>
    </row>
    <row r="32" spans="1:13">
      <c r="A32" s="173" t="str">
        <f>'FARMACIA ESTRUCTURA'!A7:S7</f>
        <v>FARMACIA ESTRUCTURA</v>
      </c>
      <c r="B32" s="156">
        <f>'FARMACIA ESTRUCTURA'!G19</f>
        <v>7</v>
      </c>
      <c r="C32" s="156">
        <f>'FARMACIA ESTRUCTURA'!E19</f>
        <v>7</v>
      </c>
      <c r="D32" s="157">
        <f t="shared" si="1"/>
        <v>1</v>
      </c>
      <c r="E32" s="156">
        <f>'FARMACIA ESTRUCTURA'!L19</f>
        <v>7</v>
      </c>
      <c r="F32" s="156">
        <f>'FARMACIA ESTRUCTURA'!J19</f>
        <v>7</v>
      </c>
      <c r="G32" s="157">
        <f t="shared" si="2"/>
        <v>1</v>
      </c>
      <c r="H32" s="156">
        <f>'FARMACIA ESTRUCTURA'!Q19</f>
        <v>7</v>
      </c>
      <c r="I32" s="156">
        <f>'FARMACIA ESTRUCTURA'!O19</f>
        <v>7</v>
      </c>
      <c r="J32" s="157">
        <f t="shared" si="3"/>
        <v>1</v>
      </c>
      <c r="K32" s="156">
        <f t="shared" si="0"/>
        <v>21</v>
      </c>
      <c r="L32" s="156">
        <f t="shared" si="0"/>
        <v>21</v>
      </c>
      <c r="M32" s="157">
        <f t="shared" si="4"/>
        <v>1</v>
      </c>
    </row>
    <row r="33" spans="1:250">
      <c r="A33" s="173" t="str">
        <f>'FAR TUMOR MALIGNO OVARIO'!A7:U7</f>
        <v>FARMACIA, TUMOR MALIGNO DE OVARIO EPITELIAL Y GERMINAL</v>
      </c>
      <c r="B33" s="156">
        <f>'FAR TUMOR MALIGNO OVARIO'!I123</f>
        <v>87</v>
      </c>
      <c r="C33" s="156">
        <f>'FAR TUMOR MALIGNO OVARIO'!G123</f>
        <v>87</v>
      </c>
      <c r="D33" s="157">
        <f t="shared" si="1"/>
        <v>1</v>
      </c>
      <c r="E33" s="156">
        <f>'FAR TUMOR MALIGNO OVARIO'!N123</f>
        <v>88</v>
      </c>
      <c r="F33" s="156">
        <f>'FAR TUMOR MALIGNO OVARIO'!L123</f>
        <v>88</v>
      </c>
      <c r="G33" s="157">
        <f t="shared" si="2"/>
        <v>1</v>
      </c>
      <c r="H33" s="156">
        <f>'FAR TUMOR MALIGNO OVARIO'!S123</f>
        <v>88</v>
      </c>
      <c r="I33" s="156">
        <f>'FAR TUMOR MALIGNO OVARIO'!Q123</f>
        <v>88</v>
      </c>
      <c r="J33" s="157">
        <f t="shared" si="3"/>
        <v>1</v>
      </c>
      <c r="K33" s="156">
        <f t="shared" si="0"/>
        <v>263</v>
      </c>
      <c r="L33" s="156">
        <f t="shared" si="0"/>
        <v>263</v>
      </c>
      <c r="M33" s="157">
        <f t="shared" si="4"/>
        <v>1</v>
      </c>
    </row>
    <row r="34" spans="1:250">
      <c r="A34" s="174" t="str">
        <f>'SERVICIOS GENERALES'!A7:S7</f>
        <v>SERVICIOS GENERALES</v>
      </c>
      <c r="B34" s="156">
        <f>'SERVICIOS GENERALES'!G24</f>
        <v>9</v>
      </c>
      <c r="C34" s="156">
        <f>'SERVICIOS GENERALES'!E24</f>
        <v>9</v>
      </c>
      <c r="D34" s="157">
        <f t="shared" si="1"/>
        <v>1</v>
      </c>
      <c r="E34" s="156">
        <f>'SERVICIOS GENERALES'!L24</f>
        <v>9</v>
      </c>
      <c r="F34" s="156">
        <f>'SERVICIOS GENERALES'!J24</f>
        <v>9</v>
      </c>
      <c r="G34" s="157">
        <f t="shared" si="2"/>
        <v>1</v>
      </c>
      <c r="H34" s="156">
        <f>'SERVICIOS GENERALES'!Q24</f>
        <v>7</v>
      </c>
      <c r="I34" s="156">
        <f>'SERVICIOS GENERALES'!O24</f>
        <v>7</v>
      </c>
      <c r="J34" s="157">
        <f t="shared" si="3"/>
        <v>1</v>
      </c>
      <c r="K34" s="156">
        <f t="shared" si="0"/>
        <v>25</v>
      </c>
      <c r="L34" s="156">
        <f t="shared" si="0"/>
        <v>25</v>
      </c>
      <c r="M34" s="157">
        <f t="shared" si="4"/>
        <v>1</v>
      </c>
    </row>
    <row r="35" spans="1:250" s="51" customFormat="1" ht="12.75" customHeight="1">
      <c r="A35" s="587"/>
      <c r="B35" s="587"/>
      <c r="C35" s="587"/>
      <c r="D35" s="587"/>
      <c r="E35" s="587"/>
      <c r="F35" s="587"/>
      <c r="G35" s="587"/>
      <c r="H35" s="587"/>
      <c r="I35" s="587"/>
      <c r="J35" s="587"/>
      <c r="K35" s="587"/>
      <c r="L35" s="587"/>
      <c r="M35" s="587"/>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row>
    <row r="36" spans="1:250" s="37" customFormat="1" ht="27" customHeight="1">
      <c r="A36" s="41" t="s">
        <v>89</v>
      </c>
      <c r="B36" s="42">
        <f>SUM(B18:B34)</f>
        <v>788</v>
      </c>
      <c r="C36" s="43">
        <f>SUM(C18:C34)</f>
        <v>788</v>
      </c>
      <c r="D36" s="52">
        <f>AVERAGE(D18:D34)</f>
        <v>1</v>
      </c>
      <c r="E36" s="42">
        <f>SUM(E18:E34)</f>
        <v>789</v>
      </c>
      <c r="F36" s="43">
        <f>SUM(F18:F34)</f>
        <v>789</v>
      </c>
      <c r="G36" s="52">
        <f>AVERAGE(G18:G34)</f>
        <v>1</v>
      </c>
      <c r="H36" s="42">
        <f>SUM(H18:H34)</f>
        <v>784</v>
      </c>
      <c r="I36" s="43">
        <f>SUM(I18:I34)</f>
        <v>784</v>
      </c>
      <c r="J36" s="52">
        <f>AVERAGE(J18:J34)</f>
        <v>1</v>
      </c>
      <c r="K36" s="43">
        <f>SUM(K18:K34)</f>
        <v>2361</v>
      </c>
      <c r="L36" s="43">
        <f>SUM(L18:L34)</f>
        <v>2361</v>
      </c>
      <c r="M36" s="38">
        <f>L36/K36</f>
        <v>1</v>
      </c>
    </row>
  </sheetData>
  <mergeCells count="27">
    <mergeCell ref="A35:M35"/>
    <mergeCell ref="A14:M14"/>
    <mergeCell ref="A15:A17"/>
    <mergeCell ref="B15:M15"/>
    <mergeCell ref="B16:D16"/>
    <mergeCell ref="E16:G16"/>
    <mergeCell ref="H16:J16"/>
    <mergeCell ref="K16:M16"/>
    <mergeCell ref="A11:D11"/>
    <mergeCell ref="E11:M11"/>
    <mergeCell ref="A12:D12"/>
    <mergeCell ref="E12:M12"/>
    <mergeCell ref="A13:D13"/>
    <mergeCell ref="E13:M13"/>
    <mergeCell ref="A7:M7"/>
    <mergeCell ref="A8:M8"/>
    <mergeCell ref="A9:D9"/>
    <mergeCell ref="E9:M9"/>
    <mergeCell ref="A10:D10"/>
    <mergeCell ref="E10:M10"/>
    <mergeCell ref="A6:I6"/>
    <mergeCell ref="J6:M6"/>
    <mergeCell ref="A1:M1"/>
    <mergeCell ref="A2:M2"/>
    <mergeCell ref="A3:M3"/>
    <mergeCell ref="A4:M4"/>
    <mergeCell ref="A5:M5"/>
  </mergeCells>
  <pageMargins left="0.70866141732283472" right="0.70866141732283472" top="0.74803149606299213" bottom="0.74803149606299213" header="0.31496062992125984" footer="0.31496062992125984"/>
  <pageSetup scale="5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33"/>
    <pageSetUpPr fitToPage="1"/>
  </sheetPr>
  <dimension ref="A1:IP39"/>
  <sheetViews>
    <sheetView view="pageBreakPreview" zoomScale="85" zoomScaleNormal="85" zoomScaleSheetLayoutView="85" workbookViewId="0">
      <selection activeCell="P30" sqref="P30"/>
    </sheetView>
  </sheetViews>
  <sheetFormatPr baseColWidth="10" defaultColWidth="8.42578125" defaultRowHeight="15"/>
  <cols>
    <col min="1" max="1" width="59" style="1" customWidth="1"/>
    <col min="2" max="13" width="12.5703125" style="1" customWidth="1"/>
    <col min="14" max="14" width="8.7109375" style="1" customWidth="1"/>
    <col min="15" max="248" width="11.42578125" style="1" customWidth="1"/>
    <col min="249" max="249" width="50.28515625" style="1" customWidth="1"/>
    <col min="250" max="250" width="8.42578125" style="1" customWidth="1"/>
    <col min="251" max="251" width="50.28515625" style="1" customWidth="1"/>
    <col min="252" max="16384" width="8.42578125" style="1"/>
  </cols>
  <sheetData>
    <row r="1" spans="1:250" ht="18">
      <c r="A1" s="412" t="s">
        <v>91</v>
      </c>
      <c r="B1" s="413"/>
      <c r="C1" s="413"/>
      <c r="D1" s="413"/>
      <c r="E1" s="413"/>
      <c r="F1" s="413"/>
      <c r="G1" s="413"/>
      <c r="H1" s="413"/>
      <c r="I1" s="413"/>
      <c r="J1" s="413"/>
      <c r="K1" s="413"/>
      <c r="L1" s="413"/>
      <c r="M1" s="414"/>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row>
    <row r="2" spans="1:250" ht="18">
      <c r="A2" s="415" t="s">
        <v>90</v>
      </c>
      <c r="B2" s="416"/>
      <c r="C2" s="416"/>
      <c r="D2" s="416"/>
      <c r="E2" s="416"/>
      <c r="F2" s="416"/>
      <c r="G2" s="416"/>
      <c r="H2" s="416"/>
      <c r="I2" s="416"/>
      <c r="J2" s="416"/>
      <c r="K2" s="416"/>
      <c r="L2" s="416"/>
      <c r="M2" s="4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row>
    <row r="3" spans="1:250" ht="18">
      <c r="A3" s="415"/>
      <c r="B3" s="416"/>
      <c r="C3" s="416"/>
      <c r="D3" s="416"/>
      <c r="E3" s="416"/>
      <c r="F3" s="416"/>
      <c r="G3" s="416"/>
      <c r="H3" s="416"/>
      <c r="I3" s="416"/>
      <c r="J3" s="416"/>
      <c r="K3" s="416"/>
      <c r="L3" s="416"/>
      <c r="M3" s="4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row>
    <row r="4" spans="1:250" ht="18">
      <c r="A4" s="421" t="s">
        <v>92</v>
      </c>
      <c r="B4" s="422"/>
      <c r="C4" s="422"/>
      <c r="D4" s="422"/>
      <c r="E4" s="422"/>
      <c r="F4" s="422"/>
      <c r="G4" s="422"/>
      <c r="H4" s="422"/>
      <c r="I4" s="422"/>
      <c r="J4" s="422"/>
      <c r="K4" s="422"/>
      <c r="L4" s="422"/>
      <c r="M4" s="423"/>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row>
    <row r="5" spans="1:250" ht="18">
      <c r="A5" s="409" t="s">
        <v>40</v>
      </c>
      <c r="B5" s="409"/>
      <c r="C5" s="409"/>
      <c r="D5" s="409"/>
      <c r="E5" s="409"/>
      <c r="F5" s="409"/>
      <c r="G5" s="409"/>
      <c r="H5" s="409"/>
      <c r="I5" s="409"/>
      <c r="J5" s="409"/>
      <c r="K5" s="409"/>
      <c r="L5" s="409"/>
      <c r="M5" s="409"/>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row>
    <row r="6" spans="1:250" ht="35.85" customHeight="1">
      <c r="A6" s="601" t="str">
        <f>CARÁTULA!A6</f>
        <v>CÉDULA DE EVALUACIÓN PARA CANCER EN MAYORES DE 18 AÑOS: CÁNCER DE MAMA. CÁNCER CÉRVICOUTERINO - CÁNCER DE ENDOMETRIO. TUMOR MALIGNO DE OVARIO EPITELIAL,  TUMOR MALIGNO DE OVARIO GERMINAL</v>
      </c>
      <c r="B6" s="602"/>
      <c r="C6" s="602"/>
      <c r="D6" s="602"/>
      <c r="E6" s="602"/>
      <c r="F6" s="602"/>
      <c r="G6" s="602"/>
      <c r="H6" s="602"/>
      <c r="I6" s="602"/>
      <c r="J6" s="602"/>
      <c r="K6" s="602" t="str">
        <f>CARÁTULA!F6</f>
        <v>CAMUJER-2023</v>
      </c>
      <c r="L6" s="602"/>
      <c r="M6" s="603"/>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row>
    <row r="7" spans="1:250" ht="18.75">
      <c r="A7" s="604" t="s">
        <v>46</v>
      </c>
      <c r="B7" s="605"/>
      <c r="C7" s="605"/>
      <c r="D7" s="605"/>
      <c r="E7" s="605"/>
      <c r="F7" s="605"/>
      <c r="G7" s="605"/>
      <c r="H7" s="605"/>
      <c r="I7" s="605"/>
      <c r="J7" s="605"/>
      <c r="K7" s="605"/>
      <c r="L7" s="605"/>
      <c r="M7" s="606"/>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row>
    <row r="8" spans="1:250" s="49" customFormat="1" ht="15" customHeight="1">
      <c r="A8" s="580"/>
      <c r="B8" s="581"/>
      <c r="C8" s="581"/>
      <c r="D8" s="581"/>
      <c r="E8" s="581"/>
      <c r="F8" s="581"/>
      <c r="G8" s="581"/>
      <c r="H8" s="581"/>
      <c r="I8" s="581"/>
      <c r="J8" s="581"/>
      <c r="K8" s="581"/>
      <c r="L8" s="581"/>
      <c r="M8" s="582"/>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row>
    <row r="9" spans="1:250" s="40" customFormat="1" ht="15" customHeight="1">
      <c r="A9" s="583" t="s">
        <v>67</v>
      </c>
      <c r="B9" s="583"/>
      <c r="C9" s="583"/>
      <c r="D9" s="583"/>
      <c r="E9" s="584">
        <f>CARÁTULA!D10</f>
        <v>0</v>
      </c>
      <c r="F9" s="585"/>
      <c r="G9" s="585"/>
      <c r="H9" s="585"/>
      <c r="I9" s="585"/>
      <c r="J9" s="585"/>
      <c r="K9" s="585"/>
      <c r="L9" s="585"/>
      <c r="M9" s="586"/>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row>
    <row r="10" spans="1:250" s="40" customFormat="1" ht="15" customHeight="1">
      <c r="A10" s="583" t="s">
        <v>47</v>
      </c>
      <c r="B10" s="583"/>
      <c r="C10" s="583"/>
      <c r="D10" s="583"/>
      <c r="E10" s="584">
        <f>CARÁTULA!D13</f>
        <v>0</v>
      </c>
      <c r="F10" s="585"/>
      <c r="G10" s="585"/>
      <c r="H10" s="585"/>
      <c r="I10" s="585"/>
      <c r="J10" s="585"/>
      <c r="K10" s="585"/>
      <c r="L10" s="585"/>
      <c r="M10" s="586"/>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row>
    <row r="11" spans="1:250" s="40" customFormat="1" ht="15" customHeight="1">
      <c r="A11" s="583" t="s">
        <v>39</v>
      </c>
      <c r="B11" s="583"/>
      <c r="C11" s="583"/>
      <c r="D11" s="583"/>
      <c r="E11" s="584">
        <f>CARÁTULA!D8</f>
        <v>0</v>
      </c>
      <c r="F11" s="585"/>
      <c r="G11" s="585"/>
      <c r="H11" s="585"/>
      <c r="I11" s="585"/>
      <c r="J11" s="585"/>
      <c r="K11" s="585"/>
      <c r="L11" s="585"/>
      <c r="M11" s="586"/>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row>
    <row r="12" spans="1:250" s="40" customFormat="1" ht="15" customHeight="1">
      <c r="A12" s="583" t="s">
        <v>37</v>
      </c>
      <c r="B12" s="583"/>
      <c r="C12" s="583"/>
      <c r="D12" s="583"/>
      <c r="E12" s="584">
        <f>CARÁTULA!D12</f>
        <v>0</v>
      </c>
      <c r="F12" s="585"/>
      <c r="G12" s="585"/>
      <c r="H12" s="585"/>
      <c r="I12" s="585"/>
      <c r="J12" s="585"/>
      <c r="K12" s="585"/>
      <c r="L12" s="585"/>
      <c r="M12" s="586"/>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row>
    <row r="13" spans="1:250" s="40" customFormat="1" ht="15" customHeight="1">
      <c r="A13" s="583" t="s">
        <v>48</v>
      </c>
      <c r="B13" s="583"/>
      <c r="C13" s="583"/>
      <c r="D13" s="583"/>
      <c r="E13" s="584">
        <f>CARÁTULA!D11</f>
        <v>0</v>
      </c>
      <c r="F13" s="585"/>
      <c r="G13" s="585"/>
      <c r="H13" s="585"/>
      <c r="I13" s="585"/>
      <c r="J13" s="585"/>
      <c r="K13" s="585"/>
      <c r="L13" s="585"/>
      <c r="M13" s="586"/>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row>
    <row r="14" spans="1:250" s="51" customFormat="1" ht="12.75" customHeight="1">
      <c r="A14" s="587"/>
      <c r="B14" s="587"/>
      <c r="C14" s="587"/>
      <c r="D14" s="587"/>
      <c r="E14" s="587"/>
      <c r="F14" s="587"/>
      <c r="G14" s="587"/>
      <c r="H14" s="587"/>
      <c r="I14" s="587"/>
      <c r="J14" s="587"/>
      <c r="K14" s="587"/>
      <c r="L14" s="587"/>
      <c r="M14" s="587"/>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row>
    <row r="15" spans="1:250" ht="18.75" customHeight="1">
      <c r="A15" s="595" t="s">
        <v>83</v>
      </c>
      <c r="B15" s="597" t="s">
        <v>84</v>
      </c>
      <c r="C15" s="597"/>
      <c r="D15" s="597"/>
      <c r="E15" s="597"/>
      <c r="F15" s="597"/>
      <c r="G15" s="597"/>
      <c r="H15" s="597"/>
      <c r="I15" s="597"/>
      <c r="J15" s="597"/>
      <c r="K15" s="597"/>
      <c r="L15" s="597"/>
      <c r="M15" s="598"/>
    </row>
    <row r="16" spans="1:250" ht="15" customHeight="1">
      <c r="A16" s="596"/>
      <c r="B16" s="599" t="s">
        <v>52</v>
      </c>
      <c r="C16" s="599"/>
      <c r="D16" s="599"/>
      <c r="E16" s="599" t="s">
        <v>53</v>
      </c>
      <c r="F16" s="599"/>
      <c r="G16" s="599"/>
      <c r="H16" s="599" t="s">
        <v>88</v>
      </c>
      <c r="I16" s="599"/>
      <c r="J16" s="599"/>
      <c r="K16" s="599" t="s">
        <v>86</v>
      </c>
      <c r="L16" s="599"/>
      <c r="M16" s="600"/>
    </row>
    <row r="17" spans="1:13">
      <c r="A17" s="596"/>
      <c r="B17" s="44" t="s">
        <v>12</v>
      </c>
      <c r="C17" s="44" t="s">
        <v>85</v>
      </c>
      <c r="D17" s="44" t="s">
        <v>87</v>
      </c>
      <c r="E17" s="44" t="s">
        <v>12</v>
      </c>
      <c r="F17" s="44" t="s">
        <v>85</v>
      </c>
      <c r="G17" s="44" t="s">
        <v>87</v>
      </c>
      <c r="H17" s="44" t="s">
        <v>12</v>
      </c>
      <c r="I17" s="44" t="s">
        <v>85</v>
      </c>
      <c r="J17" s="44" t="s">
        <v>87</v>
      </c>
      <c r="K17" s="171" t="s">
        <v>12</v>
      </c>
      <c r="L17" s="171" t="s">
        <v>85</v>
      </c>
      <c r="M17" s="172" t="s">
        <v>87</v>
      </c>
    </row>
    <row r="18" spans="1:13">
      <c r="A18" s="178" t="str">
        <f>GOBIERNO!A7</f>
        <v>GOBIERNO</v>
      </c>
      <c r="B18" s="156">
        <f>GOBIERNO!G103</f>
        <v>56</v>
      </c>
      <c r="C18" s="156">
        <f>GOBIERNO!E103</f>
        <v>56</v>
      </c>
      <c r="D18" s="157">
        <f>C18/B18</f>
        <v>1</v>
      </c>
      <c r="E18" s="156">
        <f>GOBIERNO!L103</f>
        <v>58</v>
      </c>
      <c r="F18" s="156">
        <f>GOBIERNO!J103</f>
        <v>58</v>
      </c>
      <c r="G18" s="157">
        <f>F18/E18</f>
        <v>1</v>
      </c>
      <c r="H18" s="156">
        <f>GOBIERNO!Q103</f>
        <v>58</v>
      </c>
      <c r="I18" s="156">
        <f>GOBIERNO!O103</f>
        <v>58</v>
      </c>
      <c r="J18" s="157">
        <f>I18/H18</f>
        <v>1</v>
      </c>
      <c r="K18" s="156">
        <f t="shared" ref="K18:L37" si="0">B18+E18+H18</f>
        <v>172</v>
      </c>
      <c r="L18" s="156">
        <f t="shared" si="0"/>
        <v>172</v>
      </c>
      <c r="M18" s="180">
        <f>L18/K18</f>
        <v>1</v>
      </c>
    </row>
    <row r="19" spans="1:13">
      <c r="A19" s="178" t="str">
        <f>'C. EXTERNA'!A7:S7</f>
        <v>CONSULTA EXTERNA</v>
      </c>
      <c r="B19" s="156">
        <f>'C. EXTERNA'!G45</f>
        <v>27</v>
      </c>
      <c r="C19" s="156">
        <f>'C. EXTERNA'!E45</f>
        <v>27</v>
      </c>
      <c r="D19" s="157">
        <f t="shared" ref="D19:D37" si="1">C19/B19</f>
        <v>1</v>
      </c>
      <c r="E19" s="156">
        <f>'C. EXTERNA'!L45</f>
        <v>27</v>
      </c>
      <c r="F19" s="156">
        <f>'C. EXTERNA'!J45</f>
        <v>27</v>
      </c>
      <c r="G19" s="157">
        <f t="shared" ref="G19:G37" si="2">F19/E19</f>
        <v>1</v>
      </c>
      <c r="H19" s="156">
        <f>'C. EXTERNA'!Q45</f>
        <v>26</v>
      </c>
      <c r="I19" s="156">
        <f>'C. EXTERNA'!O45</f>
        <v>26</v>
      </c>
      <c r="J19" s="157">
        <f t="shared" ref="J19:J37" si="3">I19/H19</f>
        <v>1</v>
      </c>
      <c r="K19" s="156">
        <f t="shared" si="0"/>
        <v>80</v>
      </c>
      <c r="L19" s="156">
        <f t="shared" si="0"/>
        <v>80</v>
      </c>
      <c r="M19" s="180">
        <f t="shared" ref="M19:M37" si="4">L19/K19</f>
        <v>1</v>
      </c>
    </row>
    <row r="20" spans="1:13">
      <c r="A20" s="178" t="str">
        <f>'RAYOS X'!A7:S7</f>
        <v>RAYOS X  Y MEDICINA NUCLEAR</v>
      </c>
      <c r="B20" s="156">
        <f>'RAYOS X'!G108</f>
        <v>87</v>
      </c>
      <c r="C20" s="156">
        <f>'RAYOS X'!E108</f>
        <v>87</v>
      </c>
      <c r="D20" s="157">
        <f t="shared" si="1"/>
        <v>1</v>
      </c>
      <c r="E20" s="156">
        <f>'RAYOS X'!L108</f>
        <v>87</v>
      </c>
      <c r="F20" s="156">
        <f>'RAYOS X'!J108</f>
        <v>87</v>
      </c>
      <c r="G20" s="157">
        <f t="shared" si="2"/>
        <v>1</v>
      </c>
      <c r="H20" s="156">
        <f>'RAYOS X'!Q108</f>
        <v>87</v>
      </c>
      <c r="I20" s="156">
        <f>'RAYOS X'!O108</f>
        <v>87</v>
      </c>
      <c r="J20" s="157">
        <f t="shared" si="3"/>
        <v>1</v>
      </c>
      <c r="K20" s="156">
        <f t="shared" si="0"/>
        <v>261</v>
      </c>
      <c r="L20" s="156">
        <f t="shared" si="0"/>
        <v>261</v>
      </c>
      <c r="M20" s="180">
        <f t="shared" si="4"/>
        <v>1</v>
      </c>
    </row>
    <row r="21" spans="1:13" ht="15.75" customHeight="1">
      <c r="A21" s="178" t="str">
        <f>'LAB Y BANCO DE SANGRE'!A7:S7</f>
        <v>LABORATORIO Y BANCO DE SANGRE</v>
      </c>
      <c r="B21" s="156">
        <f>'LAB Y BANCO DE SANGRE'!G45</f>
        <v>26</v>
      </c>
      <c r="C21" s="156">
        <f>'LAB Y BANCO DE SANGRE'!E45</f>
        <v>26</v>
      </c>
      <c r="D21" s="157">
        <f t="shared" si="1"/>
        <v>1</v>
      </c>
      <c r="E21" s="156">
        <f>'LAB Y BANCO DE SANGRE'!L45</f>
        <v>24</v>
      </c>
      <c r="F21" s="156">
        <f>'LAB Y BANCO DE SANGRE'!J45</f>
        <v>24</v>
      </c>
      <c r="G21" s="157">
        <f t="shared" si="2"/>
        <v>1</v>
      </c>
      <c r="H21" s="156">
        <f>'LAB Y BANCO DE SANGRE'!Q45</f>
        <v>26</v>
      </c>
      <c r="I21" s="156">
        <f>'LAB Y BANCO DE SANGRE'!O45</f>
        <v>26</v>
      </c>
      <c r="J21" s="157">
        <f t="shared" si="3"/>
        <v>1</v>
      </c>
      <c r="K21" s="156">
        <f t="shared" si="0"/>
        <v>76</v>
      </c>
      <c r="L21" s="156">
        <f t="shared" si="0"/>
        <v>76</v>
      </c>
      <c r="M21" s="180">
        <f t="shared" si="4"/>
        <v>1</v>
      </c>
    </row>
    <row r="22" spans="1:13">
      <c r="A22" s="178" t="str">
        <f>'ANATOMÍA PATOLÓGICA'!A7:S7</f>
        <v>ANATOMÍA PATOLÓGICA</v>
      </c>
      <c r="B22" s="156">
        <f>'ANATOMÍA PATOLÓGICA'!G30</f>
        <v>17</v>
      </c>
      <c r="C22" s="156">
        <f>'ANATOMÍA PATOLÓGICA'!E30</f>
        <v>17</v>
      </c>
      <c r="D22" s="157">
        <f t="shared" si="1"/>
        <v>1</v>
      </c>
      <c r="E22" s="156">
        <f>'ANATOMÍA PATOLÓGICA'!L30</f>
        <v>17</v>
      </c>
      <c r="F22" s="156">
        <f>'ANATOMÍA PATOLÓGICA'!J30</f>
        <v>17</v>
      </c>
      <c r="G22" s="157">
        <f t="shared" si="2"/>
        <v>1</v>
      </c>
      <c r="H22" s="156">
        <f>'ANATOMÍA PATOLÓGICA'!Q30</f>
        <v>16</v>
      </c>
      <c r="I22" s="156">
        <f>'ANATOMÍA PATOLÓGICA'!O30</f>
        <v>16</v>
      </c>
      <c r="J22" s="157">
        <f t="shared" si="3"/>
        <v>1</v>
      </c>
      <c r="K22" s="156">
        <f t="shared" si="0"/>
        <v>50</v>
      </c>
      <c r="L22" s="156">
        <f t="shared" si="0"/>
        <v>50</v>
      </c>
      <c r="M22" s="180">
        <f t="shared" si="4"/>
        <v>1</v>
      </c>
    </row>
    <row r="23" spans="1:13">
      <c r="A23" s="178" t="str">
        <f>GENÉTICA!A7</f>
        <v>GENÉTICA</v>
      </c>
      <c r="B23" s="156">
        <f>GENÉTICA!G17</f>
        <v>4</v>
      </c>
      <c r="C23" s="156">
        <f>GENÉTICA!E17</f>
        <v>4</v>
      </c>
      <c r="D23" s="157">
        <f t="shared" si="1"/>
        <v>1</v>
      </c>
      <c r="E23" s="156">
        <f>GENÉTICA!L17</f>
        <v>4</v>
      </c>
      <c r="F23" s="156">
        <f>GENÉTICA!J17</f>
        <v>4</v>
      </c>
      <c r="G23" s="157">
        <f t="shared" si="2"/>
        <v>1</v>
      </c>
      <c r="H23" s="156">
        <f>GENÉTICA!Q17</f>
        <v>4</v>
      </c>
      <c r="I23" s="156">
        <f>GENÉTICA!O17</f>
        <v>4</v>
      </c>
      <c r="J23" s="157">
        <f t="shared" si="3"/>
        <v>1</v>
      </c>
      <c r="K23" s="156">
        <f t="shared" si="0"/>
        <v>12</v>
      </c>
      <c r="L23" s="156">
        <f t="shared" si="0"/>
        <v>12</v>
      </c>
      <c r="M23" s="180">
        <f t="shared" si="4"/>
        <v>1</v>
      </c>
    </row>
    <row r="24" spans="1:13">
      <c r="A24" s="178" t="str">
        <f>FISIOTERAPIA!A7</f>
        <v>FISIOTERAPIA Y REHABILITACIÓN</v>
      </c>
      <c r="B24" s="156">
        <f>FISIOTERAPIA!G18</f>
        <v>6</v>
      </c>
      <c r="C24" s="156">
        <f>FISIOTERAPIA!E18</f>
        <v>6</v>
      </c>
      <c r="D24" s="157">
        <f t="shared" si="1"/>
        <v>1</v>
      </c>
      <c r="E24" s="156">
        <f>FISIOTERAPIA!L18</f>
        <v>6</v>
      </c>
      <c r="F24" s="156">
        <f>FISIOTERAPIA!J18</f>
        <v>6</v>
      </c>
      <c r="G24" s="157">
        <f t="shared" si="2"/>
        <v>1</v>
      </c>
      <c r="H24" s="156">
        <f>FISIOTERAPIA!Q18</f>
        <v>6</v>
      </c>
      <c r="I24" s="156">
        <f>FISIOTERAPIA!O18</f>
        <v>6</v>
      </c>
      <c r="J24" s="157">
        <f t="shared" si="3"/>
        <v>1</v>
      </c>
      <c r="K24" s="156">
        <f t="shared" si="0"/>
        <v>18</v>
      </c>
      <c r="L24" s="156">
        <f t="shared" si="0"/>
        <v>18</v>
      </c>
      <c r="M24" s="180">
        <f t="shared" si="4"/>
        <v>1</v>
      </c>
    </row>
    <row r="25" spans="1:13">
      <c r="A25" s="178" t="str">
        <f>HOSPITALIZACIÓN!A7</f>
        <v>HOSPITALIZACIÓN</v>
      </c>
      <c r="B25" s="156">
        <f>HOSPITALIZACIÓN!G92</f>
        <v>73</v>
      </c>
      <c r="C25" s="156">
        <f>HOSPITALIZACIÓN!E92</f>
        <v>73</v>
      </c>
      <c r="D25" s="157">
        <f t="shared" si="1"/>
        <v>1</v>
      </c>
      <c r="E25" s="156">
        <f>HOSPITALIZACIÓN!L92</f>
        <v>73</v>
      </c>
      <c r="F25" s="156">
        <f>HOSPITALIZACIÓN!J92</f>
        <v>73</v>
      </c>
      <c r="G25" s="157">
        <f t="shared" si="2"/>
        <v>1</v>
      </c>
      <c r="H25" s="156">
        <f>HOSPITALIZACIÓN!Q92</f>
        <v>73</v>
      </c>
      <c r="I25" s="156">
        <f>HOSPITALIZACIÓN!O92</f>
        <v>73</v>
      </c>
      <c r="J25" s="157">
        <f t="shared" si="3"/>
        <v>1</v>
      </c>
      <c r="K25" s="156">
        <f t="shared" si="0"/>
        <v>219</v>
      </c>
      <c r="L25" s="156">
        <f t="shared" si="0"/>
        <v>219</v>
      </c>
      <c r="M25" s="180">
        <f t="shared" si="4"/>
        <v>1</v>
      </c>
    </row>
    <row r="26" spans="1:13">
      <c r="A26" s="178" t="str">
        <f>UCIA!A7</f>
        <v xml:space="preserve">UNIDAD DE CUIDADOS INTENSIVOS ADULTOS </v>
      </c>
      <c r="B26" s="156">
        <f>UCIA!G98</f>
        <v>80</v>
      </c>
      <c r="C26" s="156">
        <f>UCIA!E98</f>
        <v>80</v>
      </c>
      <c r="D26" s="157">
        <f t="shared" si="1"/>
        <v>1</v>
      </c>
      <c r="E26" s="156">
        <f>UCIA!L98</f>
        <v>80</v>
      </c>
      <c r="F26" s="156">
        <f>UCIA!J98</f>
        <v>80</v>
      </c>
      <c r="G26" s="157">
        <f t="shared" si="2"/>
        <v>1</v>
      </c>
      <c r="H26" s="156">
        <f>UCIA!Q98</f>
        <v>79</v>
      </c>
      <c r="I26" s="156">
        <f>UCIA!O98</f>
        <v>79</v>
      </c>
      <c r="J26" s="157">
        <f t="shared" si="3"/>
        <v>1</v>
      </c>
      <c r="K26" s="156">
        <f t="shared" si="0"/>
        <v>239</v>
      </c>
      <c r="L26" s="156">
        <f t="shared" si="0"/>
        <v>239</v>
      </c>
      <c r="M26" s="180">
        <f t="shared" si="4"/>
        <v>1</v>
      </c>
    </row>
    <row r="27" spans="1:13">
      <c r="A27" s="178" t="str">
        <f>'UNI QUIRÚRGICA'!A7:S7</f>
        <v>UNIDAD QUIRÚRGICA</v>
      </c>
      <c r="B27" s="156">
        <f>'UNI QUIRÚRGICA'!G114</f>
        <v>87</v>
      </c>
      <c r="C27" s="156">
        <f>'UNI QUIRÚRGICA'!E114</f>
        <v>87</v>
      </c>
      <c r="D27" s="157">
        <f t="shared" si="1"/>
        <v>1</v>
      </c>
      <c r="E27" s="156">
        <f>'UNI QUIRÚRGICA'!L114</f>
        <v>87</v>
      </c>
      <c r="F27" s="156">
        <f>'UNI QUIRÚRGICA'!J114</f>
        <v>87</v>
      </c>
      <c r="G27" s="157">
        <f t="shared" si="2"/>
        <v>1</v>
      </c>
      <c r="H27" s="156">
        <f>'UNI QUIRÚRGICA'!Q114</f>
        <v>87</v>
      </c>
      <c r="I27" s="156">
        <f>'UNI QUIRÚRGICA'!O114</f>
        <v>87</v>
      </c>
      <c r="J27" s="157">
        <f t="shared" si="3"/>
        <v>1</v>
      </c>
      <c r="K27" s="156">
        <f t="shared" si="0"/>
        <v>261</v>
      </c>
      <c r="L27" s="156">
        <f t="shared" si="0"/>
        <v>261</v>
      </c>
      <c r="M27" s="180">
        <f t="shared" si="4"/>
        <v>1</v>
      </c>
    </row>
    <row r="28" spans="1:13">
      <c r="A28" s="178" t="str">
        <f>ENDOSCOPÍA!A7</f>
        <v>SALA DE ENDOSCOPÍA</v>
      </c>
      <c r="B28" s="156">
        <f>ENDOSCOPÍA!G94</f>
        <v>73</v>
      </c>
      <c r="C28" s="156">
        <f>ENDOSCOPÍA!E94</f>
        <v>73</v>
      </c>
      <c r="D28" s="157">
        <f t="shared" si="1"/>
        <v>1</v>
      </c>
      <c r="E28" s="156">
        <f>ENDOSCOPÍA!L94</f>
        <v>73</v>
      </c>
      <c r="F28" s="156">
        <f>ENDOSCOPÍA!J94</f>
        <v>73</v>
      </c>
      <c r="G28" s="157">
        <f t="shared" si="2"/>
        <v>1</v>
      </c>
      <c r="H28" s="156">
        <f>ENDOSCOPÍA!Q94</f>
        <v>72</v>
      </c>
      <c r="I28" s="156">
        <f>ENDOSCOPÍA!O94</f>
        <v>72</v>
      </c>
      <c r="J28" s="157">
        <f t="shared" si="3"/>
        <v>1</v>
      </c>
      <c r="K28" s="156">
        <f t="shared" si="0"/>
        <v>218</v>
      </c>
      <c r="L28" s="156">
        <f t="shared" si="0"/>
        <v>218</v>
      </c>
      <c r="M28" s="180">
        <f t="shared" si="4"/>
        <v>1</v>
      </c>
    </row>
    <row r="29" spans="1:13">
      <c r="A29" s="178" t="str">
        <f>QUIMIOTERAPIA!A7</f>
        <v>QUIMIOTERAPIA</v>
      </c>
      <c r="B29" s="156">
        <f>QUIMIOTERAPIA!G84</f>
        <v>64</v>
      </c>
      <c r="C29" s="156">
        <f>QUIMIOTERAPIA!E84</f>
        <v>64</v>
      </c>
      <c r="D29" s="157">
        <f t="shared" si="1"/>
        <v>1</v>
      </c>
      <c r="E29" s="156">
        <f>QUIMIOTERAPIA!L84</f>
        <v>64</v>
      </c>
      <c r="F29" s="156">
        <f>QUIMIOTERAPIA!J84</f>
        <v>64</v>
      </c>
      <c r="G29" s="157">
        <f t="shared" si="2"/>
        <v>1</v>
      </c>
      <c r="H29" s="156">
        <f>QUIMIOTERAPIA!Q84</f>
        <v>64</v>
      </c>
      <c r="I29" s="156">
        <f>QUIMIOTERAPIA!O84</f>
        <v>64</v>
      </c>
      <c r="J29" s="157">
        <f t="shared" si="3"/>
        <v>1</v>
      </c>
      <c r="K29" s="156">
        <f t="shared" si="0"/>
        <v>192</v>
      </c>
      <c r="L29" s="156">
        <f t="shared" si="0"/>
        <v>192</v>
      </c>
      <c r="M29" s="180">
        <f t="shared" si="4"/>
        <v>1</v>
      </c>
    </row>
    <row r="30" spans="1:13">
      <c r="A30" s="178" t="str">
        <f>RADIOTERAPIA!A7</f>
        <v>RADIOTERAPIA</v>
      </c>
      <c r="B30" s="156">
        <f>RADIOTERAPIA!G89</f>
        <v>70</v>
      </c>
      <c r="C30" s="156">
        <f>RADIOTERAPIA!E89</f>
        <v>70</v>
      </c>
      <c r="D30" s="157">
        <f t="shared" si="1"/>
        <v>1</v>
      </c>
      <c r="E30" s="156">
        <f>RADIOTERAPIA!L89</f>
        <v>70</v>
      </c>
      <c r="F30" s="156">
        <f>RADIOTERAPIA!J89</f>
        <v>70</v>
      </c>
      <c r="G30" s="157">
        <f t="shared" si="2"/>
        <v>1</v>
      </c>
      <c r="H30" s="156">
        <f>RADIOTERAPIA!Q89</f>
        <v>69</v>
      </c>
      <c r="I30" s="156">
        <f>RADIOTERAPIA!O89</f>
        <v>69</v>
      </c>
      <c r="J30" s="157">
        <f t="shared" si="3"/>
        <v>1</v>
      </c>
      <c r="K30" s="156">
        <f t="shared" si="0"/>
        <v>209</v>
      </c>
      <c r="L30" s="156">
        <f t="shared" si="0"/>
        <v>209</v>
      </c>
      <c r="M30" s="180">
        <f t="shared" si="4"/>
        <v>1</v>
      </c>
    </row>
    <row r="31" spans="1:13">
      <c r="A31" s="178" t="str">
        <f>'C PALIATIVOS'!A7:S7</f>
        <v>CUIDADOS PALIATIVOS</v>
      </c>
      <c r="B31" s="156">
        <f>'C PALIATIVOS'!G25</f>
        <v>11</v>
      </c>
      <c r="C31" s="156">
        <f>'C PALIATIVOS'!E25</f>
        <v>11</v>
      </c>
      <c r="D31" s="157">
        <f t="shared" si="1"/>
        <v>1</v>
      </c>
      <c r="E31" s="156">
        <f>'C PALIATIVOS'!L25</f>
        <v>11</v>
      </c>
      <c r="F31" s="156">
        <f>'C PALIATIVOS'!J25</f>
        <v>11</v>
      </c>
      <c r="G31" s="157">
        <f t="shared" si="2"/>
        <v>1</v>
      </c>
      <c r="H31" s="156">
        <f>'C PALIATIVOS'!Q25</f>
        <v>11</v>
      </c>
      <c r="I31" s="156">
        <f>'C PALIATIVOS'!O25</f>
        <v>11</v>
      </c>
      <c r="J31" s="157">
        <f t="shared" si="3"/>
        <v>1</v>
      </c>
      <c r="K31" s="156">
        <f t="shared" si="0"/>
        <v>33</v>
      </c>
      <c r="L31" s="156">
        <f t="shared" si="0"/>
        <v>33</v>
      </c>
      <c r="M31" s="180">
        <f t="shared" si="4"/>
        <v>1</v>
      </c>
    </row>
    <row r="32" spans="1:13">
      <c r="A32" s="178" t="str">
        <f>INHALOTERAPIA!A7</f>
        <v>INHALOTERAPIA</v>
      </c>
      <c r="B32" s="156">
        <f>INHALOTERAPIA!G22</f>
        <v>10</v>
      </c>
      <c r="C32" s="156">
        <f>INHALOTERAPIA!E22</f>
        <v>10</v>
      </c>
      <c r="D32" s="157">
        <f t="shared" si="1"/>
        <v>1</v>
      </c>
      <c r="E32" s="156">
        <f>INHALOTERAPIA!L22</f>
        <v>10</v>
      </c>
      <c r="F32" s="156">
        <f>INHALOTERAPIA!J22</f>
        <v>10</v>
      </c>
      <c r="G32" s="157">
        <f t="shared" si="2"/>
        <v>1</v>
      </c>
      <c r="H32" s="156">
        <f>INHALOTERAPIA!Q22</f>
        <v>10</v>
      </c>
      <c r="I32" s="156">
        <f>INHALOTERAPIA!O22</f>
        <v>10</v>
      </c>
      <c r="J32" s="157">
        <f t="shared" si="3"/>
        <v>1</v>
      </c>
      <c r="K32" s="156">
        <f t="shared" si="0"/>
        <v>30</v>
      </c>
      <c r="L32" s="156">
        <f t="shared" si="0"/>
        <v>30</v>
      </c>
      <c r="M32" s="180">
        <f t="shared" si="4"/>
        <v>1</v>
      </c>
    </row>
    <row r="33" spans="1:250">
      <c r="A33" s="178" t="str">
        <f>'FARMACIA ESTRUCTURA'!A7:S7</f>
        <v>FARMACIA ESTRUCTURA</v>
      </c>
      <c r="B33" s="156">
        <f>'FARMACIA ESTRUCTURA'!G19</f>
        <v>7</v>
      </c>
      <c r="C33" s="156">
        <f>'FARMACIA ESTRUCTURA'!E19</f>
        <v>7</v>
      </c>
      <c r="D33" s="157">
        <f t="shared" si="1"/>
        <v>1</v>
      </c>
      <c r="E33" s="156">
        <f>'FARMACIA ESTRUCTURA'!L19</f>
        <v>7</v>
      </c>
      <c r="F33" s="156">
        <f>'FARMACIA ESTRUCTURA'!J19</f>
        <v>7</v>
      </c>
      <c r="G33" s="157">
        <f t="shared" si="2"/>
        <v>1</v>
      </c>
      <c r="H33" s="156">
        <f>'FARMACIA ESTRUCTURA'!Q19</f>
        <v>7</v>
      </c>
      <c r="I33" s="156">
        <f>'FARMACIA ESTRUCTURA'!O19</f>
        <v>7</v>
      </c>
      <c r="J33" s="157">
        <f t="shared" si="3"/>
        <v>1</v>
      </c>
      <c r="K33" s="156">
        <f t="shared" si="0"/>
        <v>21</v>
      </c>
      <c r="L33" s="156">
        <f t="shared" si="0"/>
        <v>21</v>
      </c>
      <c r="M33" s="180">
        <f t="shared" si="4"/>
        <v>1</v>
      </c>
    </row>
    <row r="34" spans="1:250">
      <c r="A34" s="178" t="str">
        <f>'FAR CA MAMA'!A7:U7</f>
        <v>FARMACIA, CÁNCER DE MAMA</v>
      </c>
      <c r="B34" s="156">
        <f>'FAR CA MAMA'!I121</f>
        <v>90</v>
      </c>
      <c r="C34" s="156">
        <f>'FAR CA MAMA'!G121</f>
        <v>90</v>
      </c>
      <c r="D34" s="157">
        <f t="shared" si="1"/>
        <v>1</v>
      </c>
      <c r="E34" s="156">
        <f>'FAR CA MAMA'!N121</f>
        <v>89</v>
      </c>
      <c r="F34" s="156">
        <f>'FAR CA MAMA'!L121</f>
        <v>89</v>
      </c>
      <c r="G34" s="157">
        <f t="shared" si="2"/>
        <v>1</v>
      </c>
      <c r="H34" s="156">
        <f>'FAR CA MAMA'!S121</f>
        <v>90</v>
      </c>
      <c r="I34" s="156">
        <f>'FAR CA MAMA'!Q121</f>
        <v>90</v>
      </c>
      <c r="J34" s="157">
        <f t="shared" si="3"/>
        <v>1</v>
      </c>
      <c r="K34" s="156">
        <f t="shared" si="0"/>
        <v>269</v>
      </c>
      <c r="L34" s="156">
        <f t="shared" si="0"/>
        <v>269</v>
      </c>
      <c r="M34" s="180">
        <f t="shared" si="4"/>
        <v>1</v>
      </c>
    </row>
    <row r="35" spans="1:250">
      <c r="A35" s="178" t="str">
        <f>'FAR CACU-CAENDOMETRIO'!A7:U7</f>
        <v>FARMACIA, CÁNCER CERVICOUTERINO - CÁNCER DE ENDOMETRIO</v>
      </c>
      <c r="B35" s="156">
        <f>'FAR CACU-CAENDOMETRIO'!I100</f>
        <v>71</v>
      </c>
      <c r="C35" s="156">
        <f>'FAR CACU-CAENDOMETRIO'!G100</f>
        <v>71</v>
      </c>
      <c r="D35" s="157">
        <f t="shared" si="1"/>
        <v>1</v>
      </c>
      <c r="E35" s="156">
        <f>'FAR CACU-CAENDOMETRIO'!N100</f>
        <v>71</v>
      </c>
      <c r="F35" s="156">
        <f>'FAR CACU-CAENDOMETRIO'!L100</f>
        <v>71</v>
      </c>
      <c r="G35" s="157">
        <f t="shared" si="2"/>
        <v>1</v>
      </c>
      <c r="H35" s="156">
        <f>'FAR CACU-CAENDOMETRIO'!S100</f>
        <v>71</v>
      </c>
      <c r="I35" s="156">
        <f>'FAR CACU-CAENDOMETRIO'!Q100</f>
        <v>71</v>
      </c>
      <c r="J35" s="157">
        <f t="shared" si="3"/>
        <v>1</v>
      </c>
      <c r="K35" s="156">
        <f t="shared" si="0"/>
        <v>213</v>
      </c>
      <c r="L35" s="156">
        <f t="shared" si="0"/>
        <v>213</v>
      </c>
      <c r="M35" s="180">
        <f t="shared" si="4"/>
        <v>1</v>
      </c>
    </row>
    <row r="36" spans="1:250">
      <c r="A36" s="178" t="str">
        <f>'FAR TUMOR MALIGNO OVARIO'!A7:U7</f>
        <v>FARMACIA, TUMOR MALIGNO DE OVARIO EPITELIAL Y GERMINAL</v>
      </c>
      <c r="B36" s="156">
        <f>'FAR TUMOR MALIGNO OVARIO'!I123</f>
        <v>87</v>
      </c>
      <c r="C36" s="156">
        <f>'FAR TUMOR MALIGNO OVARIO'!G123</f>
        <v>87</v>
      </c>
      <c r="D36" s="157">
        <f t="shared" si="1"/>
        <v>1</v>
      </c>
      <c r="E36" s="156">
        <f>'FAR TUMOR MALIGNO OVARIO'!N123</f>
        <v>88</v>
      </c>
      <c r="F36" s="156">
        <f>'FAR TUMOR MALIGNO OVARIO'!L123</f>
        <v>88</v>
      </c>
      <c r="G36" s="157">
        <f t="shared" si="2"/>
        <v>1</v>
      </c>
      <c r="H36" s="156">
        <f>'FAR TUMOR MALIGNO OVARIO'!S123</f>
        <v>88</v>
      </c>
      <c r="I36" s="156">
        <f>'FAR TUMOR MALIGNO OVARIO'!Q123</f>
        <v>88</v>
      </c>
      <c r="J36" s="157">
        <f t="shared" si="3"/>
        <v>1</v>
      </c>
      <c r="K36" s="156">
        <f t="shared" si="0"/>
        <v>263</v>
      </c>
      <c r="L36" s="156">
        <f t="shared" si="0"/>
        <v>263</v>
      </c>
      <c r="M36" s="180">
        <f t="shared" si="4"/>
        <v>1</v>
      </c>
    </row>
    <row r="37" spans="1:250">
      <c r="A37" s="179" t="str">
        <f>'SERVICIOS GENERALES'!A7:S7</f>
        <v>SERVICIOS GENERALES</v>
      </c>
      <c r="B37" s="156">
        <f>'SERVICIOS GENERALES'!G24</f>
        <v>9</v>
      </c>
      <c r="C37" s="156">
        <f>'SERVICIOS GENERALES'!E24</f>
        <v>9</v>
      </c>
      <c r="D37" s="157">
        <f t="shared" si="1"/>
        <v>1</v>
      </c>
      <c r="E37" s="156">
        <f>'SERVICIOS GENERALES'!L24</f>
        <v>9</v>
      </c>
      <c r="F37" s="156">
        <f>'SERVICIOS GENERALES'!J24</f>
        <v>9</v>
      </c>
      <c r="G37" s="157">
        <f t="shared" si="2"/>
        <v>1</v>
      </c>
      <c r="H37" s="156">
        <f>'SERVICIOS GENERALES'!Q24</f>
        <v>7</v>
      </c>
      <c r="I37" s="156">
        <f>'SERVICIOS GENERALES'!O24</f>
        <v>7</v>
      </c>
      <c r="J37" s="157">
        <f t="shared" si="3"/>
        <v>1</v>
      </c>
      <c r="K37" s="156">
        <f t="shared" si="0"/>
        <v>25</v>
      </c>
      <c r="L37" s="156">
        <f t="shared" si="0"/>
        <v>25</v>
      </c>
      <c r="M37" s="180">
        <f t="shared" si="4"/>
        <v>1</v>
      </c>
    </row>
    <row r="38" spans="1:250" s="51" customFormat="1" ht="12.75" customHeight="1">
      <c r="A38" s="587"/>
      <c r="B38" s="587"/>
      <c r="C38" s="587"/>
      <c r="D38" s="587"/>
      <c r="E38" s="587"/>
      <c r="F38" s="587"/>
      <c r="G38" s="587"/>
      <c r="H38" s="587"/>
      <c r="I38" s="587"/>
      <c r="J38" s="587"/>
      <c r="K38" s="587"/>
      <c r="L38" s="587"/>
      <c r="M38" s="587"/>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row>
    <row r="39" spans="1:250" s="37" customFormat="1" ht="27" customHeight="1">
      <c r="A39" s="41" t="s">
        <v>89</v>
      </c>
      <c r="B39" s="42">
        <f>SUM(B18:B37)</f>
        <v>955</v>
      </c>
      <c r="C39" s="43">
        <f>SUM(C18:C37)</f>
        <v>955</v>
      </c>
      <c r="D39" s="52">
        <f>AVERAGE(D18:D37)</f>
        <v>1</v>
      </c>
      <c r="E39" s="42">
        <f>SUM(E18:E37)</f>
        <v>955</v>
      </c>
      <c r="F39" s="43">
        <f>SUM(F18:F37)</f>
        <v>955</v>
      </c>
      <c r="G39" s="52">
        <f>AVERAGE(G18:G37)</f>
        <v>1</v>
      </c>
      <c r="H39" s="42">
        <f>SUM(H18:H37)</f>
        <v>951</v>
      </c>
      <c r="I39" s="43">
        <f>SUM(I18:I37)</f>
        <v>951</v>
      </c>
      <c r="J39" s="52">
        <f>AVERAGE(J18:J37)</f>
        <v>1</v>
      </c>
      <c r="K39" s="43">
        <f>SUM(K18:K37)</f>
        <v>2861</v>
      </c>
      <c r="L39" s="43">
        <f>SUM(L18:L37)</f>
        <v>2861</v>
      </c>
      <c r="M39" s="38">
        <f>L39/K39</f>
        <v>1</v>
      </c>
    </row>
  </sheetData>
  <mergeCells count="27">
    <mergeCell ref="A1:M1"/>
    <mergeCell ref="A2:M2"/>
    <mergeCell ref="A3:M3"/>
    <mergeCell ref="A4:M4"/>
    <mergeCell ref="A5:M5"/>
    <mergeCell ref="A6:J6"/>
    <mergeCell ref="K6:M6"/>
    <mergeCell ref="A7:M7"/>
    <mergeCell ref="A8:M8"/>
    <mergeCell ref="A9:D9"/>
    <mergeCell ref="E9:M9"/>
    <mergeCell ref="A10:D10"/>
    <mergeCell ref="E10:M10"/>
    <mergeCell ref="A11:D11"/>
    <mergeCell ref="E11:M11"/>
    <mergeCell ref="A12:D12"/>
    <mergeCell ref="E12:M12"/>
    <mergeCell ref="A13:D13"/>
    <mergeCell ref="E13:M13"/>
    <mergeCell ref="A38:M38"/>
    <mergeCell ref="A14:M14"/>
    <mergeCell ref="A15:A17"/>
    <mergeCell ref="B15:M15"/>
    <mergeCell ref="B16:D16"/>
    <mergeCell ref="E16:G16"/>
    <mergeCell ref="H16:J16"/>
    <mergeCell ref="K16:M16"/>
  </mergeCells>
  <pageMargins left="0.70866141732283472" right="0.70866141732283472" top="0.74803149606299213" bottom="0.74803149606299213" header="0.31496062992125984" footer="0.31496062992125984"/>
  <pageSetup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IP86"/>
  <sheetViews>
    <sheetView view="pageBreakPreview" zoomScale="115" zoomScaleNormal="100" zoomScaleSheetLayoutView="115" workbookViewId="0">
      <selection activeCell="B21" sqref="B21:E21"/>
    </sheetView>
  </sheetViews>
  <sheetFormatPr baseColWidth="10" defaultColWidth="23" defaultRowHeight="15"/>
  <cols>
    <col min="1" max="1" width="50.28515625" style="1" customWidth="1"/>
    <col min="2" max="2" width="8.42578125" style="1" customWidth="1"/>
    <col min="3" max="3" width="23" style="1" customWidth="1"/>
    <col min="4" max="4" width="16.28515625" style="1" customWidth="1"/>
    <col min="5" max="5" width="30.140625" style="1" customWidth="1"/>
    <col min="6" max="248" width="11.42578125" style="1" customWidth="1"/>
    <col min="249" max="249" width="50.28515625" style="1" customWidth="1"/>
    <col min="250" max="250" width="8.42578125" style="1" customWidth="1"/>
    <col min="251" max="251" width="50.28515625" style="1" customWidth="1"/>
    <col min="252" max="252" width="8.42578125" style="1" customWidth="1"/>
    <col min="253" max="16384" width="23" style="1"/>
  </cols>
  <sheetData>
    <row r="1" spans="1:250" ht="18">
      <c r="A1" s="412" t="s">
        <v>11</v>
      </c>
      <c r="B1" s="413"/>
      <c r="C1" s="413"/>
      <c r="D1" s="413"/>
      <c r="E1" s="41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row>
    <row r="2" spans="1:250" ht="18">
      <c r="A2" s="415" t="s">
        <v>10</v>
      </c>
      <c r="B2" s="416"/>
      <c r="C2" s="416"/>
      <c r="D2" s="416"/>
      <c r="E2" s="41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row>
    <row r="3" spans="1:250" ht="18">
      <c r="A3" s="418"/>
      <c r="B3" s="419"/>
      <c r="C3" s="419"/>
      <c r="D3" s="419"/>
      <c r="E3" s="420"/>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row>
    <row r="4" spans="1:250" ht="18">
      <c r="A4" s="421" t="s">
        <v>45</v>
      </c>
      <c r="B4" s="422"/>
      <c r="C4" s="422"/>
      <c r="D4" s="422"/>
      <c r="E4" s="423"/>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row>
    <row r="5" spans="1:250" ht="35.85" customHeight="1">
      <c r="A5" s="409" t="s">
        <v>40</v>
      </c>
      <c r="B5" s="409"/>
      <c r="C5" s="409"/>
      <c r="D5" s="409"/>
      <c r="E5" s="409"/>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row>
    <row r="6" spans="1:250" ht="35.85" customHeight="1">
      <c r="A6" s="411" t="str">
        <f>CARÁTULA!A6</f>
        <v>CÉDULA DE EVALUACIÓN PARA CANCER EN MAYORES DE 18 AÑOS: CÁNCER DE MAMA. CÁNCER CÉRVICOUTERINO - CÁNCER DE ENDOMETRIO. TUMOR MALIGNO DE OVARIO EPITELIAL,  TUMOR MALIGNO DE OVARIO GERMINAL</v>
      </c>
      <c r="B6" s="411"/>
      <c r="C6" s="411"/>
      <c r="D6" s="411"/>
      <c r="E6" s="24" t="str">
        <f>CARÁTULA!F6</f>
        <v>CAMUJER-2023</v>
      </c>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row>
    <row r="7" spans="1:250" ht="18.75">
      <c r="A7" s="424" t="s">
        <v>46</v>
      </c>
      <c r="B7" s="424"/>
      <c r="C7" s="424"/>
      <c r="D7" s="424"/>
      <c r="E7" s="42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row>
    <row r="8" spans="1:250" ht="18">
      <c r="A8" s="425"/>
      <c r="B8" s="425"/>
      <c r="C8" s="425"/>
      <c r="D8" s="425"/>
      <c r="E8" s="42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row>
    <row r="9" spans="1:250" ht="15.75" customHeight="1">
      <c r="A9" s="23" t="s">
        <v>67</v>
      </c>
      <c r="B9" s="426">
        <f>CARÁTULA!D12</f>
        <v>0</v>
      </c>
      <c r="C9" s="426"/>
      <c r="D9" s="426"/>
      <c r="E9" s="426"/>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row>
    <row r="10" spans="1:250" ht="15.75" customHeight="1">
      <c r="A10" s="23" t="s">
        <v>47</v>
      </c>
      <c r="B10" s="426">
        <f>CARÁTULA!D15</f>
        <v>0</v>
      </c>
      <c r="C10" s="426"/>
      <c r="D10" s="426"/>
      <c r="E10" s="426"/>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row>
    <row r="11" spans="1:250" ht="15.75" customHeight="1">
      <c r="A11" s="23" t="s">
        <v>39</v>
      </c>
      <c r="B11" s="426">
        <f>CARÁTULA!D10</f>
        <v>0</v>
      </c>
      <c r="C11" s="426"/>
      <c r="D11" s="426"/>
      <c r="E11" s="426"/>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row>
    <row r="12" spans="1:250" ht="15.75" customHeight="1">
      <c r="A12" s="23" t="s">
        <v>37</v>
      </c>
      <c r="B12" s="426">
        <f>CARÁTULA!D14</f>
        <v>0</v>
      </c>
      <c r="C12" s="426"/>
      <c r="D12" s="426"/>
      <c r="E12" s="426"/>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row>
    <row r="13" spans="1:250" ht="33" customHeight="1">
      <c r="A13" s="23" t="s">
        <v>48</v>
      </c>
      <c r="B13" s="426">
        <f>CARÁTULA!D13</f>
        <v>0</v>
      </c>
      <c r="C13" s="426"/>
      <c r="D13" s="426"/>
      <c r="E13" s="426"/>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row>
    <row r="14" spans="1:250" ht="13.5" customHeight="1">
      <c r="A14" s="408"/>
      <c r="B14" s="408"/>
      <c r="C14" s="408"/>
      <c r="D14" s="408"/>
      <c r="E14" s="408"/>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row>
    <row r="15" spans="1:250" ht="15" customHeight="1">
      <c r="A15" s="409" t="s">
        <v>41</v>
      </c>
      <c r="B15" s="409"/>
      <c r="C15" s="409"/>
      <c r="D15" s="409"/>
      <c r="E15" s="409"/>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row>
    <row r="16" spans="1:250" ht="15" customHeight="1">
      <c r="A16" s="20" t="s">
        <v>49</v>
      </c>
      <c r="B16" s="410" t="s">
        <v>50</v>
      </c>
      <c r="C16" s="410"/>
      <c r="D16" s="410" t="s">
        <v>51</v>
      </c>
      <c r="E16" s="410"/>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row>
    <row r="17" spans="1:250" ht="15" customHeight="1">
      <c r="A17" s="20" t="s">
        <v>52</v>
      </c>
      <c r="B17" s="405">
        <f>GOBIERNO!G103</f>
        <v>56</v>
      </c>
      <c r="C17" s="405"/>
      <c r="D17" s="405">
        <f>GOBIERNO!E103</f>
        <v>56</v>
      </c>
      <c r="E17" s="405"/>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row>
    <row r="18" spans="1:250" ht="15" customHeight="1">
      <c r="A18" s="20" t="s">
        <v>53</v>
      </c>
      <c r="B18" s="405">
        <f>GOBIERNO!L103</f>
        <v>58</v>
      </c>
      <c r="C18" s="405"/>
      <c r="D18" s="405">
        <f>GOBIERNO!J103</f>
        <v>58</v>
      </c>
      <c r="E18" s="405"/>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row>
    <row r="19" spans="1:250" ht="15" customHeight="1">
      <c r="A19" s="20" t="s">
        <v>54</v>
      </c>
      <c r="B19" s="405">
        <f>GOBIERNO!Q103</f>
        <v>58</v>
      </c>
      <c r="C19" s="405"/>
      <c r="D19" s="405">
        <f>GOBIERNO!O103</f>
        <v>58</v>
      </c>
      <c r="E19" s="405"/>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row>
    <row r="20" spans="1:250" ht="15" customHeight="1">
      <c r="A20" s="20" t="s">
        <v>55</v>
      </c>
      <c r="B20" s="405">
        <f>SUM(B17:C19)</f>
        <v>172</v>
      </c>
      <c r="C20" s="410"/>
      <c r="D20" s="405">
        <f>SUM(D17:E19)</f>
        <v>172</v>
      </c>
      <c r="E20" s="405"/>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row>
    <row r="21" spans="1:250" ht="15" customHeight="1">
      <c r="A21" s="22" t="s">
        <v>56</v>
      </c>
      <c r="B21" s="406">
        <f>D20/B20</f>
        <v>1</v>
      </c>
      <c r="C21" s="406"/>
      <c r="D21" s="406"/>
      <c r="E21" s="406"/>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row>
    <row r="22" spans="1:250" ht="15" customHeight="1">
      <c r="A22" s="408"/>
      <c r="B22" s="408"/>
      <c r="C22" s="408"/>
      <c r="D22" s="408"/>
      <c r="E22" s="408"/>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row>
    <row r="23" spans="1:250" ht="15" customHeight="1">
      <c r="A23" s="409" t="s">
        <v>43</v>
      </c>
      <c r="B23" s="409"/>
      <c r="C23" s="409"/>
      <c r="D23" s="409"/>
      <c r="E23" s="409"/>
      <c r="F23" s="4"/>
      <c r="G23" s="4"/>
      <c r="H23" s="4"/>
      <c r="I23" s="4"/>
      <c r="J23" s="4"/>
      <c r="K23" s="4"/>
      <c r="L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row>
    <row r="24" spans="1:250" ht="15" customHeight="1">
      <c r="A24" s="20" t="s">
        <v>49</v>
      </c>
      <c r="B24" s="410" t="s">
        <v>50</v>
      </c>
      <c r="C24" s="410"/>
      <c r="D24" s="410" t="s">
        <v>51</v>
      </c>
      <c r="E24" s="410"/>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row>
    <row r="25" spans="1:250" ht="15" customHeight="1">
      <c r="A25" s="20" t="s">
        <v>52</v>
      </c>
      <c r="B25" s="405" t="e">
        <f>#REF!</f>
        <v>#REF!</v>
      </c>
      <c r="C25" s="405"/>
      <c r="D25" s="405" t="e">
        <f>#REF!</f>
        <v>#REF!</v>
      </c>
      <c r="E25" s="405"/>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row>
    <row r="26" spans="1:250" ht="15" customHeight="1">
      <c r="A26" s="20" t="s">
        <v>53</v>
      </c>
      <c r="B26" s="405" t="e">
        <f>#REF!</f>
        <v>#REF!</v>
      </c>
      <c r="C26" s="405"/>
      <c r="D26" s="405" t="e">
        <f>#REF!</f>
        <v>#REF!</v>
      </c>
      <c r="E26" s="405"/>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row>
    <row r="27" spans="1:250" ht="15" customHeight="1">
      <c r="A27" s="20" t="s">
        <v>54</v>
      </c>
      <c r="B27" s="405" t="e">
        <f>#REF!</f>
        <v>#REF!</v>
      </c>
      <c r="C27" s="405"/>
      <c r="D27" s="405" t="e">
        <f>#REF!</f>
        <v>#REF!</v>
      </c>
      <c r="E27" s="405"/>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row>
    <row r="28" spans="1:250" ht="15" customHeight="1">
      <c r="A28" s="20" t="s">
        <v>55</v>
      </c>
      <c r="B28" s="405" t="e">
        <f>SUM(B25:C27)</f>
        <v>#REF!</v>
      </c>
      <c r="C28" s="410"/>
      <c r="D28" s="405" t="e">
        <f>SUM(D25:E27)</f>
        <v>#REF!</v>
      </c>
      <c r="E28" s="405"/>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row>
    <row r="29" spans="1:250" ht="15" customHeight="1">
      <c r="A29" s="22" t="s">
        <v>62</v>
      </c>
      <c r="B29" s="406" t="e">
        <f>D28/B28</f>
        <v>#REF!</v>
      </c>
      <c r="C29" s="406"/>
      <c r="D29" s="406"/>
      <c r="E29" s="406"/>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row>
    <row r="30" spans="1:250" ht="15" customHeight="1">
      <c r="A30" s="408"/>
      <c r="B30" s="408"/>
      <c r="C30" s="408"/>
      <c r="D30" s="408"/>
      <c r="E30" s="408"/>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row>
    <row r="31" spans="1:250" ht="15" customHeight="1">
      <c r="A31" s="409" t="s">
        <v>75</v>
      </c>
      <c r="B31" s="409"/>
      <c r="C31" s="409"/>
      <c r="D31" s="409"/>
      <c r="E31" s="409"/>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row>
    <row r="32" spans="1:250" ht="15" customHeight="1">
      <c r="A32" s="20" t="s">
        <v>49</v>
      </c>
      <c r="B32" s="410" t="s">
        <v>50</v>
      </c>
      <c r="C32" s="410"/>
      <c r="D32" s="410" t="s">
        <v>51</v>
      </c>
      <c r="E32" s="410"/>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row>
    <row r="33" spans="1:250" ht="15" customHeight="1">
      <c r="A33" s="20" t="s">
        <v>52</v>
      </c>
      <c r="B33" s="405" t="e">
        <f>#REF!</f>
        <v>#REF!</v>
      </c>
      <c r="C33" s="405"/>
      <c r="D33" s="405" t="e">
        <f>#REF!</f>
        <v>#REF!</v>
      </c>
      <c r="E33" s="405"/>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row>
    <row r="34" spans="1:250" ht="15" customHeight="1">
      <c r="A34" s="20" t="s">
        <v>53</v>
      </c>
      <c r="B34" s="405" t="e">
        <f>#REF!</f>
        <v>#REF!</v>
      </c>
      <c r="C34" s="405"/>
      <c r="D34" s="405" t="e">
        <f>#REF!</f>
        <v>#REF!</v>
      </c>
      <c r="E34" s="405"/>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row>
    <row r="35" spans="1:250" ht="15" customHeight="1">
      <c r="A35" s="20" t="s">
        <v>54</v>
      </c>
      <c r="B35" s="405" t="e">
        <f>#REF!</f>
        <v>#REF!</v>
      </c>
      <c r="C35" s="405"/>
      <c r="D35" s="405" t="e">
        <f>#REF!</f>
        <v>#REF!</v>
      </c>
      <c r="E35" s="405"/>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row>
    <row r="36" spans="1:250" ht="15" customHeight="1">
      <c r="A36" s="20" t="s">
        <v>55</v>
      </c>
      <c r="B36" s="405" t="e">
        <f>SUM(B33:C35)</f>
        <v>#REF!</v>
      </c>
      <c r="C36" s="410"/>
      <c r="D36" s="405" t="e">
        <f>SUM(D33:E35)</f>
        <v>#REF!</v>
      </c>
      <c r="E36" s="405"/>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row>
    <row r="37" spans="1:250" ht="15" customHeight="1">
      <c r="A37" s="22" t="s">
        <v>44</v>
      </c>
      <c r="B37" s="406" t="e">
        <f>D36/B36</f>
        <v>#REF!</v>
      </c>
      <c r="C37" s="406"/>
      <c r="D37" s="406"/>
      <c r="E37" s="406"/>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row>
    <row r="38" spans="1:250" ht="15" customHeight="1">
      <c r="A38" s="408"/>
      <c r="B38" s="408"/>
      <c r="C38" s="408"/>
      <c r="D38" s="408"/>
      <c r="E38" s="408"/>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row>
    <row r="39" spans="1:250" ht="15" customHeight="1">
      <c r="A39" s="409" t="s">
        <v>42</v>
      </c>
      <c r="B39" s="409"/>
      <c r="C39" s="409"/>
      <c r="D39" s="409"/>
      <c r="E39" s="409"/>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row>
    <row r="40" spans="1:250" ht="15" customHeight="1">
      <c r="A40" s="20" t="s">
        <v>49</v>
      </c>
      <c r="B40" s="410" t="s">
        <v>50</v>
      </c>
      <c r="C40" s="410"/>
      <c r="D40" s="410" t="s">
        <v>51</v>
      </c>
      <c r="E40" s="410"/>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row>
    <row r="41" spans="1:250" ht="15" customHeight="1">
      <c r="A41" s="20" t="s">
        <v>52</v>
      </c>
      <c r="B41" s="405" t="e">
        <f>#REF!</f>
        <v>#REF!</v>
      </c>
      <c r="C41" s="405"/>
      <c r="D41" s="405" t="e">
        <f>#REF!</f>
        <v>#REF!</v>
      </c>
      <c r="E41" s="405"/>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row>
    <row r="42" spans="1:250" ht="15" customHeight="1">
      <c r="A42" s="20" t="s">
        <v>53</v>
      </c>
      <c r="B42" s="405" t="e">
        <f>#REF!</f>
        <v>#REF!</v>
      </c>
      <c r="C42" s="405"/>
      <c r="D42" s="405" t="e">
        <f>#REF!</f>
        <v>#REF!</v>
      </c>
      <c r="E42" s="405"/>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row>
    <row r="43" spans="1:250" ht="15" customHeight="1">
      <c r="A43" s="20" t="s">
        <v>54</v>
      </c>
      <c r="B43" s="405" t="e">
        <f>#REF!</f>
        <v>#REF!</v>
      </c>
      <c r="C43" s="405"/>
      <c r="D43" s="405" t="e">
        <f>#REF!</f>
        <v>#REF!</v>
      </c>
      <c r="E43" s="405"/>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row>
    <row r="44" spans="1:250" ht="15" customHeight="1">
      <c r="A44" s="20" t="s">
        <v>55</v>
      </c>
      <c r="B44" s="405" t="e">
        <f>SUM(B41:C43)</f>
        <v>#REF!</v>
      </c>
      <c r="C44" s="410"/>
      <c r="D44" s="405" t="e">
        <f>SUM(D41:E43)</f>
        <v>#REF!</v>
      </c>
      <c r="E44" s="40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row>
    <row r="45" spans="1:250" ht="15" customHeight="1">
      <c r="A45" s="22" t="s">
        <v>64</v>
      </c>
      <c r="B45" s="406" t="e">
        <f>D44/B44</f>
        <v>#REF!</v>
      </c>
      <c r="C45" s="406"/>
      <c r="D45" s="406"/>
      <c r="E45" s="406"/>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row>
    <row r="46" spans="1:250" ht="15" customHeight="1">
      <c r="A46" s="408"/>
      <c r="B46" s="408"/>
      <c r="C46" s="408"/>
      <c r="D46" s="408"/>
      <c r="E46" s="408"/>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row>
    <row r="47" spans="1:250" ht="15" customHeight="1">
      <c r="A47" s="409" t="s">
        <v>63</v>
      </c>
      <c r="B47" s="409"/>
      <c r="C47" s="409"/>
      <c r="D47" s="409"/>
      <c r="E47" s="409"/>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row>
    <row r="48" spans="1:250" ht="15" customHeight="1">
      <c r="A48" s="20" t="s">
        <v>49</v>
      </c>
      <c r="B48" s="410" t="s">
        <v>50</v>
      </c>
      <c r="C48" s="410"/>
      <c r="D48" s="410" t="s">
        <v>51</v>
      </c>
      <c r="E48" s="410"/>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row>
    <row r="49" spans="1:250" ht="15" customHeight="1">
      <c r="A49" s="20" t="s">
        <v>52</v>
      </c>
      <c r="B49" s="405" t="e">
        <f>#REF!</f>
        <v>#REF!</v>
      </c>
      <c r="C49" s="405"/>
      <c r="D49" s="405" t="e">
        <f>#REF!</f>
        <v>#REF!</v>
      </c>
      <c r="E49" s="405"/>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row>
    <row r="50" spans="1:250" ht="15" customHeight="1">
      <c r="A50" s="20" t="s">
        <v>53</v>
      </c>
      <c r="B50" s="405" t="e">
        <f>#REF!</f>
        <v>#REF!</v>
      </c>
      <c r="C50" s="405"/>
      <c r="D50" s="405" t="e">
        <f>#REF!</f>
        <v>#REF!</v>
      </c>
      <c r="E50" s="405"/>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row>
    <row r="51" spans="1:250" ht="15" customHeight="1">
      <c r="A51" s="20" t="s">
        <v>54</v>
      </c>
      <c r="B51" s="405" t="e">
        <f>#REF!</f>
        <v>#REF!</v>
      </c>
      <c r="C51" s="405"/>
      <c r="D51" s="405" t="e">
        <f>#REF!</f>
        <v>#REF!</v>
      </c>
      <c r="E51" s="405"/>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row>
    <row r="52" spans="1:250" ht="15" customHeight="1">
      <c r="A52" s="20" t="s">
        <v>55</v>
      </c>
      <c r="B52" s="405" t="e">
        <f>SUM(B49:C51)</f>
        <v>#REF!</v>
      </c>
      <c r="C52" s="410"/>
      <c r="D52" s="405" t="e">
        <f>SUM(D49:E51)</f>
        <v>#REF!</v>
      </c>
      <c r="E52" s="405"/>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row>
    <row r="53" spans="1:250" ht="15" customHeight="1">
      <c r="A53" s="22" t="s">
        <v>65</v>
      </c>
      <c r="B53" s="406" t="e">
        <f>D52/B52</f>
        <v>#REF!</v>
      </c>
      <c r="C53" s="406"/>
      <c r="D53" s="406"/>
      <c r="E53" s="406"/>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row>
    <row r="54" spans="1:250" ht="15" customHeight="1">
      <c r="A54" s="408"/>
      <c r="B54" s="408"/>
      <c r="C54" s="408"/>
      <c r="D54" s="408"/>
      <c r="E54" s="408"/>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row>
    <row r="55" spans="1:250" ht="15" customHeight="1">
      <c r="A55" s="409" t="s">
        <v>76</v>
      </c>
      <c r="B55" s="409"/>
      <c r="C55" s="409"/>
      <c r="D55" s="409"/>
      <c r="E55" s="409"/>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row>
    <row r="56" spans="1:250" ht="15" customHeight="1">
      <c r="A56" s="20" t="s">
        <v>49</v>
      </c>
      <c r="B56" s="410" t="s">
        <v>50</v>
      </c>
      <c r="C56" s="410"/>
      <c r="D56" s="410" t="s">
        <v>51</v>
      </c>
      <c r="E56" s="410"/>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row>
    <row r="57" spans="1:250" ht="15" customHeight="1">
      <c r="A57" s="20" t="s">
        <v>52</v>
      </c>
      <c r="B57" s="405" t="e">
        <f>#REF!</f>
        <v>#REF!</v>
      </c>
      <c r="C57" s="405"/>
      <c r="D57" s="405" t="e">
        <f>#REF!</f>
        <v>#REF!</v>
      </c>
      <c r="E57" s="405"/>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row>
    <row r="58" spans="1:250" ht="15" customHeight="1">
      <c r="A58" s="20" t="s">
        <v>53</v>
      </c>
      <c r="B58" s="405" t="e">
        <f>#REF!</f>
        <v>#REF!</v>
      </c>
      <c r="C58" s="405"/>
      <c r="D58" s="405" t="e">
        <f>#REF!</f>
        <v>#REF!</v>
      </c>
      <c r="E58" s="405"/>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row>
    <row r="59" spans="1:250" ht="15" customHeight="1">
      <c r="A59" s="20" t="s">
        <v>54</v>
      </c>
      <c r="B59" s="405" t="e">
        <f>#REF!</f>
        <v>#REF!</v>
      </c>
      <c r="C59" s="405"/>
      <c r="D59" s="405" t="e">
        <f>#REF!</f>
        <v>#REF!</v>
      </c>
      <c r="E59" s="405"/>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row>
    <row r="60" spans="1:250" ht="15" customHeight="1">
      <c r="A60" s="20" t="s">
        <v>55</v>
      </c>
      <c r="B60" s="405" t="e">
        <f>SUM(B57:C59)</f>
        <v>#REF!</v>
      </c>
      <c r="C60" s="410"/>
      <c r="D60" s="405" t="e">
        <f>SUM(D57:E59)</f>
        <v>#REF!</v>
      </c>
      <c r="E60" s="405"/>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row>
    <row r="61" spans="1:250" ht="15" customHeight="1">
      <c r="A61" s="22" t="s">
        <v>66</v>
      </c>
      <c r="B61" s="406" t="e">
        <f>D60/B60</f>
        <v>#REF!</v>
      </c>
      <c r="C61" s="406"/>
      <c r="D61" s="406"/>
      <c r="E61" s="406"/>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row>
    <row r="62" spans="1:250" ht="15" customHeight="1">
      <c r="A62" s="408"/>
      <c r="B62" s="408"/>
      <c r="C62" s="408"/>
      <c r="D62" s="408"/>
      <c r="E62" s="408"/>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c r="IP62" s="17"/>
    </row>
    <row r="63" spans="1:250" ht="15" customHeight="1">
      <c r="A63" s="409" t="s">
        <v>79</v>
      </c>
      <c r="B63" s="409"/>
      <c r="C63" s="409"/>
      <c r="D63" s="409"/>
      <c r="E63" s="409"/>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row>
    <row r="64" spans="1:250" ht="15" customHeight="1">
      <c r="A64" s="20" t="s">
        <v>49</v>
      </c>
      <c r="B64" s="410" t="s">
        <v>50</v>
      </c>
      <c r="C64" s="410"/>
      <c r="D64" s="410" t="s">
        <v>51</v>
      </c>
      <c r="E64" s="410"/>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row>
    <row r="65" spans="1:250" ht="15" customHeight="1">
      <c r="A65" s="20" t="s">
        <v>52</v>
      </c>
      <c r="B65" s="405" t="e">
        <f>#REF!</f>
        <v>#REF!</v>
      </c>
      <c r="C65" s="405"/>
      <c r="D65" s="405" t="e">
        <f>#REF!</f>
        <v>#REF!</v>
      </c>
      <c r="E65" s="405"/>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row>
    <row r="66" spans="1:250" ht="15" customHeight="1">
      <c r="A66" s="20" t="s">
        <v>53</v>
      </c>
      <c r="B66" s="405" t="e">
        <f>#REF!</f>
        <v>#REF!</v>
      </c>
      <c r="C66" s="405"/>
      <c r="D66" s="405" t="e">
        <f>#REF!</f>
        <v>#REF!</v>
      </c>
      <c r="E66" s="405"/>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row>
    <row r="67" spans="1:250" ht="15" customHeight="1">
      <c r="A67" s="20" t="s">
        <v>54</v>
      </c>
      <c r="B67" s="405" t="e">
        <f>#REF!</f>
        <v>#REF!</v>
      </c>
      <c r="C67" s="405"/>
      <c r="D67" s="405" t="e">
        <f>#REF!</f>
        <v>#REF!</v>
      </c>
      <c r="E67" s="405"/>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row>
    <row r="68" spans="1:250" ht="15" customHeight="1">
      <c r="A68" s="20" t="s">
        <v>55</v>
      </c>
      <c r="B68" s="405" t="e">
        <f>SUM(B65:C67)</f>
        <v>#REF!</v>
      </c>
      <c r="C68" s="410"/>
      <c r="D68" s="405" t="e">
        <f>SUM(D65:E67)</f>
        <v>#REF!</v>
      </c>
      <c r="E68" s="405"/>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row>
    <row r="69" spans="1:250" ht="15" customHeight="1">
      <c r="A69" s="22" t="s">
        <v>57</v>
      </c>
      <c r="B69" s="406" t="e">
        <f>D68/B68</f>
        <v>#REF!</v>
      </c>
      <c r="C69" s="406"/>
      <c r="D69" s="406"/>
      <c r="E69" s="406"/>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row>
    <row r="70" spans="1:250" ht="15" customHeight="1">
      <c r="A70" s="408"/>
      <c r="B70" s="408"/>
      <c r="C70" s="408"/>
      <c r="D70" s="408"/>
      <c r="E70" s="408"/>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c r="HL70" s="17"/>
      <c r="HM70" s="17"/>
      <c r="HN70" s="17"/>
      <c r="HO70" s="17"/>
      <c r="HP70" s="17"/>
      <c r="HQ70" s="17"/>
      <c r="HR70" s="17"/>
      <c r="HS70" s="17"/>
      <c r="HT70" s="17"/>
      <c r="HU70" s="17"/>
      <c r="HV70" s="17"/>
      <c r="HW70" s="17"/>
      <c r="HX70" s="17"/>
      <c r="HY70" s="17"/>
      <c r="HZ70" s="17"/>
      <c r="IA70" s="17"/>
      <c r="IB70" s="17"/>
      <c r="IC70" s="17"/>
      <c r="ID70" s="17"/>
      <c r="IE70" s="17"/>
      <c r="IF70" s="17"/>
      <c r="IG70" s="17"/>
      <c r="IH70" s="17"/>
      <c r="II70" s="17"/>
      <c r="IJ70" s="17"/>
      <c r="IK70" s="17"/>
      <c r="IL70" s="17"/>
      <c r="IM70" s="17"/>
      <c r="IN70" s="17"/>
      <c r="IO70" s="17"/>
      <c r="IP70" s="17"/>
    </row>
    <row r="71" spans="1:250" ht="15" customHeight="1">
      <c r="A71" s="409" t="s">
        <v>80</v>
      </c>
      <c r="B71" s="409"/>
      <c r="C71" s="409"/>
      <c r="D71" s="409"/>
      <c r="E71" s="409"/>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c r="IJ71" s="17"/>
      <c r="IK71" s="17"/>
      <c r="IL71" s="17"/>
      <c r="IM71" s="17"/>
      <c r="IN71" s="17"/>
      <c r="IO71" s="17"/>
      <c r="IP71" s="17"/>
    </row>
    <row r="72" spans="1:250" ht="15" customHeight="1">
      <c r="A72" s="20" t="s">
        <v>49</v>
      </c>
      <c r="B72" s="410" t="s">
        <v>50</v>
      </c>
      <c r="C72" s="410"/>
      <c r="D72" s="410" t="s">
        <v>51</v>
      </c>
      <c r="E72" s="410"/>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c r="HC72" s="17"/>
      <c r="HD72" s="17"/>
      <c r="HE72" s="17"/>
      <c r="HF72" s="17"/>
      <c r="HG72" s="17"/>
      <c r="HH72" s="17"/>
      <c r="HI72" s="17"/>
      <c r="HJ72" s="17"/>
      <c r="HK72" s="17"/>
      <c r="HL72" s="17"/>
      <c r="HM72" s="17"/>
      <c r="HN72" s="17"/>
      <c r="HO72" s="17"/>
      <c r="HP72" s="17"/>
      <c r="HQ72" s="17"/>
      <c r="HR72" s="17"/>
      <c r="HS72" s="17"/>
      <c r="HT72" s="17"/>
      <c r="HU72" s="17"/>
      <c r="HV72" s="17"/>
      <c r="HW72" s="17"/>
      <c r="HX72" s="17"/>
      <c r="HY72" s="17"/>
      <c r="HZ72" s="17"/>
      <c r="IA72" s="17"/>
      <c r="IB72" s="17"/>
      <c r="IC72" s="17"/>
      <c r="ID72" s="17"/>
      <c r="IE72" s="17"/>
      <c r="IF72" s="17"/>
      <c r="IG72" s="17"/>
      <c r="IH72" s="17"/>
      <c r="II72" s="17"/>
      <c r="IJ72" s="17"/>
      <c r="IK72" s="17"/>
      <c r="IL72" s="17"/>
      <c r="IM72" s="17"/>
      <c r="IN72" s="17"/>
      <c r="IO72" s="17"/>
      <c r="IP72" s="17"/>
    </row>
    <row r="73" spans="1:250" ht="15" customHeight="1">
      <c r="A73" s="20" t="s">
        <v>52</v>
      </c>
      <c r="B73" s="405" t="e">
        <f>#REF!</f>
        <v>#REF!</v>
      </c>
      <c r="C73" s="405"/>
      <c r="D73" s="405" t="e">
        <f>#REF!</f>
        <v>#REF!</v>
      </c>
      <c r="E73" s="405"/>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row>
    <row r="74" spans="1:250" ht="15" customHeight="1">
      <c r="A74" s="20" t="s">
        <v>53</v>
      </c>
      <c r="B74" s="405" t="e">
        <f>#REF!</f>
        <v>#REF!</v>
      </c>
      <c r="C74" s="405"/>
      <c r="D74" s="405" t="e">
        <f>#REF!</f>
        <v>#REF!</v>
      </c>
      <c r="E74" s="405"/>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c r="HC74" s="17"/>
      <c r="HD74" s="17"/>
      <c r="HE74" s="17"/>
      <c r="HF74" s="17"/>
      <c r="HG74" s="17"/>
      <c r="HH74" s="17"/>
      <c r="HI74" s="17"/>
      <c r="HJ74" s="17"/>
      <c r="HK74" s="17"/>
      <c r="HL74" s="17"/>
      <c r="HM74" s="17"/>
      <c r="HN74" s="17"/>
      <c r="HO74" s="17"/>
      <c r="HP74" s="17"/>
      <c r="HQ74" s="17"/>
      <c r="HR74" s="17"/>
      <c r="HS74" s="17"/>
      <c r="HT74" s="17"/>
      <c r="HU74" s="17"/>
      <c r="HV74" s="17"/>
      <c r="HW74" s="17"/>
      <c r="HX74" s="17"/>
      <c r="HY74" s="17"/>
      <c r="HZ74" s="17"/>
      <c r="IA74" s="17"/>
      <c r="IB74" s="17"/>
      <c r="IC74" s="17"/>
      <c r="ID74" s="17"/>
      <c r="IE74" s="17"/>
      <c r="IF74" s="17"/>
      <c r="IG74" s="17"/>
      <c r="IH74" s="17"/>
      <c r="II74" s="17"/>
      <c r="IJ74" s="17"/>
      <c r="IK74" s="17"/>
      <c r="IL74" s="17"/>
      <c r="IM74" s="17"/>
      <c r="IN74" s="17"/>
      <c r="IO74" s="17"/>
      <c r="IP74" s="17"/>
    </row>
    <row r="75" spans="1:250" ht="15" customHeight="1">
      <c r="A75" s="20" t="s">
        <v>54</v>
      </c>
      <c r="B75" s="405" t="e">
        <f>#REF!</f>
        <v>#REF!</v>
      </c>
      <c r="C75" s="405"/>
      <c r="D75" s="405" t="e">
        <f>#REF!</f>
        <v>#REF!</v>
      </c>
      <c r="E75" s="405"/>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c r="IJ75" s="17"/>
      <c r="IK75" s="17"/>
      <c r="IL75" s="17"/>
      <c r="IM75" s="17"/>
      <c r="IN75" s="17"/>
      <c r="IO75" s="17"/>
      <c r="IP75" s="17"/>
    </row>
    <row r="76" spans="1:250" ht="15" customHeight="1">
      <c r="A76" s="20" t="s">
        <v>55</v>
      </c>
      <c r="B76" s="405" t="e">
        <f>SUM(B73:C75)</f>
        <v>#REF!</v>
      </c>
      <c r="C76" s="410"/>
      <c r="D76" s="405" t="e">
        <f>SUM(D73:E75)</f>
        <v>#REF!</v>
      </c>
      <c r="E76" s="405"/>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row>
    <row r="77" spans="1:250" ht="15" customHeight="1">
      <c r="A77" s="22" t="s">
        <v>57</v>
      </c>
      <c r="B77" s="406" t="e">
        <f>D76/B76</f>
        <v>#REF!</v>
      </c>
      <c r="C77" s="406"/>
      <c r="D77" s="406"/>
      <c r="E77" s="406"/>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c r="IJ77" s="17"/>
      <c r="IK77" s="17"/>
      <c r="IL77" s="17"/>
      <c r="IM77" s="17"/>
      <c r="IN77" s="17"/>
      <c r="IO77" s="17"/>
      <c r="IP77" s="17"/>
    </row>
    <row r="78" spans="1:250" ht="15" customHeight="1">
      <c r="A78" s="408"/>
      <c r="B78" s="408"/>
      <c r="C78" s="408"/>
      <c r="D78" s="408"/>
      <c r="E78" s="408"/>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c r="IJ78" s="17"/>
      <c r="IK78" s="17"/>
      <c r="IL78" s="17"/>
      <c r="IM78" s="17"/>
      <c r="IN78" s="17"/>
      <c r="IO78" s="17"/>
      <c r="IP78" s="17"/>
    </row>
    <row r="79" spans="1:250" ht="15" customHeight="1">
      <c r="A79" s="409" t="s">
        <v>58</v>
      </c>
      <c r="B79" s="409"/>
      <c r="C79" s="409"/>
      <c r="D79" s="409"/>
      <c r="E79" s="409"/>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row>
    <row r="80" spans="1:250" ht="15" customHeight="1">
      <c r="A80" s="20" t="s">
        <v>49</v>
      </c>
      <c r="B80" s="410" t="s">
        <v>50</v>
      </c>
      <c r="C80" s="410"/>
      <c r="D80" s="410" t="s">
        <v>51</v>
      </c>
      <c r="E80" s="410"/>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row>
    <row r="81" spans="1:250" ht="15" customHeight="1">
      <c r="A81" s="20" t="s">
        <v>52</v>
      </c>
      <c r="B81" s="405" t="e">
        <f>B65+B57+B49+B41+B33+B25+B17+B73</f>
        <v>#REF!</v>
      </c>
      <c r="C81" s="405"/>
      <c r="D81" s="405" t="e">
        <f>D65+D57+D49+D41+D33+D25+D17+D73</f>
        <v>#REF!</v>
      </c>
      <c r="E81" s="405"/>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row>
    <row r="82" spans="1:250" ht="15" customHeight="1">
      <c r="A82" s="20" t="s">
        <v>53</v>
      </c>
      <c r="B82" s="405" t="e">
        <f>B66+B58+B50+B42+B34+B26+B18+B74</f>
        <v>#REF!</v>
      </c>
      <c r="C82" s="405"/>
      <c r="D82" s="405" t="e">
        <f>D66+D58+D50+D42+D34+D26+D18+D74</f>
        <v>#REF!</v>
      </c>
      <c r="E82" s="405"/>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row>
    <row r="83" spans="1:250" ht="15" customHeight="1">
      <c r="A83" s="20" t="s">
        <v>54</v>
      </c>
      <c r="B83" s="405" t="e">
        <f>B67+B59+B51+B43+B35+B27+B19+B75</f>
        <v>#REF!</v>
      </c>
      <c r="C83" s="405"/>
      <c r="D83" s="405" t="e">
        <f>D67+D59+D51+D43+D35+D27+D19+D75</f>
        <v>#REF!</v>
      </c>
      <c r="E83" s="405"/>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row>
    <row r="84" spans="1:250" ht="15" customHeight="1">
      <c r="A84" s="20" t="s">
        <v>55</v>
      </c>
      <c r="B84" s="405" t="e">
        <f>B68+B60+B52+B44+B36+B28+B20+B76</f>
        <v>#REF!</v>
      </c>
      <c r="C84" s="405"/>
      <c r="D84" s="405" t="e">
        <f>D68+D60+D52+D44+D36+D28+D20+D76</f>
        <v>#REF!</v>
      </c>
      <c r="E84" s="405"/>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row>
    <row r="85" spans="1:250" ht="15" customHeight="1">
      <c r="A85" s="21" t="s">
        <v>59</v>
      </c>
      <c r="B85" s="406" t="e">
        <f>D84/B84</f>
        <v>#REF!</v>
      </c>
      <c r="C85" s="406"/>
      <c r="D85" s="406"/>
      <c r="E85" s="406"/>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row>
    <row r="86" spans="1:250" s="5" customFormat="1" ht="62.25" customHeight="1">
      <c r="A86" s="407" t="s">
        <v>60</v>
      </c>
      <c r="B86" s="407"/>
      <c r="C86" s="407"/>
      <c r="D86" s="407"/>
      <c r="E86" s="407"/>
    </row>
  </sheetData>
  <mergeCells count="131">
    <mergeCell ref="A39:E39"/>
    <mergeCell ref="B40:C40"/>
    <mergeCell ref="B34:C34"/>
    <mergeCell ref="D34:E34"/>
    <mergeCell ref="B35:C35"/>
    <mergeCell ref="D35:E35"/>
    <mergeCell ref="B36:C36"/>
    <mergeCell ref="B32:C32"/>
    <mergeCell ref="D32:E32"/>
    <mergeCell ref="B33:C33"/>
    <mergeCell ref="D33:E33"/>
    <mergeCell ref="D36:E36"/>
    <mergeCell ref="B37:E37"/>
    <mergeCell ref="B11:E11"/>
    <mergeCell ref="B12:E12"/>
    <mergeCell ref="B13:E13"/>
    <mergeCell ref="A15:E15"/>
    <mergeCell ref="B16:C16"/>
    <mergeCell ref="D16:E16"/>
    <mergeCell ref="B17:C17"/>
    <mergeCell ref="D17:E17"/>
    <mergeCell ref="A14:E14"/>
    <mergeCell ref="A1:E1"/>
    <mergeCell ref="A2:E2"/>
    <mergeCell ref="A3:E3"/>
    <mergeCell ref="A4:E4"/>
    <mergeCell ref="A5:E5"/>
    <mergeCell ref="A7:E7"/>
    <mergeCell ref="A8:E8"/>
    <mergeCell ref="B9:E9"/>
    <mergeCell ref="B10:E10"/>
    <mergeCell ref="B18:C18"/>
    <mergeCell ref="D18:E18"/>
    <mergeCell ref="B19:C19"/>
    <mergeCell ref="D19:E19"/>
    <mergeCell ref="B20:C20"/>
    <mergeCell ref="D20:E20"/>
    <mergeCell ref="B21:E21"/>
    <mergeCell ref="A22:E22"/>
    <mergeCell ref="A31:E31"/>
    <mergeCell ref="A23:E23"/>
    <mergeCell ref="B24:C24"/>
    <mergeCell ref="D24:E24"/>
    <mergeCell ref="B25:C25"/>
    <mergeCell ref="D25:E25"/>
    <mergeCell ref="B26:C26"/>
    <mergeCell ref="D26:E26"/>
    <mergeCell ref="B27:C27"/>
    <mergeCell ref="D27:E27"/>
    <mergeCell ref="B28:C28"/>
    <mergeCell ref="D28:E28"/>
    <mergeCell ref="B29:E29"/>
    <mergeCell ref="A54:E54"/>
    <mergeCell ref="A47:E47"/>
    <mergeCell ref="B48:C48"/>
    <mergeCell ref="D48:E48"/>
    <mergeCell ref="D40:E40"/>
    <mergeCell ref="B45:E45"/>
    <mergeCell ref="B43:C43"/>
    <mergeCell ref="D43:E43"/>
    <mergeCell ref="B44:C44"/>
    <mergeCell ref="B49:C49"/>
    <mergeCell ref="D49:E49"/>
    <mergeCell ref="B41:C41"/>
    <mergeCell ref="D41:E41"/>
    <mergeCell ref="B42:C42"/>
    <mergeCell ref="D42:E42"/>
    <mergeCell ref="D44:E44"/>
    <mergeCell ref="A46:E46"/>
    <mergeCell ref="B61:E61"/>
    <mergeCell ref="A30:E30"/>
    <mergeCell ref="A38:E38"/>
    <mergeCell ref="A62:E62"/>
    <mergeCell ref="A6:D6"/>
    <mergeCell ref="A63:E63"/>
    <mergeCell ref="B58:C58"/>
    <mergeCell ref="D58:E58"/>
    <mergeCell ref="B59:C59"/>
    <mergeCell ref="D59:E59"/>
    <mergeCell ref="B50:C50"/>
    <mergeCell ref="D50:E50"/>
    <mergeCell ref="B51:C51"/>
    <mergeCell ref="D51:E51"/>
    <mergeCell ref="B52:C52"/>
    <mergeCell ref="D52:E52"/>
    <mergeCell ref="B60:C60"/>
    <mergeCell ref="D60:E60"/>
    <mergeCell ref="B53:E53"/>
    <mergeCell ref="A55:E55"/>
    <mergeCell ref="B56:C56"/>
    <mergeCell ref="D56:E56"/>
    <mergeCell ref="B57:C57"/>
    <mergeCell ref="D57:E57"/>
    <mergeCell ref="B64:C64"/>
    <mergeCell ref="D64:E64"/>
    <mergeCell ref="B65:C65"/>
    <mergeCell ref="D65:E65"/>
    <mergeCell ref="B66:C66"/>
    <mergeCell ref="D66:E66"/>
    <mergeCell ref="B67:C67"/>
    <mergeCell ref="D67:E67"/>
    <mergeCell ref="B68:C68"/>
    <mergeCell ref="D68:E68"/>
    <mergeCell ref="B69:E69"/>
    <mergeCell ref="A78:E78"/>
    <mergeCell ref="A70:E70"/>
    <mergeCell ref="A71:E71"/>
    <mergeCell ref="B72:C72"/>
    <mergeCell ref="D72:E72"/>
    <mergeCell ref="A79:E79"/>
    <mergeCell ref="B80:C80"/>
    <mergeCell ref="D80:E80"/>
    <mergeCell ref="B76:C76"/>
    <mergeCell ref="D76:E76"/>
    <mergeCell ref="B77:E77"/>
    <mergeCell ref="B73:C73"/>
    <mergeCell ref="D73:E73"/>
    <mergeCell ref="B74:C74"/>
    <mergeCell ref="D74:E74"/>
    <mergeCell ref="B75:C75"/>
    <mergeCell ref="D75:E75"/>
    <mergeCell ref="B81:C81"/>
    <mergeCell ref="D81:E81"/>
    <mergeCell ref="B85:E85"/>
    <mergeCell ref="A86:E86"/>
    <mergeCell ref="B82:C82"/>
    <mergeCell ref="D82:E82"/>
    <mergeCell ref="B83:C83"/>
    <mergeCell ref="D83:E83"/>
    <mergeCell ref="B84:C84"/>
    <mergeCell ref="D84:E84"/>
  </mergeCells>
  <pageMargins left="0.70866141732283472" right="0.70866141732283472" top="0.74803149606299213" bottom="0.74803149606299213" header="0.31496062992125984" footer="0.31496062992125984"/>
  <pageSetup scale="70" fitToHeight="0" orientation="portrait" r:id="rId1"/>
  <rowBreaks count="1" manualBreakCount="1">
    <brk id="6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S46"/>
  <sheetViews>
    <sheetView view="pageBreakPreview" zoomScale="55" zoomScaleNormal="70" zoomScaleSheetLayoutView="55" workbookViewId="0">
      <selection activeCell="I12" sqref="I12"/>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43</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409.5">
      <c r="A12" s="77">
        <v>1</v>
      </c>
      <c r="B12" s="73" t="s">
        <v>283</v>
      </c>
      <c r="C12" s="77" t="s">
        <v>284</v>
      </c>
      <c r="D12" s="73" t="s">
        <v>285</v>
      </c>
      <c r="E12" s="58">
        <v>1</v>
      </c>
      <c r="F12" s="58">
        <f t="shared" ref="F12:F22" si="0">IF(E12=G12,H12)</f>
        <v>1</v>
      </c>
      <c r="G12" s="58">
        <f t="shared" ref="G12:G22" si="1">IF(E12="NA","NA",H12)</f>
        <v>1</v>
      </c>
      <c r="H12" s="58">
        <v>1</v>
      </c>
      <c r="I12" s="73" t="s">
        <v>286</v>
      </c>
      <c r="J12" s="58">
        <v>1</v>
      </c>
      <c r="K12" s="58">
        <f t="shared" ref="K12:K22" si="2">IF(J12=L12,M12)</f>
        <v>1</v>
      </c>
      <c r="L12" s="58">
        <f t="shared" ref="L12:L22" si="3">IF(J12="NA","NA",M12)</f>
        <v>1</v>
      </c>
      <c r="M12" s="58">
        <v>1</v>
      </c>
      <c r="N12" s="77" t="s">
        <v>13</v>
      </c>
      <c r="O12" s="77" t="s">
        <v>13</v>
      </c>
      <c r="P12" s="77" t="s">
        <v>13</v>
      </c>
      <c r="Q12" s="77" t="s">
        <v>13</v>
      </c>
      <c r="R12" s="77" t="s">
        <v>13</v>
      </c>
      <c r="S12" s="81" t="s">
        <v>287</v>
      </c>
    </row>
    <row r="13" spans="1:19" ht="318" customHeight="1">
      <c r="A13" s="77">
        <v>2</v>
      </c>
      <c r="B13" s="73" t="s">
        <v>288</v>
      </c>
      <c r="C13" s="261" t="s">
        <v>2021</v>
      </c>
      <c r="D13" s="73" t="s">
        <v>2004</v>
      </c>
      <c r="E13" s="58">
        <v>1</v>
      </c>
      <c r="F13" s="58">
        <f t="shared" si="0"/>
        <v>1</v>
      </c>
      <c r="G13" s="58">
        <f t="shared" si="1"/>
        <v>1</v>
      </c>
      <c r="H13" s="58">
        <v>1</v>
      </c>
      <c r="I13" s="73" t="s">
        <v>2076</v>
      </c>
      <c r="J13" s="58">
        <v>1</v>
      </c>
      <c r="K13" s="58">
        <f t="shared" si="2"/>
        <v>1</v>
      </c>
      <c r="L13" s="58">
        <f t="shared" si="3"/>
        <v>1</v>
      </c>
      <c r="M13" s="58">
        <v>1</v>
      </c>
      <c r="N13" s="73" t="s">
        <v>289</v>
      </c>
      <c r="O13" s="58">
        <v>1</v>
      </c>
      <c r="P13" s="58">
        <f t="shared" ref="P13:P22" si="4">IF(O13=Q13,R13)</f>
        <v>1</v>
      </c>
      <c r="Q13" s="58">
        <f t="shared" ref="Q13:Q22" si="5">IF(O13="NA","NA",R13)</f>
        <v>1</v>
      </c>
      <c r="R13" s="58">
        <v>1</v>
      </c>
      <c r="S13" s="81" t="s">
        <v>290</v>
      </c>
    </row>
    <row r="14" spans="1:19" s="16" customFormat="1" ht="360" customHeight="1">
      <c r="A14" s="77">
        <v>3</v>
      </c>
      <c r="B14" s="73" t="s">
        <v>291</v>
      </c>
      <c r="C14" s="77" t="s">
        <v>292</v>
      </c>
      <c r="D14" s="73" t="s">
        <v>2074</v>
      </c>
      <c r="E14" s="58">
        <v>1</v>
      </c>
      <c r="F14" s="58">
        <f t="shared" si="0"/>
        <v>1</v>
      </c>
      <c r="G14" s="58">
        <f t="shared" si="1"/>
        <v>1</v>
      </c>
      <c r="H14" s="58">
        <v>1</v>
      </c>
      <c r="I14" s="78" t="s">
        <v>293</v>
      </c>
      <c r="J14" s="58">
        <v>1</v>
      </c>
      <c r="K14" s="58">
        <f t="shared" si="2"/>
        <v>1</v>
      </c>
      <c r="L14" s="58">
        <f t="shared" si="3"/>
        <v>1</v>
      </c>
      <c r="M14" s="58">
        <v>1</v>
      </c>
      <c r="N14" s="73" t="s">
        <v>294</v>
      </c>
      <c r="O14" s="58">
        <v>1</v>
      </c>
      <c r="P14" s="58">
        <f t="shared" si="4"/>
        <v>1</v>
      </c>
      <c r="Q14" s="58">
        <f t="shared" si="5"/>
        <v>1</v>
      </c>
      <c r="R14" s="58">
        <v>1</v>
      </c>
      <c r="S14" s="81" t="s">
        <v>290</v>
      </c>
    </row>
    <row r="15" spans="1:19" s="16" customFormat="1" ht="409.5">
      <c r="A15" s="77">
        <v>4</v>
      </c>
      <c r="B15" s="73" t="s">
        <v>295</v>
      </c>
      <c r="C15" s="77" t="s">
        <v>69</v>
      </c>
      <c r="D15" s="73" t="s">
        <v>2077</v>
      </c>
      <c r="E15" s="58">
        <v>1</v>
      </c>
      <c r="F15" s="58">
        <f t="shared" si="0"/>
        <v>1</v>
      </c>
      <c r="G15" s="58">
        <f t="shared" si="1"/>
        <v>1</v>
      </c>
      <c r="H15" s="58">
        <v>1</v>
      </c>
      <c r="I15" s="78" t="s">
        <v>2078</v>
      </c>
      <c r="J15" s="58">
        <v>1</v>
      </c>
      <c r="K15" s="58">
        <f t="shared" si="2"/>
        <v>1</v>
      </c>
      <c r="L15" s="58">
        <f t="shared" si="3"/>
        <v>1</v>
      </c>
      <c r="M15" s="58">
        <v>1</v>
      </c>
      <c r="N15" s="73" t="s">
        <v>296</v>
      </c>
      <c r="O15" s="58">
        <v>1</v>
      </c>
      <c r="P15" s="58">
        <f t="shared" si="4"/>
        <v>1</v>
      </c>
      <c r="Q15" s="58">
        <f t="shared" si="5"/>
        <v>1</v>
      </c>
      <c r="R15" s="58">
        <v>1</v>
      </c>
      <c r="S15" s="81" t="s">
        <v>1651</v>
      </c>
    </row>
    <row r="16" spans="1:19" s="16" customFormat="1" ht="409.5" customHeight="1">
      <c r="A16" s="361">
        <v>5</v>
      </c>
      <c r="B16" s="452" t="s">
        <v>298</v>
      </c>
      <c r="C16" s="452" t="s">
        <v>299</v>
      </c>
      <c r="D16" s="450" t="s">
        <v>2075</v>
      </c>
      <c r="E16" s="357">
        <v>1</v>
      </c>
      <c r="F16" s="58">
        <f t="shared" si="0"/>
        <v>1</v>
      </c>
      <c r="G16" s="58">
        <f t="shared" si="1"/>
        <v>1</v>
      </c>
      <c r="H16" s="58">
        <v>1</v>
      </c>
      <c r="I16" s="448" t="s">
        <v>2005</v>
      </c>
      <c r="J16" s="357">
        <v>1</v>
      </c>
      <c r="K16" s="58">
        <f t="shared" si="2"/>
        <v>1</v>
      </c>
      <c r="L16" s="58">
        <f t="shared" si="3"/>
        <v>1</v>
      </c>
      <c r="M16" s="58">
        <v>1</v>
      </c>
      <c r="N16" s="448" t="s">
        <v>300</v>
      </c>
      <c r="O16" s="357">
        <v>1</v>
      </c>
      <c r="P16" s="58">
        <f t="shared" si="4"/>
        <v>1</v>
      </c>
      <c r="Q16" s="58">
        <f t="shared" si="5"/>
        <v>1</v>
      </c>
      <c r="R16" s="58">
        <v>1</v>
      </c>
      <c r="S16" s="446" t="s">
        <v>1981</v>
      </c>
    </row>
    <row r="17" spans="1:19" s="16" customFormat="1" ht="279.75" customHeight="1">
      <c r="A17" s="362"/>
      <c r="B17" s="453"/>
      <c r="C17" s="453"/>
      <c r="D17" s="451"/>
      <c r="E17" s="358"/>
      <c r="F17" s="228"/>
      <c r="G17" s="228"/>
      <c r="H17" s="228"/>
      <c r="I17" s="449"/>
      <c r="J17" s="358"/>
      <c r="K17" s="228"/>
      <c r="L17" s="228"/>
      <c r="M17" s="228"/>
      <c r="N17" s="449"/>
      <c r="O17" s="358"/>
      <c r="P17" s="228"/>
      <c r="Q17" s="228"/>
      <c r="R17" s="228"/>
      <c r="S17" s="447"/>
    </row>
    <row r="18" spans="1:19" s="16" customFormat="1" ht="409.5">
      <c r="A18" s="77">
        <v>6</v>
      </c>
      <c r="B18" s="73" t="s">
        <v>301</v>
      </c>
      <c r="C18" s="77" t="s">
        <v>302</v>
      </c>
      <c r="D18" s="73" t="s">
        <v>303</v>
      </c>
      <c r="E18" s="58">
        <v>1</v>
      </c>
      <c r="F18" s="58">
        <f t="shared" si="0"/>
        <v>1</v>
      </c>
      <c r="G18" s="58">
        <f t="shared" si="1"/>
        <v>1</v>
      </c>
      <c r="H18" s="58">
        <v>1</v>
      </c>
      <c r="I18" s="73" t="s">
        <v>304</v>
      </c>
      <c r="J18" s="58">
        <v>1</v>
      </c>
      <c r="K18" s="58">
        <f t="shared" si="2"/>
        <v>1</v>
      </c>
      <c r="L18" s="58">
        <f t="shared" si="3"/>
        <v>1</v>
      </c>
      <c r="M18" s="58">
        <v>1</v>
      </c>
      <c r="N18" s="73" t="s">
        <v>305</v>
      </c>
      <c r="O18" s="58">
        <v>1</v>
      </c>
      <c r="P18" s="58">
        <f t="shared" si="4"/>
        <v>1</v>
      </c>
      <c r="Q18" s="58">
        <f t="shared" si="5"/>
        <v>1</v>
      </c>
      <c r="R18" s="58">
        <v>1</v>
      </c>
      <c r="S18" s="81" t="s">
        <v>290</v>
      </c>
    </row>
    <row r="19" spans="1:19" s="16" customFormat="1" ht="329.25" customHeight="1">
      <c r="A19" s="77">
        <v>7</v>
      </c>
      <c r="B19" s="73" t="s">
        <v>306</v>
      </c>
      <c r="C19" s="77" t="s">
        <v>70</v>
      </c>
      <c r="D19" s="79" t="s">
        <v>307</v>
      </c>
      <c r="E19" s="58">
        <v>1</v>
      </c>
      <c r="F19" s="58">
        <f t="shared" si="0"/>
        <v>1</v>
      </c>
      <c r="G19" s="58">
        <f t="shared" si="1"/>
        <v>1</v>
      </c>
      <c r="H19" s="58">
        <v>1</v>
      </c>
      <c r="I19" s="73" t="s">
        <v>308</v>
      </c>
      <c r="J19" s="58">
        <v>1</v>
      </c>
      <c r="K19" s="58">
        <f t="shared" si="2"/>
        <v>1</v>
      </c>
      <c r="L19" s="58">
        <f t="shared" si="3"/>
        <v>1</v>
      </c>
      <c r="M19" s="58">
        <v>1</v>
      </c>
      <c r="N19" s="34" t="s">
        <v>309</v>
      </c>
      <c r="O19" s="58">
        <v>1</v>
      </c>
      <c r="P19" s="58">
        <f t="shared" si="4"/>
        <v>1</v>
      </c>
      <c r="Q19" s="58">
        <f t="shared" si="5"/>
        <v>1</v>
      </c>
      <c r="R19" s="58">
        <v>1</v>
      </c>
      <c r="S19" s="81" t="s">
        <v>310</v>
      </c>
    </row>
    <row r="20" spans="1:19" s="16" customFormat="1" ht="365.25" customHeight="1">
      <c r="A20" s="77">
        <v>8</v>
      </c>
      <c r="B20" s="73" t="s">
        <v>311</v>
      </c>
      <c r="C20" s="77" t="s">
        <v>71</v>
      </c>
      <c r="D20" s="73" t="s">
        <v>312</v>
      </c>
      <c r="E20" s="58">
        <v>1</v>
      </c>
      <c r="F20" s="58">
        <f t="shared" si="0"/>
        <v>1</v>
      </c>
      <c r="G20" s="58">
        <f t="shared" si="1"/>
        <v>1</v>
      </c>
      <c r="H20" s="58">
        <v>1</v>
      </c>
      <c r="I20" s="73" t="s">
        <v>313</v>
      </c>
      <c r="J20" s="58">
        <v>1</v>
      </c>
      <c r="K20" s="58">
        <f t="shared" si="2"/>
        <v>1</v>
      </c>
      <c r="L20" s="58">
        <f t="shared" si="3"/>
        <v>1</v>
      </c>
      <c r="M20" s="58">
        <v>1</v>
      </c>
      <c r="N20" s="73" t="s">
        <v>314</v>
      </c>
      <c r="O20" s="58">
        <v>1</v>
      </c>
      <c r="P20" s="58">
        <f t="shared" si="4"/>
        <v>1</v>
      </c>
      <c r="Q20" s="58">
        <f t="shared" si="5"/>
        <v>1</v>
      </c>
      <c r="R20" s="58">
        <v>1</v>
      </c>
      <c r="S20" s="81" t="s">
        <v>315</v>
      </c>
    </row>
    <row r="21" spans="1:19" s="16" customFormat="1" ht="368.25" customHeight="1">
      <c r="A21" s="77">
        <v>9</v>
      </c>
      <c r="B21" s="73" t="s">
        <v>316</v>
      </c>
      <c r="C21" s="77" t="s">
        <v>317</v>
      </c>
      <c r="D21" s="73" t="s">
        <v>318</v>
      </c>
      <c r="E21" s="58">
        <v>1</v>
      </c>
      <c r="F21" s="58">
        <f t="shared" si="0"/>
        <v>1</v>
      </c>
      <c r="G21" s="58">
        <f t="shared" si="1"/>
        <v>1</v>
      </c>
      <c r="H21" s="58">
        <v>1</v>
      </c>
      <c r="I21" s="73" t="s">
        <v>319</v>
      </c>
      <c r="J21" s="58">
        <v>1</v>
      </c>
      <c r="K21" s="58">
        <f t="shared" si="2"/>
        <v>1</v>
      </c>
      <c r="L21" s="58">
        <f t="shared" si="3"/>
        <v>1</v>
      </c>
      <c r="M21" s="58">
        <v>1</v>
      </c>
      <c r="N21" s="73" t="s">
        <v>320</v>
      </c>
      <c r="O21" s="58">
        <v>1</v>
      </c>
      <c r="P21" s="58">
        <f t="shared" si="4"/>
        <v>1</v>
      </c>
      <c r="Q21" s="58">
        <f t="shared" si="5"/>
        <v>1</v>
      </c>
      <c r="R21" s="58">
        <v>1</v>
      </c>
      <c r="S21" s="81" t="s">
        <v>315</v>
      </c>
    </row>
    <row r="22" spans="1:19" s="16" customFormat="1" ht="348">
      <c r="A22" s="77">
        <v>10</v>
      </c>
      <c r="B22" s="73" t="s">
        <v>321</v>
      </c>
      <c r="C22" s="77" t="s">
        <v>72</v>
      </c>
      <c r="D22" s="73" t="s">
        <v>322</v>
      </c>
      <c r="E22" s="58">
        <v>1</v>
      </c>
      <c r="F22" s="58">
        <f t="shared" si="0"/>
        <v>1</v>
      </c>
      <c r="G22" s="58">
        <f t="shared" si="1"/>
        <v>1</v>
      </c>
      <c r="H22" s="58">
        <v>1</v>
      </c>
      <c r="I22" s="73" t="s">
        <v>323</v>
      </c>
      <c r="J22" s="58">
        <v>1</v>
      </c>
      <c r="K22" s="58">
        <f t="shared" si="2"/>
        <v>1</v>
      </c>
      <c r="L22" s="58">
        <f t="shared" si="3"/>
        <v>1</v>
      </c>
      <c r="M22" s="58">
        <v>1</v>
      </c>
      <c r="N22" s="34" t="s">
        <v>324</v>
      </c>
      <c r="O22" s="58">
        <v>1</v>
      </c>
      <c r="P22" s="58">
        <f t="shared" si="4"/>
        <v>1</v>
      </c>
      <c r="Q22" s="58">
        <f t="shared" si="5"/>
        <v>1</v>
      </c>
      <c r="R22" s="58">
        <v>1</v>
      </c>
      <c r="S22" s="81" t="s">
        <v>315</v>
      </c>
    </row>
    <row r="23" spans="1:19" s="16" customFormat="1" ht="21.75">
      <c r="A23" s="442" t="s">
        <v>325</v>
      </c>
      <c r="B23" s="442"/>
      <c r="C23" s="442"/>
      <c r="D23" s="442"/>
      <c r="E23" s="442"/>
      <c r="F23" s="442"/>
      <c r="G23" s="442"/>
      <c r="H23" s="442"/>
      <c r="I23" s="442"/>
      <c r="J23" s="442"/>
      <c r="K23" s="442"/>
      <c r="L23" s="442"/>
      <c r="M23" s="442"/>
      <c r="N23" s="442"/>
      <c r="O23" s="442"/>
      <c r="P23" s="442"/>
      <c r="Q23" s="442"/>
      <c r="R23" s="442"/>
      <c r="S23" s="442"/>
    </row>
    <row r="24" spans="1:19" s="16" customFormat="1" ht="409.5" customHeight="1">
      <c r="A24" s="361">
        <v>11</v>
      </c>
      <c r="B24" s="457" t="s">
        <v>326</v>
      </c>
      <c r="C24" s="457" t="s">
        <v>327</v>
      </c>
      <c r="D24" s="457" t="s">
        <v>328</v>
      </c>
      <c r="E24" s="459">
        <v>1</v>
      </c>
      <c r="F24" s="230">
        <f t="shared" ref="F24:F32" si="6">IF(E24=G24,H24)</f>
        <v>1</v>
      </c>
      <c r="G24" s="230">
        <f t="shared" ref="G24:G32" si="7">IF(E24="NA","NA",H24)</f>
        <v>1</v>
      </c>
      <c r="H24" s="230">
        <v>1</v>
      </c>
      <c r="I24" s="457" t="s">
        <v>329</v>
      </c>
      <c r="J24" s="459">
        <v>1</v>
      </c>
      <c r="K24" s="230">
        <f t="shared" ref="K24:K32" si="8">IF(J24=L24,M24)</f>
        <v>1</v>
      </c>
      <c r="L24" s="230">
        <f t="shared" ref="L24:L32" si="9">IF(J24="NA","NA",M24)</f>
        <v>1</v>
      </c>
      <c r="M24" s="230">
        <v>1</v>
      </c>
      <c r="N24" s="457" t="s">
        <v>330</v>
      </c>
      <c r="O24" s="357">
        <v>1</v>
      </c>
      <c r="P24" s="58">
        <f t="shared" ref="P24:P32" si="10">IF(O24=Q24,R24)</f>
        <v>1</v>
      </c>
      <c r="Q24" s="58">
        <f t="shared" ref="Q24:Q32" si="11">IF(O24="NA","NA",R24)</f>
        <v>1</v>
      </c>
      <c r="R24" s="58">
        <v>1</v>
      </c>
      <c r="S24" s="461" t="s">
        <v>331</v>
      </c>
    </row>
    <row r="25" spans="1:19" s="16" customFormat="1" ht="408.75" customHeight="1">
      <c r="A25" s="362"/>
      <c r="B25" s="458"/>
      <c r="C25" s="458"/>
      <c r="D25" s="458"/>
      <c r="E25" s="460"/>
      <c r="F25" s="230"/>
      <c r="G25" s="230"/>
      <c r="H25" s="230"/>
      <c r="I25" s="458"/>
      <c r="J25" s="460"/>
      <c r="K25" s="230"/>
      <c r="L25" s="230"/>
      <c r="M25" s="230"/>
      <c r="N25" s="458"/>
      <c r="O25" s="358"/>
      <c r="P25" s="228"/>
      <c r="Q25" s="228"/>
      <c r="R25" s="228"/>
      <c r="S25" s="462"/>
    </row>
    <row r="26" spans="1:19" s="16" customFormat="1" ht="378">
      <c r="A26" s="77">
        <v>12</v>
      </c>
      <c r="B26" s="84" t="s">
        <v>332</v>
      </c>
      <c r="C26" s="85" t="s">
        <v>327</v>
      </c>
      <c r="D26" s="84" t="s">
        <v>333</v>
      </c>
      <c r="E26" s="58">
        <v>1</v>
      </c>
      <c r="F26" s="58">
        <f t="shared" si="6"/>
        <v>1</v>
      </c>
      <c r="G26" s="58">
        <f t="shared" si="7"/>
        <v>1</v>
      </c>
      <c r="H26" s="58">
        <v>1</v>
      </c>
      <c r="I26" s="84" t="s">
        <v>329</v>
      </c>
      <c r="J26" s="58">
        <v>1</v>
      </c>
      <c r="K26" s="58">
        <f t="shared" si="8"/>
        <v>1</v>
      </c>
      <c r="L26" s="58">
        <f t="shared" si="9"/>
        <v>1</v>
      </c>
      <c r="M26" s="58">
        <v>1</v>
      </c>
      <c r="N26" s="84" t="s">
        <v>330</v>
      </c>
      <c r="O26" s="58">
        <v>1</v>
      </c>
      <c r="P26" s="58">
        <f t="shared" si="10"/>
        <v>1</v>
      </c>
      <c r="Q26" s="58">
        <f t="shared" si="11"/>
        <v>1</v>
      </c>
      <c r="R26" s="58">
        <v>1</v>
      </c>
      <c r="S26" s="81" t="s">
        <v>1982</v>
      </c>
    </row>
    <row r="27" spans="1:19" s="16" customFormat="1" ht="375">
      <c r="A27" s="77">
        <v>13</v>
      </c>
      <c r="B27" s="84" t="s">
        <v>332</v>
      </c>
      <c r="C27" s="85" t="s">
        <v>327</v>
      </c>
      <c r="D27" s="84" t="s">
        <v>334</v>
      </c>
      <c r="E27" s="58">
        <v>1</v>
      </c>
      <c r="F27" s="58">
        <f t="shared" si="6"/>
        <v>1</v>
      </c>
      <c r="G27" s="58">
        <f t="shared" si="7"/>
        <v>1</v>
      </c>
      <c r="H27" s="58">
        <v>1</v>
      </c>
      <c r="I27" s="84" t="s">
        <v>329</v>
      </c>
      <c r="J27" s="58">
        <v>1</v>
      </c>
      <c r="K27" s="58">
        <f t="shared" si="8"/>
        <v>1</v>
      </c>
      <c r="L27" s="58">
        <f t="shared" si="9"/>
        <v>1</v>
      </c>
      <c r="M27" s="58">
        <v>1</v>
      </c>
      <c r="N27" s="84" t="s">
        <v>330</v>
      </c>
      <c r="O27" s="58">
        <v>1</v>
      </c>
      <c r="P27" s="58">
        <f t="shared" si="10"/>
        <v>1</v>
      </c>
      <c r="Q27" s="58">
        <f t="shared" si="11"/>
        <v>1</v>
      </c>
      <c r="R27" s="58">
        <v>1</v>
      </c>
      <c r="S27" s="243" t="s">
        <v>331</v>
      </c>
    </row>
    <row r="28" spans="1:19" s="16" customFormat="1" ht="375">
      <c r="A28" s="77">
        <v>14</v>
      </c>
      <c r="B28" s="84" t="s">
        <v>332</v>
      </c>
      <c r="C28" s="85" t="s">
        <v>327</v>
      </c>
      <c r="D28" s="84" t="s">
        <v>335</v>
      </c>
      <c r="E28" s="58">
        <v>1</v>
      </c>
      <c r="F28" s="58">
        <f t="shared" si="6"/>
        <v>1</v>
      </c>
      <c r="G28" s="58">
        <f t="shared" si="7"/>
        <v>1</v>
      </c>
      <c r="H28" s="58">
        <v>1</v>
      </c>
      <c r="I28" s="84" t="s">
        <v>329</v>
      </c>
      <c r="J28" s="58">
        <v>1</v>
      </c>
      <c r="K28" s="58">
        <f t="shared" si="8"/>
        <v>1</v>
      </c>
      <c r="L28" s="58">
        <f t="shared" si="9"/>
        <v>1</v>
      </c>
      <c r="M28" s="58">
        <v>1</v>
      </c>
      <c r="N28" s="84" t="s">
        <v>330</v>
      </c>
      <c r="O28" s="58">
        <v>1</v>
      </c>
      <c r="P28" s="58">
        <f t="shared" si="10"/>
        <v>1</v>
      </c>
      <c r="Q28" s="58">
        <f t="shared" si="11"/>
        <v>1</v>
      </c>
      <c r="R28" s="58">
        <v>1</v>
      </c>
      <c r="S28" s="243" t="s">
        <v>331</v>
      </c>
    </row>
    <row r="29" spans="1:19" s="16" customFormat="1" ht="375">
      <c r="A29" s="77">
        <v>15</v>
      </c>
      <c r="B29" s="84" t="s">
        <v>332</v>
      </c>
      <c r="C29" s="85" t="s">
        <v>327</v>
      </c>
      <c r="D29" s="84" t="s">
        <v>336</v>
      </c>
      <c r="E29" s="58">
        <v>1</v>
      </c>
      <c r="F29" s="58">
        <f t="shared" si="6"/>
        <v>1</v>
      </c>
      <c r="G29" s="58">
        <f t="shared" si="7"/>
        <v>1</v>
      </c>
      <c r="H29" s="58">
        <v>1</v>
      </c>
      <c r="I29" s="84" t="s">
        <v>329</v>
      </c>
      <c r="J29" s="58">
        <v>1</v>
      </c>
      <c r="K29" s="58">
        <f t="shared" si="8"/>
        <v>1</v>
      </c>
      <c r="L29" s="58">
        <f t="shared" si="9"/>
        <v>1</v>
      </c>
      <c r="M29" s="58">
        <v>1</v>
      </c>
      <c r="N29" s="84" t="s">
        <v>330</v>
      </c>
      <c r="O29" s="58">
        <v>1</v>
      </c>
      <c r="P29" s="58">
        <f t="shared" si="10"/>
        <v>1</v>
      </c>
      <c r="Q29" s="58">
        <f t="shared" si="11"/>
        <v>1</v>
      </c>
      <c r="R29" s="58">
        <v>1</v>
      </c>
      <c r="S29" s="243" t="s">
        <v>331</v>
      </c>
    </row>
    <row r="30" spans="1:19" s="16" customFormat="1" ht="375">
      <c r="A30" s="77">
        <v>16</v>
      </c>
      <c r="B30" s="84" t="s">
        <v>332</v>
      </c>
      <c r="C30" s="85" t="s">
        <v>327</v>
      </c>
      <c r="D30" s="84" t="s">
        <v>337</v>
      </c>
      <c r="E30" s="58">
        <v>1</v>
      </c>
      <c r="F30" s="58">
        <f t="shared" si="6"/>
        <v>1</v>
      </c>
      <c r="G30" s="58">
        <f t="shared" si="7"/>
        <v>1</v>
      </c>
      <c r="H30" s="58">
        <v>1</v>
      </c>
      <c r="I30" s="84" t="s">
        <v>329</v>
      </c>
      <c r="J30" s="58">
        <v>1</v>
      </c>
      <c r="K30" s="58">
        <f t="shared" si="8"/>
        <v>1</v>
      </c>
      <c r="L30" s="58">
        <f t="shared" si="9"/>
        <v>1</v>
      </c>
      <c r="M30" s="58">
        <v>1</v>
      </c>
      <c r="N30" s="84" t="s">
        <v>330</v>
      </c>
      <c r="O30" s="58">
        <v>1</v>
      </c>
      <c r="P30" s="58">
        <f t="shared" si="10"/>
        <v>1</v>
      </c>
      <c r="Q30" s="58">
        <f t="shared" si="11"/>
        <v>1</v>
      </c>
      <c r="R30" s="58">
        <v>1</v>
      </c>
      <c r="S30" s="243" t="s">
        <v>331</v>
      </c>
    </row>
    <row r="31" spans="1:19" s="16" customFormat="1" ht="375">
      <c r="A31" s="77">
        <v>17</v>
      </c>
      <c r="B31" s="84" t="s">
        <v>332</v>
      </c>
      <c r="C31" s="85" t="s">
        <v>327</v>
      </c>
      <c r="D31" s="84" t="s">
        <v>338</v>
      </c>
      <c r="E31" s="58">
        <v>1</v>
      </c>
      <c r="F31" s="58">
        <f t="shared" si="6"/>
        <v>1</v>
      </c>
      <c r="G31" s="58">
        <f t="shared" si="7"/>
        <v>1</v>
      </c>
      <c r="H31" s="58">
        <v>1</v>
      </c>
      <c r="I31" s="84" t="s">
        <v>329</v>
      </c>
      <c r="J31" s="58">
        <v>1</v>
      </c>
      <c r="K31" s="58">
        <f t="shared" si="8"/>
        <v>1</v>
      </c>
      <c r="L31" s="58">
        <f t="shared" si="9"/>
        <v>1</v>
      </c>
      <c r="M31" s="58">
        <v>1</v>
      </c>
      <c r="N31" s="84" t="s">
        <v>339</v>
      </c>
      <c r="O31" s="58">
        <v>1</v>
      </c>
      <c r="P31" s="58">
        <f t="shared" si="10"/>
        <v>1</v>
      </c>
      <c r="Q31" s="58">
        <f t="shared" si="11"/>
        <v>1</v>
      </c>
      <c r="R31" s="58">
        <v>1</v>
      </c>
      <c r="S31" s="243" t="s">
        <v>331</v>
      </c>
    </row>
    <row r="32" spans="1:19" s="16" customFormat="1" ht="375">
      <c r="A32" s="77">
        <v>18</v>
      </c>
      <c r="B32" s="84" t="s">
        <v>332</v>
      </c>
      <c r="C32" s="85" t="s">
        <v>327</v>
      </c>
      <c r="D32" s="84" t="s">
        <v>340</v>
      </c>
      <c r="E32" s="58">
        <v>1</v>
      </c>
      <c r="F32" s="58">
        <f t="shared" si="6"/>
        <v>1</v>
      </c>
      <c r="G32" s="58">
        <f t="shared" si="7"/>
        <v>1</v>
      </c>
      <c r="H32" s="58">
        <v>1</v>
      </c>
      <c r="I32" s="84" t="s">
        <v>329</v>
      </c>
      <c r="J32" s="58">
        <v>1</v>
      </c>
      <c r="K32" s="58">
        <f t="shared" si="8"/>
        <v>1</v>
      </c>
      <c r="L32" s="58">
        <f t="shared" si="9"/>
        <v>1</v>
      </c>
      <c r="M32" s="58">
        <v>1</v>
      </c>
      <c r="N32" s="84" t="s">
        <v>330</v>
      </c>
      <c r="O32" s="58">
        <v>1</v>
      </c>
      <c r="P32" s="58">
        <f t="shared" si="10"/>
        <v>1</v>
      </c>
      <c r="Q32" s="58">
        <f t="shared" si="11"/>
        <v>1</v>
      </c>
      <c r="R32" s="58">
        <v>1</v>
      </c>
      <c r="S32" s="243" t="s">
        <v>331</v>
      </c>
    </row>
    <row r="33" spans="1:19" s="16" customFormat="1" ht="21.75">
      <c r="A33" s="442" t="s">
        <v>341</v>
      </c>
      <c r="B33" s="442"/>
      <c r="C33" s="442"/>
      <c r="D33" s="442"/>
      <c r="E33" s="442"/>
      <c r="F33" s="442"/>
      <c r="G33" s="442"/>
      <c r="H33" s="442"/>
      <c r="I33" s="442"/>
      <c r="J33" s="442"/>
      <c r="K33" s="442"/>
      <c r="L33" s="442"/>
      <c r="M33" s="442"/>
      <c r="N33" s="442"/>
      <c r="O33" s="442"/>
      <c r="P33" s="442"/>
      <c r="Q33" s="442"/>
      <c r="R33" s="442"/>
      <c r="S33" s="442"/>
    </row>
    <row r="34" spans="1:19" s="16" customFormat="1" ht="409.5">
      <c r="A34" s="77">
        <v>19</v>
      </c>
      <c r="B34" s="57" t="s">
        <v>342</v>
      </c>
      <c r="C34" s="58" t="s">
        <v>343</v>
      </c>
      <c r="D34" s="57" t="s">
        <v>344</v>
      </c>
      <c r="E34" s="58">
        <v>1</v>
      </c>
      <c r="F34" s="58">
        <f>IF(E34=G34,H34)</f>
        <v>1</v>
      </c>
      <c r="G34" s="58">
        <f>IF(E34="NA","NA",H34)</f>
        <v>1</v>
      </c>
      <c r="H34" s="58">
        <v>1</v>
      </c>
      <c r="I34" s="57" t="s">
        <v>345</v>
      </c>
      <c r="J34" s="58">
        <v>1</v>
      </c>
      <c r="K34" s="58">
        <f>IF(J34=L34,M34)</f>
        <v>1</v>
      </c>
      <c r="L34" s="58">
        <f>IF(J34="NA","NA",M34)</f>
        <v>1</v>
      </c>
      <c r="M34" s="58">
        <v>1</v>
      </c>
      <c r="N34" s="57" t="s">
        <v>346</v>
      </c>
      <c r="O34" s="58">
        <v>1</v>
      </c>
      <c r="P34" s="58">
        <f>IF(O34=Q34,R34)</f>
        <v>1</v>
      </c>
      <c r="Q34" s="58">
        <f>IF(O34="NA","NA",R34)</f>
        <v>1</v>
      </c>
      <c r="R34" s="58">
        <v>1</v>
      </c>
      <c r="S34" s="243" t="s">
        <v>347</v>
      </c>
    </row>
    <row r="35" spans="1:19" s="16" customFormat="1" ht="409.5" customHeight="1">
      <c r="A35" s="361">
        <v>20</v>
      </c>
      <c r="B35" s="357" t="s">
        <v>342</v>
      </c>
      <c r="C35" s="357" t="s">
        <v>348</v>
      </c>
      <c r="D35" s="357" t="s">
        <v>349</v>
      </c>
      <c r="E35" s="357">
        <v>1</v>
      </c>
      <c r="F35" s="58">
        <f>IF(E35=G35,H35)</f>
        <v>1</v>
      </c>
      <c r="G35" s="58">
        <f>IF(E35="NA","NA",H35)</f>
        <v>1</v>
      </c>
      <c r="H35" s="58">
        <v>1</v>
      </c>
      <c r="I35" s="357" t="s">
        <v>350</v>
      </c>
      <c r="J35" s="357">
        <v>1</v>
      </c>
      <c r="K35" s="58">
        <f>IF(J35=L35,M35)</f>
        <v>1</v>
      </c>
      <c r="L35" s="58">
        <f>IF(J35="NA","NA",M35)</f>
        <v>1</v>
      </c>
      <c r="M35" s="58">
        <v>1</v>
      </c>
      <c r="N35" s="357" t="s">
        <v>351</v>
      </c>
      <c r="O35" s="357">
        <v>1</v>
      </c>
      <c r="P35" s="58">
        <f>IF(O35=Q35,R35)</f>
        <v>1</v>
      </c>
      <c r="Q35" s="58">
        <f>IF(O35="NA","NA",R35)</f>
        <v>1</v>
      </c>
      <c r="R35" s="58">
        <v>1</v>
      </c>
      <c r="S35" s="427" t="s">
        <v>347</v>
      </c>
    </row>
    <row r="36" spans="1:19" s="16" customFormat="1" ht="141.75" customHeight="1">
      <c r="A36" s="362"/>
      <c r="B36" s="358"/>
      <c r="C36" s="358"/>
      <c r="D36" s="358"/>
      <c r="E36" s="358"/>
      <c r="F36" s="228"/>
      <c r="G36" s="228"/>
      <c r="H36" s="228"/>
      <c r="I36" s="358"/>
      <c r="J36" s="358"/>
      <c r="K36" s="228"/>
      <c r="L36" s="228"/>
      <c r="M36" s="228"/>
      <c r="N36" s="358"/>
      <c r="O36" s="358"/>
      <c r="P36" s="228"/>
      <c r="Q36" s="228"/>
      <c r="R36" s="228"/>
      <c r="S36" s="428"/>
    </row>
    <row r="37" spans="1:19" s="16" customFormat="1" ht="409.5">
      <c r="A37" s="77">
        <v>21</v>
      </c>
      <c r="B37" s="57" t="s">
        <v>342</v>
      </c>
      <c r="C37" s="58" t="s">
        <v>352</v>
      </c>
      <c r="D37" s="57" t="s">
        <v>353</v>
      </c>
      <c r="E37" s="58">
        <v>1</v>
      </c>
      <c r="F37" s="58">
        <f>IF(E37=G37,H37)</f>
        <v>1</v>
      </c>
      <c r="G37" s="58">
        <f>IF(E37="NA","NA",H37)</f>
        <v>1</v>
      </c>
      <c r="H37" s="58">
        <v>1</v>
      </c>
      <c r="I37" s="57" t="s">
        <v>354</v>
      </c>
      <c r="J37" s="58">
        <v>1</v>
      </c>
      <c r="K37" s="58">
        <f>IF(J37=L37,M37)</f>
        <v>1</v>
      </c>
      <c r="L37" s="58">
        <f>IF(J37="NA","NA",M37)</f>
        <v>1</v>
      </c>
      <c r="M37" s="58">
        <v>1</v>
      </c>
      <c r="N37" s="57" t="s">
        <v>355</v>
      </c>
      <c r="O37" s="58">
        <v>1</v>
      </c>
      <c r="P37" s="58">
        <f>IF(O37=Q37,R37)</f>
        <v>1</v>
      </c>
      <c r="Q37" s="58">
        <f>IF(O37="NA","NA",R37)</f>
        <v>1</v>
      </c>
      <c r="R37" s="58">
        <v>1</v>
      </c>
      <c r="S37" s="243" t="s">
        <v>347</v>
      </c>
    </row>
    <row r="38" spans="1:19" s="16" customFormat="1" ht="409.5">
      <c r="A38" s="77">
        <v>22</v>
      </c>
      <c r="B38" s="57" t="s">
        <v>342</v>
      </c>
      <c r="C38" s="58" t="s">
        <v>356</v>
      </c>
      <c r="D38" s="57" t="s">
        <v>357</v>
      </c>
      <c r="E38" s="58">
        <v>1</v>
      </c>
      <c r="F38" s="58">
        <f>IF(E38=G38,H38)</f>
        <v>1</v>
      </c>
      <c r="G38" s="58">
        <f>IF(E38="NA","NA",H38)</f>
        <v>1</v>
      </c>
      <c r="H38" s="58">
        <v>1</v>
      </c>
      <c r="I38" s="57" t="s">
        <v>358</v>
      </c>
      <c r="J38" s="58">
        <v>1</v>
      </c>
      <c r="K38" s="58">
        <f>IF(J38=L38,M38)</f>
        <v>1</v>
      </c>
      <c r="L38" s="58">
        <f>IF(J38="NA","NA",M38)</f>
        <v>1</v>
      </c>
      <c r="M38" s="58">
        <v>1</v>
      </c>
      <c r="N38" s="57" t="s">
        <v>359</v>
      </c>
      <c r="O38" s="58">
        <v>1</v>
      </c>
      <c r="P38" s="58">
        <f>IF(O38=Q38,R38)</f>
        <v>1</v>
      </c>
      <c r="Q38" s="58">
        <f>IF(O38="NA","NA",R38)</f>
        <v>1</v>
      </c>
      <c r="R38" s="58">
        <v>1</v>
      </c>
      <c r="S38" s="243" t="s">
        <v>347</v>
      </c>
    </row>
    <row r="39" spans="1:19" s="16" customFormat="1" ht="21.75">
      <c r="A39" s="442" t="s">
        <v>360</v>
      </c>
      <c r="B39" s="442"/>
      <c r="C39" s="442"/>
      <c r="D39" s="442"/>
      <c r="E39" s="442"/>
      <c r="F39" s="442"/>
      <c r="G39" s="442"/>
      <c r="H39" s="442"/>
      <c r="I39" s="442"/>
      <c r="J39" s="442"/>
      <c r="K39" s="442"/>
      <c r="L39" s="442"/>
      <c r="M39" s="442"/>
      <c r="N39" s="442"/>
      <c r="O39" s="442"/>
      <c r="P39" s="442"/>
      <c r="Q39" s="442"/>
      <c r="R39" s="442"/>
      <c r="S39" s="442"/>
    </row>
    <row r="40" spans="1:19" s="16" customFormat="1" ht="409.5">
      <c r="A40" s="77">
        <v>23</v>
      </c>
      <c r="B40" s="57" t="s">
        <v>361</v>
      </c>
      <c r="C40" s="58" t="s">
        <v>362</v>
      </c>
      <c r="D40" s="57" t="s">
        <v>353</v>
      </c>
      <c r="E40" s="58">
        <v>1</v>
      </c>
      <c r="F40" s="58">
        <f>IF(E40=G40,H40)</f>
        <v>1</v>
      </c>
      <c r="G40" s="58">
        <f>IF(E40="NA","NA",H40)</f>
        <v>1</v>
      </c>
      <c r="H40" s="58">
        <v>1</v>
      </c>
      <c r="I40" s="57" t="s">
        <v>363</v>
      </c>
      <c r="J40" s="58">
        <v>1</v>
      </c>
      <c r="K40" s="58">
        <f>IF(J40=L40,M40)</f>
        <v>1</v>
      </c>
      <c r="L40" s="58">
        <f>IF(J40="NA","NA",M40)</f>
        <v>1</v>
      </c>
      <c r="M40" s="58">
        <v>1</v>
      </c>
      <c r="N40" s="57" t="s">
        <v>355</v>
      </c>
      <c r="O40" s="58">
        <v>1</v>
      </c>
      <c r="P40" s="58">
        <f>IF(O40=Q40,R40)</f>
        <v>1</v>
      </c>
      <c r="Q40" s="58">
        <f>IF(O40="NA","NA",R40)</f>
        <v>1</v>
      </c>
      <c r="R40" s="58">
        <v>1</v>
      </c>
      <c r="S40" s="243" t="s">
        <v>347</v>
      </c>
    </row>
    <row r="41" spans="1:19" s="16" customFormat="1" ht="409.5">
      <c r="A41" s="77">
        <v>24</v>
      </c>
      <c r="B41" s="443" t="s">
        <v>197</v>
      </c>
      <c r="C41" s="444" t="s">
        <v>2006</v>
      </c>
      <c r="D41" s="257" t="s">
        <v>364</v>
      </c>
      <c r="E41" s="58">
        <v>1</v>
      </c>
      <c r="F41" s="58">
        <f>IF(E41=G41,H41)</f>
        <v>1</v>
      </c>
      <c r="G41" s="58">
        <f>IF(E41="NA","NA",H41)</f>
        <v>1</v>
      </c>
      <c r="H41" s="58">
        <v>1</v>
      </c>
      <c r="I41" s="260" t="s">
        <v>365</v>
      </c>
      <c r="J41" s="58">
        <v>1</v>
      </c>
      <c r="K41" s="58">
        <f>IF(J41=L41,M41)</f>
        <v>1</v>
      </c>
      <c r="L41" s="58">
        <f>IF(J41="NA","NA",M41)</f>
        <v>1</v>
      </c>
      <c r="M41" s="58">
        <v>1</v>
      </c>
      <c r="N41" s="260" t="s">
        <v>366</v>
      </c>
      <c r="O41" s="58">
        <v>1</v>
      </c>
      <c r="P41" s="58">
        <f>IF(O41=Q41,R41)</f>
        <v>1</v>
      </c>
      <c r="Q41" s="58">
        <f>IF(O41="NA","NA",R41)</f>
        <v>1</v>
      </c>
      <c r="R41" s="58">
        <v>1</v>
      </c>
      <c r="S41" s="86" t="s">
        <v>1650</v>
      </c>
    </row>
    <row r="42" spans="1:19" s="16" customFormat="1" ht="409.5">
      <c r="A42" s="77">
        <v>25</v>
      </c>
      <c r="B42" s="443"/>
      <c r="C42" s="445"/>
      <c r="D42" s="257" t="s">
        <v>368</v>
      </c>
      <c r="E42" s="58">
        <v>1</v>
      </c>
      <c r="F42" s="58">
        <f>IF(E42=G42,H42)</f>
        <v>1</v>
      </c>
      <c r="G42" s="58">
        <f>IF(E42="NA","NA",H42)</f>
        <v>1</v>
      </c>
      <c r="H42" s="58">
        <v>1</v>
      </c>
      <c r="I42" s="257" t="s">
        <v>369</v>
      </c>
      <c r="J42" s="58">
        <v>1</v>
      </c>
      <c r="K42" s="58">
        <f>IF(J42=L42,M42)</f>
        <v>1</v>
      </c>
      <c r="L42" s="58">
        <f>IF(J42="NA","NA",M42)</f>
        <v>1</v>
      </c>
      <c r="M42" s="58">
        <v>1</v>
      </c>
      <c r="N42" s="257" t="s">
        <v>370</v>
      </c>
      <c r="O42" s="58">
        <v>1</v>
      </c>
      <c r="P42" s="58">
        <f>IF(O42=Q42,R42)</f>
        <v>1</v>
      </c>
      <c r="Q42" s="58">
        <f>IF(O42="NA","NA",R42)</f>
        <v>1</v>
      </c>
      <c r="R42" s="58">
        <v>1</v>
      </c>
      <c r="S42" s="86" t="s">
        <v>1650</v>
      </c>
    </row>
    <row r="43" spans="1:19" s="16" customFormat="1" ht="409.5">
      <c r="A43" s="77">
        <v>26</v>
      </c>
      <c r="B43" s="443"/>
      <c r="C43" s="445"/>
      <c r="D43" s="257" t="s">
        <v>201</v>
      </c>
      <c r="E43" s="58">
        <v>1</v>
      </c>
      <c r="F43" s="58">
        <f>IF(E43=G43,H43)</f>
        <v>1</v>
      </c>
      <c r="G43" s="58">
        <f>IF(E43="NA","NA",H43)</f>
        <v>1</v>
      </c>
      <c r="H43" s="58">
        <v>1</v>
      </c>
      <c r="I43" s="257" t="s">
        <v>371</v>
      </c>
      <c r="J43" s="58">
        <v>1</v>
      </c>
      <c r="K43" s="58">
        <f>IF(J43=L43,M43)</f>
        <v>1</v>
      </c>
      <c r="L43" s="58">
        <f>IF(J43="NA","NA",M43)</f>
        <v>1</v>
      </c>
      <c r="M43" s="58">
        <v>1</v>
      </c>
      <c r="N43" s="257" t="s">
        <v>372</v>
      </c>
      <c r="O43" s="58">
        <v>1</v>
      </c>
      <c r="P43" s="58">
        <f>IF(O43=Q43,R43)</f>
        <v>1</v>
      </c>
      <c r="Q43" s="58">
        <f>IF(O43="NA","NA",R43)</f>
        <v>1</v>
      </c>
      <c r="R43" s="58">
        <v>1</v>
      </c>
      <c r="S43" s="86" t="s">
        <v>1650</v>
      </c>
    </row>
    <row r="44" spans="1:19" s="16" customFormat="1" ht="409.5">
      <c r="A44" s="77">
        <v>27</v>
      </c>
      <c r="B44" s="443"/>
      <c r="C44" s="445"/>
      <c r="D44" s="257" t="s">
        <v>373</v>
      </c>
      <c r="E44" s="58">
        <v>1</v>
      </c>
      <c r="F44" s="58">
        <f>IF(E44=G44,H44)</f>
        <v>1</v>
      </c>
      <c r="G44" s="58">
        <f>IF(E44="NA","NA",H44)</f>
        <v>1</v>
      </c>
      <c r="H44" s="58">
        <v>1</v>
      </c>
      <c r="I44" s="257" t="s">
        <v>374</v>
      </c>
      <c r="J44" s="58">
        <v>1</v>
      </c>
      <c r="K44" s="58">
        <f>IF(J44=L44,M44)</f>
        <v>1</v>
      </c>
      <c r="L44" s="58">
        <f>IF(J44="NA","NA",M44)</f>
        <v>1</v>
      </c>
      <c r="M44" s="58">
        <v>1</v>
      </c>
      <c r="N44" s="257" t="s">
        <v>375</v>
      </c>
      <c r="O44" s="58">
        <v>1</v>
      </c>
      <c r="P44" s="58">
        <f>IF(O44=Q44,R44)</f>
        <v>1</v>
      </c>
      <c r="Q44" s="58">
        <f>IF(O44="NA","NA",R44)</f>
        <v>1</v>
      </c>
      <c r="R44" s="58">
        <v>1</v>
      </c>
      <c r="S44" s="86" t="s">
        <v>1650</v>
      </c>
    </row>
    <row r="45" spans="1:19" s="12" customFormat="1" ht="21.75">
      <c r="A45" s="6"/>
      <c r="B45" s="26"/>
      <c r="C45" s="27"/>
      <c r="D45" s="26"/>
      <c r="E45" s="45">
        <f>SUM(E12:E44)</f>
        <v>27</v>
      </c>
      <c r="F45" s="28">
        <f>SUM(F12:F44)</f>
        <v>27</v>
      </c>
      <c r="G45" s="28">
        <f>SUM(G12:G44)</f>
        <v>27</v>
      </c>
      <c r="H45" s="28">
        <f>SUM(H12:H44)</f>
        <v>27</v>
      </c>
      <c r="I45" s="26"/>
      <c r="J45" s="45">
        <f>SUM(J12:J44)</f>
        <v>27</v>
      </c>
      <c r="K45" s="28">
        <f>SUM(K12:K44)</f>
        <v>27</v>
      </c>
      <c r="L45" s="28">
        <f>SUM(L12:L44)</f>
        <v>27</v>
      </c>
      <c r="M45" s="28">
        <f>SUM(M12:M44)</f>
        <v>27</v>
      </c>
      <c r="N45" s="26"/>
      <c r="O45" s="45">
        <f>SUM(O12:O44)</f>
        <v>26</v>
      </c>
      <c r="P45" s="28">
        <f>SUM(P12:P44)</f>
        <v>26</v>
      </c>
      <c r="Q45" s="28">
        <f>SUM(Q12:Q44)</f>
        <v>26</v>
      </c>
      <c r="R45" s="28">
        <f>SUM(R12:R44)</f>
        <v>26</v>
      </c>
    </row>
    <row r="46" spans="1:19" s="12" customFormat="1" ht="21.75">
      <c r="A46" s="6"/>
      <c r="B46" s="47" t="str">
        <f>A7</f>
        <v>CONSULTA EXTERNA</v>
      </c>
      <c r="C46" s="46">
        <f>'RESULTADOS CACU-CAENDOMETRIO'!M19</f>
        <v>1</v>
      </c>
      <c r="D46" s="26"/>
      <c r="E46" s="28"/>
      <c r="F46" s="28"/>
      <c r="G46" s="28"/>
      <c r="H46" s="28"/>
      <c r="I46" s="26"/>
      <c r="J46" s="28"/>
      <c r="K46" s="28"/>
      <c r="L46" s="28"/>
      <c r="M46" s="28"/>
      <c r="N46" s="26"/>
      <c r="O46" s="28"/>
      <c r="P46" s="28"/>
      <c r="Q46" s="28"/>
      <c r="R46" s="28"/>
    </row>
  </sheetData>
  <mergeCells count="61">
    <mergeCell ref="A33:S33"/>
    <mergeCell ref="F8:F10"/>
    <mergeCell ref="G8:G10"/>
    <mergeCell ref="S8:S10"/>
    <mergeCell ref="H8:H10"/>
    <mergeCell ref="O24:O25"/>
    <mergeCell ref="N24:N25"/>
    <mergeCell ref="J24:J25"/>
    <mergeCell ref="I24:I25"/>
    <mergeCell ref="E24:E25"/>
    <mergeCell ref="D24:D25"/>
    <mergeCell ref="C24:C25"/>
    <mergeCell ref="B24:B25"/>
    <mergeCell ref="A24:A25"/>
    <mergeCell ref="A16:A17"/>
    <mergeCell ref="S24:S25"/>
    <mergeCell ref="A39:S39"/>
    <mergeCell ref="B41:B44"/>
    <mergeCell ref="C41:C44"/>
    <mergeCell ref="Q8:Q10"/>
    <mergeCell ref="R8:R10"/>
    <mergeCell ref="S16:S17"/>
    <mergeCell ref="O16:O17"/>
    <mergeCell ref="N16:N17"/>
    <mergeCell ref="J16:J17"/>
    <mergeCell ref="I16:I17"/>
    <mergeCell ref="E16:E17"/>
    <mergeCell ref="D16:D17"/>
    <mergeCell ref="C16:C17"/>
    <mergeCell ref="B16:B17"/>
    <mergeCell ref="A11:S11"/>
    <mergeCell ref="A23:S23"/>
    <mergeCell ref="A8:A10"/>
    <mergeCell ref="B8:B10"/>
    <mergeCell ref="C8:C10"/>
    <mergeCell ref="E8:E10"/>
    <mergeCell ref="O8:O10"/>
    <mergeCell ref="L8:L10"/>
    <mergeCell ref="M8:M10"/>
    <mergeCell ref="A1:S1"/>
    <mergeCell ref="A2:S2"/>
    <mergeCell ref="A3:S3"/>
    <mergeCell ref="A4:S4"/>
    <mergeCell ref="A5:N5"/>
    <mergeCell ref="O5:S5"/>
    <mergeCell ref="A6:I6"/>
    <mergeCell ref="J6:S6"/>
    <mergeCell ref="S35:S36"/>
    <mergeCell ref="O35:O36"/>
    <mergeCell ref="N35:N36"/>
    <mergeCell ref="J35:J36"/>
    <mergeCell ref="I35:I36"/>
    <mergeCell ref="E35:E36"/>
    <mergeCell ref="D35:D36"/>
    <mergeCell ref="C35:C36"/>
    <mergeCell ref="B35:B36"/>
    <mergeCell ref="A35:A36"/>
    <mergeCell ref="J8:J10"/>
    <mergeCell ref="K8:K10"/>
    <mergeCell ref="P8:P10"/>
    <mergeCell ref="A7:S7"/>
  </mergeCells>
  <pageMargins left="0.23622047244094491" right="0.23622047244094491" top="0.74803149606299213" bottom="0.74803149606299213" header="0.31496062992125984" footer="0.31496062992125984"/>
  <pageSetup scale="4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S109"/>
  <sheetViews>
    <sheetView view="pageBreakPreview" zoomScale="55" zoomScaleNormal="70" zoomScaleSheetLayoutView="55" workbookViewId="0">
      <selection activeCell="D15" sqref="D15:D16"/>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33.42578125"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1586</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174">
      <c r="A12" s="77">
        <v>1</v>
      </c>
      <c r="B12" s="470" t="s">
        <v>376</v>
      </c>
      <c r="C12" s="471" t="s">
        <v>2011</v>
      </c>
      <c r="D12" s="73" t="s">
        <v>2007</v>
      </c>
      <c r="E12" s="90">
        <v>1</v>
      </c>
      <c r="F12" s="58">
        <f>IF(E12=G12,H12)</f>
        <v>1</v>
      </c>
      <c r="G12" s="58">
        <f>IF(E12="NA","NA",H12)</f>
        <v>1</v>
      </c>
      <c r="H12" s="58">
        <v>1</v>
      </c>
      <c r="I12" s="73" t="s">
        <v>435</v>
      </c>
      <c r="J12" s="90">
        <v>1</v>
      </c>
      <c r="K12" s="58">
        <f>IF(J12=L12,M12)</f>
        <v>1</v>
      </c>
      <c r="L12" s="58">
        <f>IF(J12="NA","NA",M12)</f>
        <v>1</v>
      </c>
      <c r="M12" s="58">
        <v>1</v>
      </c>
      <c r="N12" s="73" t="s">
        <v>2008</v>
      </c>
      <c r="O12" s="90">
        <v>1</v>
      </c>
      <c r="P12" s="58">
        <f>IF(O12=Q12,R12)</f>
        <v>1</v>
      </c>
      <c r="Q12" s="58">
        <f>IF(O12="NA","NA",R12)</f>
        <v>1</v>
      </c>
      <c r="R12" s="58">
        <v>1</v>
      </c>
      <c r="S12" s="93" t="s">
        <v>484</v>
      </c>
    </row>
    <row r="13" spans="1:19" ht="282.75">
      <c r="A13" s="77">
        <v>2</v>
      </c>
      <c r="B13" s="470"/>
      <c r="C13" s="471"/>
      <c r="D13" s="73" t="s">
        <v>2009</v>
      </c>
      <c r="E13" s="90">
        <v>1</v>
      </c>
      <c r="F13" s="58">
        <f t="shared" ref="F13:F82" si="0">IF(E13=G13,H13)</f>
        <v>1</v>
      </c>
      <c r="G13" s="58">
        <f t="shared" ref="G13:G82" si="1">IF(E13="NA","NA",H13)</f>
        <v>1</v>
      </c>
      <c r="H13" s="58">
        <v>1</v>
      </c>
      <c r="I13" s="73" t="s">
        <v>436</v>
      </c>
      <c r="J13" s="90">
        <v>1</v>
      </c>
      <c r="K13" s="58">
        <f t="shared" ref="K13:K82" si="2">IF(J13=L13,M13)</f>
        <v>1</v>
      </c>
      <c r="L13" s="58">
        <f t="shared" ref="L13:L82" si="3">IF(J13="NA","NA",M13)</f>
        <v>1</v>
      </c>
      <c r="M13" s="58">
        <v>1</v>
      </c>
      <c r="N13" s="73" t="s">
        <v>2010</v>
      </c>
      <c r="O13" s="90">
        <v>1</v>
      </c>
      <c r="P13" s="58">
        <f t="shared" ref="P13:P82" si="4">IF(O13=Q13,R13)</f>
        <v>1</v>
      </c>
      <c r="Q13" s="58">
        <f t="shared" ref="Q13:Q82" si="5">IF(O13="NA","NA",R13)</f>
        <v>1</v>
      </c>
      <c r="R13" s="58">
        <v>1</v>
      </c>
      <c r="S13" s="93" t="s">
        <v>484</v>
      </c>
    </row>
    <row r="14" spans="1:19" s="16" customFormat="1" ht="391.5">
      <c r="A14" s="77">
        <v>3</v>
      </c>
      <c r="B14" s="73" t="s">
        <v>377</v>
      </c>
      <c r="C14" s="77" t="s">
        <v>378</v>
      </c>
      <c r="D14" s="73" t="s">
        <v>379</v>
      </c>
      <c r="E14" s="90">
        <v>1</v>
      </c>
      <c r="F14" s="58">
        <f t="shared" si="0"/>
        <v>1</v>
      </c>
      <c r="G14" s="58">
        <f t="shared" si="1"/>
        <v>1</v>
      </c>
      <c r="H14" s="58">
        <v>1</v>
      </c>
      <c r="I14" s="73" t="s">
        <v>511</v>
      </c>
      <c r="J14" s="90">
        <v>1</v>
      </c>
      <c r="K14" s="58">
        <f t="shared" si="2"/>
        <v>1</v>
      </c>
      <c r="L14" s="58">
        <f t="shared" si="3"/>
        <v>1</v>
      </c>
      <c r="M14" s="58">
        <v>1</v>
      </c>
      <c r="N14" s="73" t="s">
        <v>462</v>
      </c>
      <c r="O14" s="90">
        <v>1</v>
      </c>
      <c r="P14" s="58">
        <f t="shared" si="4"/>
        <v>1</v>
      </c>
      <c r="Q14" s="58">
        <f t="shared" si="5"/>
        <v>1</v>
      </c>
      <c r="R14" s="58">
        <v>1</v>
      </c>
      <c r="S14" s="93" t="s">
        <v>485</v>
      </c>
    </row>
    <row r="15" spans="1:19" s="16" customFormat="1" ht="409.5" customHeight="1">
      <c r="A15" s="77">
        <v>4</v>
      </c>
      <c r="B15" s="470" t="s">
        <v>380</v>
      </c>
      <c r="C15" s="342" t="s">
        <v>381</v>
      </c>
      <c r="D15" s="361" t="s">
        <v>382</v>
      </c>
      <c r="E15" s="463">
        <v>1</v>
      </c>
      <c r="F15" s="58">
        <f t="shared" si="0"/>
        <v>1</v>
      </c>
      <c r="G15" s="58">
        <f t="shared" si="1"/>
        <v>1</v>
      </c>
      <c r="H15" s="58">
        <v>1</v>
      </c>
      <c r="I15" s="361" t="s">
        <v>437</v>
      </c>
      <c r="J15" s="463">
        <v>1</v>
      </c>
      <c r="K15" s="58">
        <f t="shared" si="2"/>
        <v>1</v>
      </c>
      <c r="L15" s="58">
        <f t="shared" si="3"/>
        <v>1</v>
      </c>
      <c r="M15" s="58">
        <v>1</v>
      </c>
      <c r="N15" s="361" t="s">
        <v>463</v>
      </c>
      <c r="O15" s="463">
        <v>1</v>
      </c>
      <c r="P15" s="58">
        <f t="shared" si="4"/>
        <v>1</v>
      </c>
      <c r="Q15" s="58">
        <f t="shared" si="5"/>
        <v>1</v>
      </c>
      <c r="R15" s="58">
        <v>1</v>
      </c>
      <c r="S15" s="465" t="s">
        <v>486</v>
      </c>
    </row>
    <row r="16" spans="1:19" s="16" customFormat="1" ht="125.25" customHeight="1">
      <c r="A16" s="229"/>
      <c r="B16" s="470"/>
      <c r="C16" s="342"/>
      <c r="D16" s="362"/>
      <c r="E16" s="464"/>
      <c r="F16" s="228"/>
      <c r="G16" s="228"/>
      <c r="H16" s="228"/>
      <c r="I16" s="362"/>
      <c r="J16" s="464"/>
      <c r="K16" s="228"/>
      <c r="L16" s="228"/>
      <c r="M16" s="228"/>
      <c r="N16" s="362"/>
      <c r="O16" s="464"/>
      <c r="P16" s="228"/>
      <c r="Q16" s="228"/>
      <c r="R16" s="228"/>
      <c r="S16" s="466"/>
    </row>
    <row r="17" spans="1:19" s="16" customFormat="1" ht="226.5" customHeight="1">
      <c r="A17" s="229"/>
      <c r="B17" s="470"/>
      <c r="C17" s="342"/>
      <c r="D17" s="467" t="s">
        <v>383</v>
      </c>
      <c r="E17" s="463">
        <v>1</v>
      </c>
      <c r="F17" s="228"/>
      <c r="G17" s="228"/>
      <c r="H17" s="228"/>
      <c r="I17" s="361" t="s">
        <v>438</v>
      </c>
      <c r="J17" s="463">
        <v>1</v>
      </c>
      <c r="K17" s="228"/>
      <c r="L17" s="228"/>
      <c r="M17" s="228"/>
      <c r="N17" s="361" t="s">
        <v>464</v>
      </c>
      <c r="O17" s="463">
        <v>1</v>
      </c>
      <c r="P17" s="228"/>
      <c r="Q17" s="228"/>
      <c r="R17" s="228"/>
      <c r="S17" s="465" t="s">
        <v>486</v>
      </c>
    </row>
    <row r="18" spans="1:19" s="16" customFormat="1" ht="302.25" customHeight="1">
      <c r="A18" s="77">
        <v>5</v>
      </c>
      <c r="B18" s="470"/>
      <c r="C18" s="342"/>
      <c r="D18" s="468"/>
      <c r="E18" s="464"/>
      <c r="F18" s="58">
        <f>IF(E17=G18,H18)</f>
        <v>1</v>
      </c>
      <c r="G18" s="58">
        <f>IF(E17="NA","NA",H18)</f>
        <v>1</v>
      </c>
      <c r="H18" s="58">
        <v>1</v>
      </c>
      <c r="I18" s="362"/>
      <c r="J18" s="464"/>
      <c r="K18" s="58">
        <f>IF(J17=L18,M18)</f>
        <v>1</v>
      </c>
      <c r="L18" s="58">
        <f>IF(J17="NA","NA",M18)</f>
        <v>1</v>
      </c>
      <c r="M18" s="58">
        <v>1</v>
      </c>
      <c r="N18" s="362"/>
      <c r="O18" s="464"/>
      <c r="P18" s="58">
        <f>IF(O17=Q18,R18)</f>
        <v>1</v>
      </c>
      <c r="Q18" s="58">
        <f>IF(O17="NA","NA",R18)</f>
        <v>1</v>
      </c>
      <c r="R18" s="58">
        <v>1</v>
      </c>
      <c r="S18" s="466"/>
    </row>
    <row r="19" spans="1:19" s="16" customFormat="1" ht="369.75">
      <c r="A19" s="77">
        <v>6</v>
      </c>
      <c r="B19" s="470" t="s">
        <v>384</v>
      </c>
      <c r="C19" s="342" t="s">
        <v>385</v>
      </c>
      <c r="D19" s="73" t="s">
        <v>386</v>
      </c>
      <c r="E19" s="90">
        <v>1</v>
      </c>
      <c r="F19" s="58">
        <f t="shared" si="0"/>
        <v>1</v>
      </c>
      <c r="G19" s="58">
        <f t="shared" si="1"/>
        <v>1</v>
      </c>
      <c r="H19" s="58">
        <v>1</v>
      </c>
      <c r="I19" s="73" t="s">
        <v>439</v>
      </c>
      <c r="J19" s="90">
        <v>1</v>
      </c>
      <c r="K19" s="58">
        <f t="shared" si="2"/>
        <v>1</v>
      </c>
      <c r="L19" s="58">
        <f t="shared" si="3"/>
        <v>1</v>
      </c>
      <c r="M19" s="58">
        <v>1</v>
      </c>
      <c r="N19" s="73" t="s">
        <v>465</v>
      </c>
      <c r="O19" s="90">
        <v>1</v>
      </c>
      <c r="P19" s="58">
        <f t="shared" si="4"/>
        <v>1</v>
      </c>
      <c r="Q19" s="58">
        <f t="shared" si="5"/>
        <v>1</v>
      </c>
      <c r="R19" s="58">
        <v>1</v>
      </c>
      <c r="S19" s="244" t="s">
        <v>487</v>
      </c>
    </row>
    <row r="20" spans="1:19" s="16" customFormat="1" ht="263.25">
      <c r="A20" s="77">
        <v>7</v>
      </c>
      <c r="B20" s="470"/>
      <c r="C20" s="342"/>
      <c r="D20" s="73" t="s">
        <v>387</v>
      </c>
      <c r="E20" s="90">
        <v>1</v>
      </c>
      <c r="F20" s="58">
        <f t="shared" si="0"/>
        <v>1</v>
      </c>
      <c r="G20" s="58">
        <f t="shared" si="1"/>
        <v>1</v>
      </c>
      <c r="H20" s="58">
        <v>1</v>
      </c>
      <c r="I20" s="73" t="s">
        <v>440</v>
      </c>
      <c r="J20" s="90">
        <v>1</v>
      </c>
      <c r="K20" s="58">
        <f t="shared" si="2"/>
        <v>1</v>
      </c>
      <c r="L20" s="58">
        <f t="shared" si="3"/>
        <v>1</v>
      </c>
      <c r="M20" s="58">
        <v>1</v>
      </c>
      <c r="N20" s="73" t="s">
        <v>466</v>
      </c>
      <c r="O20" s="90">
        <v>1</v>
      </c>
      <c r="P20" s="58">
        <f t="shared" si="4"/>
        <v>1</v>
      </c>
      <c r="Q20" s="58">
        <f t="shared" si="5"/>
        <v>1</v>
      </c>
      <c r="R20" s="58">
        <v>1</v>
      </c>
      <c r="S20" s="244" t="s">
        <v>487</v>
      </c>
    </row>
    <row r="21" spans="1:19" s="16" customFormat="1" ht="326.25">
      <c r="A21" s="77">
        <v>8</v>
      </c>
      <c r="B21" s="470"/>
      <c r="C21" s="342"/>
      <c r="D21" s="73" t="s">
        <v>388</v>
      </c>
      <c r="E21" s="90">
        <v>1</v>
      </c>
      <c r="F21" s="58">
        <f t="shared" si="0"/>
        <v>1</v>
      </c>
      <c r="G21" s="58">
        <f t="shared" si="1"/>
        <v>1</v>
      </c>
      <c r="H21" s="58">
        <v>1</v>
      </c>
      <c r="I21" s="73" t="s">
        <v>441</v>
      </c>
      <c r="J21" s="90">
        <v>1</v>
      </c>
      <c r="K21" s="58">
        <f t="shared" si="2"/>
        <v>1</v>
      </c>
      <c r="L21" s="58">
        <f t="shared" si="3"/>
        <v>1</v>
      </c>
      <c r="M21" s="58">
        <v>1</v>
      </c>
      <c r="N21" s="73" t="s">
        <v>467</v>
      </c>
      <c r="O21" s="90">
        <v>1</v>
      </c>
      <c r="P21" s="58">
        <f t="shared" si="4"/>
        <v>1</v>
      </c>
      <c r="Q21" s="58">
        <f t="shared" si="5"/>
        <v>1</v>
      </c>
      <c r="R21" s="58">
        <v>1</v>
      </c>
      <c r="S21" s="244" t="s">
        <v>487</v>
      </c>
    </row>
    <row r="22" spans="1:19" s="16" customFormat="1" ht="263.25">
      <c r="A22" s="77">
        <v>9</v>
      </c>
      <c r="B22" s="470" t="s">
        <v>389</v>
      </c>
      <c r="C22" s="342" t="s">
        <v>390</v>
      </c>
      <c r="D22" s="73" t="s">
        <v>391</v>
      </c>
      <c r="E22" s="90">
        <v>1</v>
      </c>
      <c r="F22" s="58">
        <f t="shared" si="0"/>
        <v>1</v>
      </c>
      <c r="G22" s="58">
        <f t="shared" si="1"/>
        <v>1</v>
      </c>
      <c r="H22" s="58">
        <v>1</v>
      </c>
      <c r="I22" s="73" t="s">
        <v>442</v>
      </c>
      <c r="J22" s="90">
        <v>1</v>
      </c>
      <c r="K22" s="58">
        <f t="shared" si="2"/>
        <v>1</v>
      </c>
      <c r="L22" s="58">
        <f t="shared" si="3"/>
        <v>1</v>
      </c>
      <c r="M22" s="58">
        <v>1</v>
      </c>
      <c r="N22" s="73" t="s">
        <v>468</v>
      </c>
      <c r="O22" s="90">
        <v>1</v>
      </c>
      <c r="P22" s="58">
        <f t="shared" si="4"/>
        <v>1</v>
      </c>
      <c r="Q22" s="58">
        <f t="shared" si="5"/>
        <v>1</v>
      </c>
      <c r="R22" s="58">
        <v>1</v>
      </c>
      <c r="S22" s="244" t="s">
        <v>488</v>
      </c>
    </row>
    <row r="23" spans="1:19" s="16" customFormat="1" ht="391.5">
      <c r="A23" s="77">
        <v>10</v>
      </c>
      <c r="B23" s="470"/>
      <c r="C23" s="342"/>
      <c r="D23" s="73" t="s">
        <v>512</v>
      </c>
      <c r="E23" s="90">
        <v>1</v>
      </c>
      <c r="F23" s="58">
        <f t="shared" si="0"/>
        <v>1</v>
      </c>
      <c r="G23" s="58">
        <f t="shared" si="1"/>
        <v>1</v>
      </c>
      <c r="H23" s="58">
        <v>1</v>
      </c>
      <c r="I23" s="73" t="s">
        <v>443</v>
      </c>
      <c r="J23" s="90">
        <v>1</v>
      </c>
      <c r="K23" s="58">
        <f t="shared" si="2"/>
        <v>1</v>
      </c>
      <c r="L23" s="58">
        <f t="shared" si="3"/>
        <v>1</v>
      </c>
      <c r="M23" s="58">
        <v>1</v>
      </c>
      <c r="N23" s="73" t="s">
        <v>469</v>
      </c>
      <c r="O23" s="90">
        <v>1</v>
      </c>
      <c r="P23" s="58">
        <f t="shared" si="4"/>
        <v>1</v>
      </c>
      <c r="Q23" s="58">
        <f t="shared" si="5"/>
        <v>1</v>
      </c>
      <c r="R23" s="58">
        <v>1</v>
      </c>
      <c r="S23" s="93" t="s">
        <v>488</v>
      </c>
    </row>
    <row r="24" spans="1:19" s="16" customFormat="1" ht="263.25">
      <c r="A24" s="77">
        <v>11</v>
      </c>
      <c r="B24" s="469" t="s">
        <v>392</v>
      </c>
      <c r="C24" s="342" t="s">
        <v>393</v>
      </c>
      <c r="D24" s="73" t="s">
        <v>394</v>
      </c>
      <c r="E24" s="90">
        <v>1</v>
      </c>
      <c r="F24" s="58">
        <f t="shared" si="0"/>
        <v>1</v>
      </c>
      <c r="G24" s="58">
        <f t="shared" si="1"/>
        <v>1</v>
      </c>
      <c r="H24" s="58">
        <v>1</v>
      </c>
      <c r="I24" s="73" t="s">
        <v>444</v>
      </c>
      <c r="J24" s="90">
        <v>1</v>
      </c>
      <c r="K24" s="58">
        <f t="shared" si="2"/>
        <v>1</v>
      </c>
      <c r="L24" s="58">
        <f t="shared" si="3"/>
        <v>1</v>
      </c>
      <c r="M24" s="58">
        <v>1</v>
      </c>
      <c r="N24" s="73" t="s">
        <v>470</v>
      </c>
      <c r="O24" s="90">
        <v>1</v>
      </c>
      <c r="P24" s="58">
        <f t="shared" si="4"/>
        <v>1</v>
      </c>
      <c r="Q24" s="58">
        <f t="shared" si="5"/>
        <v>1</v>
      </c>
      <c r="R24" s="58">
        <v>1</v>
      </c>
      <c r="S24" s="244" t="s">
        <v>488</v>
      </c>
    </row>
    <row r="25" spans="1:19" s="16" customFormat="1" ht="263.25">
      <c r="A25" s="77">
        <v>12</v>
      </c>
      <c r="B25" s="469"/>
      <c r="C25" s="342"/>
      <c r="D25" s="73" t="s">
        <v>395</v>
      </c>
      <c r="E25" s="90">
        <v>1</v>
      </c>
      <c r="F25" s="58">
        <f t="shared" si="0"/>
        <v>1</v>
      </c>
      <c r="G25" s="58">
        <f t="shared" si="1"/>
        <v>1</v>
      </c>
      <c r="H25" s="58">
        <v>1</v>
      </c>
      <c r="I25" s="73" t="s">
        <v>445</v>
      </c>
      <c r="J25" s="90">
        <v>1</v>
      </c>
      <c r="K25" s="58">
        <f t="shared" si="2"/>
        <v>1</v>
      </c>
      <c r="L25" s="58">
        <f t="shared" si="3"/>
        <v>1</v>
      </c>
      <c r="M25" s="58">
        <v>1</v>
      </c>
      <c r="N25" s="73" t="s">
        <v>471</v>
      </c>
      <c r="O25" s="90">
        <v>1</v>
      </c>
      <c r="P25" s="58">
        <f t="shared" si="4"/>
        <v>1</v>
      </c>
      <c r="Q25" s="58">
        <f t="shared" si="5"/>
        <v>1</v>
      </c>
      <c r="R25" s="58">
        <v>1</v>
      </c>
      <c r="S25" s="244" t="s">
        <v>488</v>
      </c>
    </row>
    <row r="26" spans="1:19" s="16" customFormat="1" ht="282.75">
      <c r="A26" s="77">
        <v>13</v>
      </c>
      <c r="B26" s="94" t="s">
        <v>396</v>
      </c>
      <c r="C26" s="77" t="s">
        <v>397</v>
      </c>
      <c r="D26" s="73" t="s">
        <v>398</v>
      </c>
      <c r="E26" s="90">
        <v>1</v>
      </c>
      <c r="F26" s="58">
        <f t="shared" si="0"/>
        <v>1</v>
      </c>
      <c r="G26" s="58">
        <f t="shared" si="1"/>
        <v>1</v>
      </c>
      <c r="H26" s="58">
        <v>1</v>
      </c>
      <c r="I26" s="73" t="s">
        <v>446</v>
      </c>
      <c r="J26" s="90">
        <v>1</v>
      </c>
      <c r="K26" s="58">
        <f t="shared" si="2"/>
        <v>1</v>
      </c>
      <c r="L26" s="58">
        <f t="shared" si="3"/>
        <v>1</v>
      </c>
      <c r="M26" s="58">
        <v>1</v>
      </c>
      <c r="N26" s="73" t="s">
        <v>472</v>
      </c>
      <c r="O26" s="90">
        <v>1</v>
      </c>
      <c r="P26" s="58">
        <f t="shared" si="4"/>
        <v>1</v>
      </c>
      <c r="Q26" s="58">
        <f t="shared" si="5"/>
        <v>1</v>
      </c>
      <c r="R26" s="58">
        <v>1</v>
      </c>
      <c r="S26" s="244" t="s">
        <v>488</v>
      </c>
    </row>
    <row r="27" spans="1:19" s="16" customFormat="1" ht="409.5">
      <c r="A27" s="77">
        <v>14</v>
      </c>
      <c r="B27" s="94" t="s">
        <v>399</v>
      </c>
      <c r="C27" s="77" t="s">
        <v>400</v>
      </c>
      <c r="D27" s="73" t="s">
        <v>401</v>
      </c>
      <c r="E27" s="90">
        <v>1</v>
      </c>
      <c r="F27" s="58">
        <f t="shared" si="0"/>
        <v>1</v>
      </c>
      <c r="G27" s="58">
        <f t="shared" si="1"/>
        <v>1</v>
      </c>
      <c r="H27" s="58">
        <v>1</v>
      </c>
      <c r="I27" s="73" t="s">
        <v>447</v>
      </c>
      <c r="J27" s="90">
        <v>1</v>
      </c>
      <c r="K27" s="58">
        <f t="shared" si="2"/>
        <v>1</v>
      </c>
      <c r="L27" s="58">
        <f t="shared" si="3"/>
        <v>1</v>
      </c>
      <c r="M27" s="58">
        <v>1</v>
      </c>
      <c r="N27" s="73" t="s">
        <v>471</v>
      </c>
      <c r="O27" s="90">
        <v>1</v>
      </c>
      <c r="P27" s="58">
        <f t="shared" si="4"/>
        <v>1</v>
      </c>
      <c r="Q27" s="58">
        <f t="shared" si="5"/>
        <v>1</v>
      </c>
      <c r="R27" s="58">
        <v>1</v>
      </c>
      <c r="S27" s="93" t="s">
        <v>489</v>
      </c>
    </row>
    <row r="28" spans="1:19" s="16" customFormat="1" ht="409.5">
      <c r="A28" s="77">
        <v>15</v>
      </c>
      <c r="B28" s="89" t="s">
        <v>402</v>
      </c>
      <c r="C28" s="77" t="s">
        <v>403</v>
      </c>
      <c r="D28" s="73" t="s">
        <v>404</v>
      </c>
      <c r="E28" s="90">
        <v>1</v>
      </c>
      <c r="F28" s="58">
        <f t="shared" si="0"/>
        <v>1</v>
      </c>
      <c r="G28" s="58">
        <f t="shared" si="1"/>
        <v>1</v>
      </c>
      <c r="H28" s="58">
        <v>1</v>
      </c>
      <c r="I28" s="73" t="s">
        <v>448</v>
      </c>
      <c r="J28" s="90">
        <v>1</v>
      </c>
      <c r="K28" s="58">
        <f t="shared" si="2"/>
        <v>1</v>
      </c>
      <c r="L28" s="58">
        <f t="shared" si="3"/>
        <v>1</v>
      </c>
      <c r="M28" s="58">
        <v>1</v>
      </c>
      <c r="N28" s="73" t="s">
        <v>473</v>
      </c>
      <c r="O28" s="90">
        <v>1</v>
      </c>
      <c r="P28" s="58">
        <f t="shared" si="4"/>
        <v>1</v>
      </c>
      <c r="Q28" s="58">
        <f t="shared" si="5"/>
        <v>1</v>
      </c>
      <c r="R28" s="58">
        <v>1</v>
      </c>
      <c r="S28" s="93" t="s">
        <v>489</v>
      </c>
    </row>
    <row r="29" spans="1:19" s="16" customFormat="1" ht="174">
      <c r="A29" s="77">
        <v>16</v>
      </c>
      <c r="B29" s="89" t="s">
        <v>399</v>
      </c>
      <c r="C29" s="77" t="s">
        <v>405</v>
      </c>
      <c r="D29" s="73" t="s">
        <v>406</v>
      </c>
      <c r="E29" s="90">
        <v>1</v>
      </c>
      <c r="F29" s="58">
        <f t="shared" si="0"/>
        <v>1</v>
      </c>
      <c r="G29" s="58">
        <f t="shared" si="1"/>
        <v>1</v>
      </c>
      <c r="H29" s="58">
        <v>1</v>
      </c>
      <c r="I29" s="73" t="s">
        <v>449</v>
      </c>
      <c r="J29" s="90">
        <v>1</v>
      </c>
      <c r="K29" s="58">
        <f t="shared" si="2"/>
        <v>1</v>
      </c>
      <c r="L29" s="58">
        <f t="shared" si="3"/>
        <v>1</v>
      </c>
      <c r="M29" s="58">
        <v>1</v>
      </c>
      <c r="N29" s="73" t="s">
        <v>473</v>
      </c>
      <c r="O29" s="90">
        <v>1</v>
      </c>
      <c r="P29" s="58">
        <f t="shared" si="4"/>
        <v>1</v>
      </c>
      <c r="Q29" s="58">
        <f t="shared" si="5"/>
        <v>1</v>
      </c>
      <c r="R29" s="58">
        <v>1</v>
      </c>
      <c r="S29" s="93" t="s">
        <v>489</v>
      </c>
    </row>
    <row r="30" spans="1:19" s="16" customFormat="1" ht="239.25">
      <c r="A30" s="77">
        <v>17</v>
      </c>
      <c r="B30" s="84" t="s">
        <v>407</v>
      </c>
      <c r="C30" s="85" t="s">
        <v>408</v>
      </c>
      <c r="D30" s="73" t="s">
        <v>409</v>
      </c>
      <c r="E30" s="90">
        <v>1</v>
      </c>
      <c r="F30" s="58">
        <f t="shared" si="0"/>
        <v>1</v>
      </c>
      <c r="G30" s="58">
        <f t="shared" si="1"/>
        <v>1</v>
      </c>
      <c r="H30" s="58">
        <v>1</v>
      </c>
      <c r="I30" s="78" t="s">
        <v>450</v>
      </c>
      <c r="J30" s="90">
        <v>1</v>
      </c>
      <c r="K30" s="58">
        <f t="shared" si="2"/>
        <v>1</v>
      </c>
      <c r="L30" s="58">
        <f t="shared" si="3"/>
        <v>1</v>
      </c>
      <c r="M30" s="58">
        <v>1</v>
      </c>
      <c r="N30" s="73" t="s">
        <v>474</v>
      </c>
      <c r="O30" s="90">
        <v>1</v>
      </c>
      <c r="P30" s="58">
        <f t="shared" si="4"/>
        <v>1</v>
      </c>
      <c r="Q30" s="58">
        <f t="shared" si="5"/>
        <v>1</v>
      </c>
      <c r="R30" s="58">
        <v>1</v>
      </c>
      <c r="S30" s="93" t="s">
        <v>489</v>
      </c>
    </row>
    <row r="31" spans="1:19" s="16" customFormat="1" ht="174">
      <c r="A31" s="77">
        <v>18</v>
      </c>
      <c r="B31" s="89" t="s">
        <v>399</v>
      </c>
      <c r="C31" s="77" t="s">
        <v>410</v>
      </c>
      <c r="D31" s="73" t="s">
        <v>411</v>
      </c>
      <c r="E31" s="90">
        <v>1</v>
      </c>
      <c r="F31" s="58">
        <f t="shared" si="0"/>
        <v>1</v>
      </c>
      <c r="G31" s="58">
        <f t="shared" si="1"/>
        <v>1</v>
      </c>
      <c r="H31" s="58">
        <v>1</v>
      </c>
      <c r="I31" s="73" t="s">
        <v>451</v>
      </c>
      <c r="J31" s="90">
        <v>1</v>
      </c>
      <c r="K31" s="58">
        <f t="shared" si="2"/>
        <v>1</v>
      </c>
      <c r="L31" s="58">
        <f t="shared" si="3"/>
        <v>1</v>
      </c>
      <c r="M31" s="58">
        <v>1</v>
      </c>
      <c r="N31" s="73" t="s">
        <v>473</v>
      </c>
      <c r="O31" s="90">
        <v>1</v>
      </c>
      <c r="P31" s="58">
        <f t="shared" si="4"/>
        <v>1</v>
      </c>
      <c r="Q31" s="58">
        <f t="shared" si="5"/>
        <v>1</v>
      </c>
      <c r="R31" s="58">
        <v>1</v>
      </c>
      <c r="S31" s="93" t="s">
        <v>489</v>
      </c>
    </row>
    <row r="32" spans="1:19" s="16" customFormat="1" ht="391.5">
      <c r="A32" s="165">
        <v>19</v>
      </c>
      <c r="B32" s="165" t="s">
        <v>412</v>
      </c>
      <c r="C32" s="165" t="s">
        <v>413</v>
      </c>
      <c r="D32" s="168" t="s">
        <v>411</v>
      </c>
      <c r="E32" s="90">
        <v>1</v>
      </c>
      <c r="F32" s="58">
        <f t="shared" si="0"/>
        <v>1</v>
      </c>
      <c r="G32" s="58">
        <f t="shared" si="1"/>
        <v>1</v>
      </c>
      <c r="H32" s="58">
        <v>1</v>
      </c>
      <c r="I32" s="168" t="s">
        <v>452</v>
      </c>
      <c r="J32" s="90">
        <v>1</v>
      </c>
      <c r="K32" s="58">
        <f t="shared" si="2"/>
        <v>1</v>
      </c>
      <c r="L32" s="58">
        <f t="shared" si="3"/>
        <v>1</v>
      </c>
      <c r="M32" s="58">
        <v>1</v>
      </c>
      <c r="N32" s="168" t="s">
        <v>473</v>
      </c>
      <c r="O32" s="90">
        <v>1</v>
      </c>
      <c r="P32" s="58">
        <f t="shared" si="4"/>
        <v>1</v>
      </c>
      <c r="Q32" s="58">
        <f t="shared" si="5"/>
        <v>1</v>
      </c>
      <c r="R32" s="58">
        <v>1</v>
      </c>
      <c r="S32" s="93" t="s">
        <v>489</v>
      </c>
    </row>
    <row r="33" spans="1:19" s="16" customFormat="1" ht="263.25">
      <c r="A33" s="165">
        <v>20</v>
      </c>
      <c r="B33" s="470" t="s">
        <v>414</v>
      </c>
      <c r="C33" s="471" t="s">
        <v>2012</v>
      </c>
      <c r="D33" s="257" t="s">
        <v>416</v>
      </c>
      <c r="E33" s="90">
        <v>1</v>
      </c>
      <c r="F33" s="58">
        <f t="shared" si="0"/>
        <v>1</v>
      </c>
      <c r="G33" s="58">
        <f t="shared" si="1"/>
        <v>1</v>
      </c>
      <c r="H33" s="58">
        <v>1</v>
      </c>
      <c r="I33" s="260" t="s">
        <v>453</v>
      </c>
      <c r="J33" s="90">
        <v>1</v>
      </c>
      <c r="K33" s="58">
        <f t="shared" si="2"/>
        <v>1</v>
      </c>
      <c r="L33" s="58">
        <f t="shared" si="3"/>
        <v>1</v>
      </c>
      <c r="M33" s="58">
        <v>1</v>
      </c>
      <c r="N33" s="260" t="s">
        <v>475</v>
      </c>
      <c r="O33" s="90">
        <v>1</v>
      </c>
      <c r="P33" s="58">
        <f t="shared" si="4"/>
        <v>1</v>
      </c>
      <c r="Q33" s="58">
        <f t="shared" si="5"/>
        <v>1</v>
      </c>
      <c r="R33" s="58">
        <v>1</v>
      </c>
      <c r="S33" s="244" t="s">
        <v>367</v>
      </c>
    </row>
    <row r="34" spans="1:19" s="16" customFormat="1" ht="263.25">
      <c r="A34" s="165">
        <v>21</v>
      </c>
      <c r="B34" s="470"/>
      <c r="C34" s="471"/>
      <c r="D34" s="257" t="s">
        <v>417</v>
      </c>
      <c r="E34" s="90">
        <v>1</v>
      </c>
      <c r="F34" s="58">
        <f t="shared" si="0"/>
        <v>1</v>
      </c>
      <c r="G34" s="58">
        <f t="shared" si="1"/>
        <v>1</v>
      </c>
      <c r="H34" s="58">
        <v>1</v>
      </c>
      <c r="I34" s="257" t="s">
        <v>454</v>
      </c>
      <c r="J34" s="90">
        <v>1</v>
      </c>
      <c r="K34" s="58">
        <f t="shared" si="2"/>
        <v>1</v>
      </c>
      <c r="L34" s="58">
        <f t="shared" si="3"/>
        <v>1</v>
      </c>
      <c r="M34" s="58">
        <v>1</v>
      </c>
      <c r="N34" s="257" t="s">
        <v>476</v>
      </c>
      <c r="O34" s="90">
        <v>1</v>
      </c>
      <c r="P34" s="58">
        <f t="shared" si="4"/>
        <v>1</v>
      </c>
      <c r="Q34" s="58">
        <f t="shared" si="5"/>
        <v>1</v>
      </c>
      <c r="R34" s="58">
        <v>1</v>
      </c>
      <c r="S34" s="244" t="s">
        <v>367</v>
      </c>
    </row>
    <row r="35" spans="1:19" s="16" customFormat="1" ht="263.25">
      <c r="A35" s="165">
        <v>22</v>
      </c>
      <c r="B35" s="470"/>
      <c r="C35" s="471"/>
      <c r="D35" s="257" t="s">
        <v>418</v>
      </c>
      <c r="E35" s="90">
        <v>1</v>
      </c>
      <c r="F35" s="58">
        <f t="shared" si="0"/>
        <v>1</v>
      </c>
      <c r="G35" s="58">
        <f t="shared" si="1"/>
        <v>1</v>
      </c>
      <c r="H35" s="58">
        <v>1</v>
      </c>
      <c r="I35" s="257" t="s">
        <v>455</v>
      </c>
      <c r="J35" s="90">
        <v>1</v>
      </c>
      <c r="K35" s="58">
        <f t="shared" si="2"/>
        <v>1</v>
      </c>
      <c r="L35" s="58">
        <f t="shared" si="3"/>
        <v>1</v>
      </c>
      <c r="M35" s="58">
        <v>1</v>
      </c>
      <c r="N35" s="257" t="s">
        <v>477</v>
      </c>
      <c r="O35" s="90">
        <v>1</v>
      </c>
      <c r="P35" s="58">
        <f t="shared" si="4"/>
        <v>1</v>
      </c>
      <c r="Q35" s="58">
        <f t="shared" si="5"/>
        <v>1</v>
      </c>
      <c r="R35" s="58">
        <v>1</v>
      </c>
      <c r="S35" s="244" t="s">
        <v>367</v>
      </c>
    </row>
    <row r="36" spans="1:19" s="16" customFormat="1" ht="304.5">
      <c r="A36" s="165">
        <v>23</v>
      </c>
      <c r="B36" s="73" t="s">
        <v>419</v>
      </c>
      <c r="C36" s="342" t="s">
        <v>420</v>
      </c>
      <c r="D36" s="73" t="s">
        <v>421</v>
      </c>
      <c r="E36" s="90">
        <v>1</v>
      </c>
      <c r="F36" s="58">
        <f t="shared" si="0"/>
        <v>1</v>
      </c>
      <c r="G36" s="58">
        <f t="shared" si="1"/>
        <v>1</v>
      </c>
      <c r="H36" s="58">
        <v>1</v>
      </c>
      <c r="I36" s="73" t="s">
        <v>456</v>
      </c>
      <c r="J36" s="90">
        <v>1</v>
      </c>
      <c r="K36" s="58">
        <f t="shared" si="2"/>
        <v>1</v>
      </c>
      <c r="L36" s="58">
        <f t="shared" si="3"/>
        <v>1</v>
      </c>
      <c r="M36" s="58">
        <v>1</v>
      </c>
      <c r="N36" s="73" t="s">
        <v>478</v>
      </c>
      <c r="O36" s="90">
        <v>1</v>
      </c>
      <c r="P36" s="58">
        <f t="shared" si="4"/>
        <v>1</v>
      </c>
      <c r="Q36" s="58">
        <f t="shared" si="5"/>
        <v>1</v>
      </c>
      <c r="R36" s="58">
        <v>1</v>
      </c>
      <c r="S36" s="244" t="s">
        <v>1983</v>
      </c>
    </row>
    <row r="37" spans="1:19" s="16" customFormat="1" ht="348">
      <c r="A37" s="165">
        <v>24</v>
      </c>
      <c r="B37" s="73" t="s">
        <v>422</v>
      </c>
      <c r="C37" s="342"/>
      <c r="D37" s="73" t="s">
        <v>423</v>
      </c>
      <c r="E37" s="90">
        <v>1</v>
      </c>
      <c r="F37" s="58">
        <f t="shared" si="0"/>
        <v>1</v>
      </c>
      <c r="G37" s="58">
        <f t="shared" si="1"/>
        <v>1</v>
      </c>
      <c r="H37" s="58">
        <v>1</v>
      </c>
      <c r="I37" s="73" t="s">
        <v>457</v>
      </c>
      <c r="J37" s="90">
        <v>1</v>
      </c>
      <c r="K37" s="58">
        <f t="shared" si="2"/>
        <v>1</v>
      </c>
      <c r="L37" s="58">
        <f t="shared" si="3"/>
        <v>1</v>
      </c>
      <c r="M37" s="58">
        <v>1</v>
      </c>
      <c r="N37" s="73" t="s">
        <v>479</v>
      </c>
      <c r="O37" s="90">
        <v>1</v>
      </c>
      <c r="P37" s="58">
        <f t="shared" si="4"/>
        <v>1</v>
      </c>
      <c r="Q37" s="58">
        <f t="shared" si="5"/>
        <v>1</v>
      </c>
      <c r="R37" s="58">
        <v>1</v>
      </c>
      <c r="S37" s="244" t="s">
        <v>1983</v>
      </c>
    </row>
    <row r="38" spans="1:19" s="16" customFormat="1" ht="282.75">
      <c r="A38" s="165">
        <v>25</v>
      </c>
      <c r="B38" s="73" t="s">
        <v>424</v>
      </c>
      <c r="C38" s="77" t="s">
        <v>425</v>
      </c>
      <c r="D38" s="73" t="s">
        <v>426</v>
      </c>
      <c r="E38" s="90">
        <v>1</v>
      </c>
      <c r="F38" s="58">
        <f t="shared" si="0"/>
        <v>1</v>
      </c>
      <c r="G38" s="58">
        <f t="shared" si="1"/>
        <v>1</v>
      </c>
      <c r="H38" s="58">
        <v>1</v>
      </c>
      <c r="I38" s="73" t="s">
        <v>458</v>
      </c>
      <c r="J38" s="90">
        <v>1</v>
      </c>
      <c r="K38" s="58">
        <f t="shared" si="2"/>
        <v>1</v>
      </c>
      <c r="L38" s="58">
        <f t="shared" si="3"/>
        <v>1</v>
      </c>
      <c r="M38" s="58">
        <v>1</v>
      </c>
      <c r="N38" s="73" t="s">
        <v>480</v>
      </c>
      <c r="O38" s="90">
        <v>1</v>
      </c>
      <c r="P38" s="58">
        <f t="shared" si="4"/>
        <v>1</v>
      </c>
      <c r="Q38" s="58">
        <f t="shared" si="5"/>
        <v>1</v>
      </c>
      <c r="R38" s="58">
        <v>1</v>
      </c>
      <c r="S38" s="93" t="s">
        <v>490</v>
      </c>
    </row>
    <row r="39" spans="1:19" s="16" customFormat="1" ht="409.5">
      <c r="A39" s="165">
        <v>26</v>
      </c>
      <c r="B39" s="469" t="s">
        <v>427</v>
      </c>
      <c r="C39" s="342" t="s">
        <v>428</v>
      </c>
      <c r="D39" s="73" t="s">
        <v>429</v>
      </c>
      <c r="E39" s="90">
        <v>1</v>
      </c>
      <c r="F39" s="58">
        <f t="shared" si="0"/>
        <v>1</v>
      </c>
      <c r="G39" s="58">
        <f t="shared" si="1"/>
        <v>1</v>
      </c>
      <c r="H39" s="58">
        <v>1</v>
      </c>
      <c r="I39" s="73" t="s">
        <v>459</v>
      </c>
      <c r="J39" s="90">
        <v>1</v>
      </c>
      <c r="K39" s="58">
        <f t="shared" si="2"/>
        <v>1</v>
      </c>
      <c r="L39" s="58">
        <f t="shared" si="3"/>
        <v>1</v>
      </c>
      <c r="M39" s="58">
        <v>1</v>
      </c>
      <c r="N39" s="73" t="s">
        <v>481</v>
      </c>
      <c r="O39" s="90">
        <v>1</v>
      </c>
      <c r="P39" s="58">
        <f t="shared" si="4"/>
        <v>1</v>
      </c>
      <c r="Q39" s="58">
        <f t="shared" si="5"/>
        <v>1</v>
      </c>
      <c r="R39" s="58">
        <v>1</v>
      </c>
      <c r="S39" s="93" t="s">
        <v>491</v>
      </c>
    </row>
    <row r="40" spans="1:19" ht="409.5">
      <c r="A40" s="165">
        <v>27</v>
      </c>
      <c r="B40" s="469"/>
      <c r="C40" s="342"/>
      <c r="D40" s="73" t="s">
        <v>430</v>
      </c>
      <c r="E40" s="90">
        <v>1</v>
      </c>
      <c r="F40" s="58">
        <f t="shared" si="0"/>
        <v>1</v>
      </c>
      <c r="G40" s="58">
        <f t="shared" si="1"/>
        <v>1</v>
      </c>
      <c r="H40" s="58">
        <v>1</v>
      </c>
      <c r="I40" s="73" t="s">
        <v>460</v>
      </c>
      <c r="J40" s="90">
        <v>1</v>
      </c>
      <c r="K40" s="58">
        <f t="shared" si="2"/>
        <v>1</v>
      </c>
      <c r="L40" s="58">
        <f t="shared" si="3"/>
        <v>1</v>
      </c>
      <c r="M40" s="58">
        <v>1</v>
      </c>
      <c r="N40" s="73" t="s">
        <v>482</v>
      </c>
      <c r="O40" s="90">
        <v>1</v>
      </c>
      <c r="P40" s="58">
        <f t="shared" si="4"/>
        <v>1</v>
      </c>
      <c r="Q40" s="58">
        <f t="shared" si="5"/>
        <v>1</v>
      </c>
      <c r="R40" s="58">
        <v>1</v>
      </c>
      <c r="S40" s="93" t="s">
        <v>490</v>
      </c>
    </row>
    <row r="41" spans="1:19" ht="282.75">
      <c r="A41" s="165">
        <v>28</v>
      </c>
      <c r="B41" s="77" t="s">
        <v>431</v>
      </c>
      <c r="C41" s="342"/>
      <c r="D41" s="73" t="s">
        <v>432</v>
      </c>
      <c r="E41" s="90">
        <v>1</v>
      </c>
      <c r="F41" s="58">
        <f t="shared" si="0"/>
        <v>1</v>
      </c>
      <c r="G41" s="58">
        <f t="shared" si="1"/>
        <v>1</v>
      </c>
      <c r="H41" s="58">
        <v>1</v>
      </c>
      <c r="I41" s="73" t="s">
        <v>461</v>
      </c>
      <c r="J41" s="90">
        <v>1</v>
      </c>
      <c r="K41" s="58">
        <f t="shared" si="2"/>
        <v>1</v>
      </c>
      <c r="L41" s="58">
        <f t="shared" si="3"/>
        <v>1</v>
      </c>
      <c r="M41" s="58">
        <v>1</v>
      </c>
      <c r="N41" s="73" t="s">
        <v>482</v>
      </c>
      <c r="O41" s="90">
        <v>1</v>
      </c>
      <c r="P41" s="58">
        <f t="shared" si="4"/>
        <v>1</v>
      </c>
      <c r="Q41" s="58">
        <f t="shared" si="5"/>
        <v>1</v>
      </c>
      <c r="R41" s="58">
        <v>1</v>
      </c>
      <c r="S41" s="93" t="s">
        <v>490</v>
      </c>
    </row>
    <row r="42" spans="1:19" s="16" customFormat="1" ht="282.75">
      <c r="A42" s="165">
        <v>29</v>
      </c>
      <c r="B42" s="73" t="s">
        <v>433</v>
      </c>
      <c r="C42" s="342"/>
      <c r="D42" s="73" t="s">
        <v>434</v>
      </c>
      <c r="E42" s="90">
        <v>1</v>
      </c>
      <c r="F42" s="58">
        <f t="shared" si="0"/>
        <v>1</v>
      </c>
      <c r="G42" s="58">
        <f t="shared" si="1"/>
        <v>1</v>
      </c>
      <c r="H42" s="58">
        <v>1</v>
      </c>
      <c r="I42" s="73" t="s">
        <v>508</v>
      </c>
      <c r="J42" s="90">
        <v>1</v>
      </c>
      <c r="K42" s="58">
        <f t="shared" si="2"/>
        <v>1</v>
      </c>
      <c r="L42" s="58">
        <f t="shared" si="3"/>
        <v>1</v>
      </c>
      <c r="M42" s="58">
        <v>1</v>
      </c>
      <c r="N42" s="73" t="s">
        <v>483</v>
      </c>
      <c r="O42" s="90">
        <v>1</v>
      </c>
      <c r="P42" s="58">
        <f t="shared" si="4"/>
        <v>1</v>
      </c>
      <c r="Q42" s="58">
        <f t="shared" si="5"/>
        <v>1</v>
      </c>
      <c r="R42" s="58">
        <v>1</v>
      </c>
      <c r="S42" s="93" t="s">
        <v>490</v>
      </c>
    </row>
    <row r="43" spans="1:19" s="16" customFormat="1" ht="21.75">
      <c r="A43" s="442" t="s">
        <v>492</v>
      </c>
      <c r="B43" s="442"/>
      <c r="C43" s="442"/>
      <c r="D43" s="442"/>
      <c r="E43" s="442"/>
      <c r="F43" s="442"/>
      <c r="G43" s="442"/>
      <c r="H43" s="442"/>
      <c r="I43" s="442"/>
      <c r="J43" s="442"/>
      <c r="K43" s="442"/>
      <c r="L43" s="442"/>
      <c r="M43" s="442"/>
      <c r="N43" s="442"/>
      <c r="O43" s="442"/>
      <c r="P43" s="442"/>
      <c r="Q43" s="442"/>
      <c r="R43" s="442"/>
      <c r="S43" s="442"/>
    </row>
    <row r="44" spans="1:19" s="16" customFormat="1" ht="282.75">
      <c r="A44" s="77">
        <v>30</v>
      </c>
      <c r="B44" s="57" t="s">
        <v>493</v>
      </c>
      <c r="C44" s="342" t="s">
        <v>506</v>
      </c>
      <c r="D44" s="78" t="s">
        <v>2013</v>
      </c>
      <c r="E44" s="90">
        <v>1</v>
      </c>
      <c r="F44" s="58">
        <f t="shared" si="0"/>
        <v>1</v>
      </c>
      <c r="G44" s="58">
        <f t="shared" si="1"/>
        <v>1</v>
      </c>
      <c r="H44" s="58">
        <v>1</v>
      </c>
      <c r="I44" s="78" t="s">
        <v>435</v>
      </c>
      <c r="J44" s="90">
        <v>1</v>
      </c>
      <c r="K44" s="58">
        <f t="shared" si="2"/>
        <v>1</v>
      </c>
      <c r="L44" s="58">
        <f t="shared" si="3"/>
        <v>1</v>
      </c>
      <c r="M44" s="58">
        <v>1</v>
      </c>
      <c r="N44" s="257" t="s">
        <v>502</v>
      </c>
      <c r="O44" s="90">
        <v>1</v>
      </c>
      <c r="P44" s="58">
        <f t="shared" si="4"/>
        <v>1</v>
      </c>
      <c r="Q44" s="58">
        <f t="shared" si="5"/>
        <v>1</v>
      </c>
      <c r="R44" s="58">
        <v>1</v>
      </c>
      <c r="S44" s="74" t="s">
        <v>489</v>
      </c>
    </row>
    <row r="45" spans="1:19" s="16" customFormat="1" ht="304.5">
      <c r="A45" s="77">
        <v>31</v>
      </c>
      <c r="B45" s="57" t="s">
        <v>494</v>
      </c>
      <c r="C45" s="342"/>
      <c r="D45" s="78" t="s">
        <v>496</v>
      </c>
      <c r="E45" s="90">
        <v>1</v>
      </c>
      <c r="F45" s="58">
        <f t="shared" si="0"/>
        <v>1</v>
      </c>
      <c r="G45" s="58">
        <f t="shared" si="1"/>
        <v>1</v>
      </c>
      <c r="H45" s="58">
        <v>1</v>
      </c>
      <c r="I45" s="78" t="s">
        <v>499</v>
      </c>
      <c r="J45" s="90">
        <v>1</v>
      </c>
      <c r="K45" s="58">
        <f t="shared" si="2"/>
        <v>1</v>
      </c>
      <c r="L45" s="58">
        <f t="shared" si="3"/>
        <v>1</v>
      </c>
      <c r="M45" s="58">
        <v>1</v>
      </c>
      <c r="N45" s="57" t="s">
        <v>503</v>
      </c>
      <c r="O45" s="90">
        <v>1</v>
      </c>
      <c r="P45" s="58">
        <f t="shared" si="4"/>
        <v>1</v>
      </c>
      <c r="Q45" s="58">
        <f t="shared" si="5"/>
        <v>1</v>
      </c>
      <c r="R45" s="58">
        <v>1</v>
      </c>
      <c r="S45" s="74" t="s">
        <v>489</v>
      </c>
    </row>
    <row r="46" spans="1:19" s="16" customFormat="1" ht="217.5">
      <c r="A46" s="77">
        <v>32</v>
      </c>
      <c r="B46" s="73" t="s">
        <v>495</v>
      </c>
      <c r="C46" s="342"/>
      <c r="D46" s="73" t="s">
        <v>497</v>
      </c>
      <c r="E46" s="90">
        <v>1</v>
      </c>
      <c r="F46" s="58">
        <f t="shared" si="0"/>
        <v>1</v>
      </c>
      <c r="G46" s="58">
        <f t="shared" si="1"/>
        <v>1</v>
      </c>
      <c r="H46" s="58">
        <v>1</v>
      </c>
      <c r="I46" s="73" t="s">
        <v>509</v>
      </c>
      <c r="J46" s="90">
        <v>1</v>
      </c>
      <c r="K46" s="58">
        <f t="shared" si="2"/>
        <v>1</v>
      </c>
      <c r="L46" s="58">
        <f t="shared" si="3"/>
        <v>1</v>
      </c>
      <c r="M46" s="58">
        <v>1</v>
      </c>
      <c r="N46" s="73" t="s">
        <v>510</v>
      </c>
      <c r="O46" s="90">
        <v>1</v>
      </c>
      <c r="P46" s="58">
        <f t="shared" si="4"/>
        <v>1</v>
      </c>
      <c r="Q46" s="58">
        <f t="shared" si="5"/>
        <v>1</v>
      </c>
      <c r="R46" s="58">
        <v>1</v>
      </c>
      <c r="S46" s="74" t="s">
        <v>489</v>
      </c>
    </row>
    <row r="47" spans="1:19" s="16" customFormat="1" ht="348">
      <c r="A47" s="77">
        <v>33</v>
      </c>
      <c r="B47" s="470" t="s">
        <v>414</v>
      </c>
      <c r="C47" s="476" t="s">
        <v>2012</v>
      </c>
      <c r="D47" s="257" t="s">
        <v>364</v>
      </c>
      <c r="E47" s="90">
        <v>1</v>
      </c>
      <c r="F47" s="58">
        <f t="shared" si="0"/>
        <v>1</v>
      </c>
      <c r="G47" s="58">
        <f t="shared" si="1"/>
        <v>1</v>
      </c>
      <c r="H47" s="58">
        <v>1</v>
      </c>
      <c r="I47" s="260" t="s">
        <v>500</v>
      </c>
      <c r="J47" s="90">
        <v>1</v>
      </c>
      <c r="K47" s="58">
        <f t="shared" si="2"/>
        <v>1</v>
      </c>
      <c r="L47" s="58">
        <f t="shared" si="3"/>
        <v>1</v>
      </c>
      <c r="M47" s="58">
        <v>1</v>
      </c>
      <c r="N47" s="260" t="s">
        <v>366</v>
      </c>
      <c r="O47" s="90">
        <v>1</v>
      </c>
      <c r="P47" s="58">
        <f t="shared" si="4"/>
        <v>1</v>
      </c>
      <c r="Q47" s="58">
        <f t="shared" si="5"/>
        <v>1</v>
      </c>
      <c r="R47" s="58">
        <v>1</v>
      </c>
      <c r="S47" s="93" t="s">
        <v>490</v>
      </c>
    </row>
    <row r="48" spans="1:19" s="16" customFormat="1" ht="282.75">
      <c r="A48" s="77">
        <v>34</v>
      </c>
      <c r="B48" s="470"/>
      <c r="C48" s="477"/>
      <c r="D48" s="257" t="s">
        <v>368</v>
      </c>
      <c r="E48" s="90">
        <v>1</v>
      </c>
      <c r="F48" s="58">
        <f t="shared" si="0"/>
        <v>1</v>
      </c>
      <c r="G48" s="58">
        <f t="shared" si="1"/>
        <v>1</v>
      </c>
      <c r="H48" s="58">
        <v>1</v>
      </c>
      <c r="I48" s="257" t="s">
        <v>369</v>
      </c>
      <c r="J48" s="90">
        <v>1</v>
      </c>
      <c r="K48" s="58">
        <f t="shared" si="2"/>
        <v>1</v>
      </c>
      <c r="L48" s="58">
        <f t="shared" si="3"/>
        <v>1</v>
      </c>
      <c r="M48" s="58">
        <v>1</v>
      </c>
      <c r="N48" s="257" t="s">
        <v>370</v>
      </c>
      <c r="O48" s="90">
        <v>1</v>
      </c>
      <c r="P48" s="58">
        <f t="shared" si="4"/>
        <v>1</v>
      </c>
      <c r="Q48" s="58">
        <f t="shared" si="5"/>
        <v>1</v>
      </c>
      <c r="R48" s="58">
        <v>1</v>
      </c>
      <c r="S48" s="93" t="s">
        <v>490</v>
      </c>
    </row>
    <row r="49" spans="1:19" s="16" customFormat="1" ht="282.75">
      <c r="A49" s="77">
        <v>35</v>
      </c>
      <c r="B49" s="470"/>
      <c r="C49" s="477"/>
      <c r="D49" s="257" t="s">
        <v>201</v>
      </c>
      <c r="E49" s="90">
        <v>1</v>
      </c>
      <c r="F49" s="58">
        <f t="shared" si="0"/>
        <v>1</v>
      </c>
      <c r="G49" s="58">
        <f t="shared" si="1"/>
        <v>1</v>
      </c>
      <c r="H49" s="58">
        <v>1</v>
      </c>
      <c r="I49" s="257" t="s">
        <v>371</v>
      </c>
      <c r="J49" s="90">
        <v>1</v>
      </c>
      <c r="K49" s="58">
        <f t="shared" si="2"/>
        <v>1</v>
      </c>
      <c r="L49" s="58">
        <f t="shared" si="3"/>
        <v>1</v>
      </c>
      <c r="M49" s="58">
        <v>1</v>
      </c>
      <c r="N49" s="257" t="s">
        <v>372</v>
      </c>
      <c r="O49" s="90">
        <v>1</v>
      </c>
      <c r="P49" s="58">
        <f t="shared" si="4"/>
        <v>1</v>
      </c>
      <c r="Q49" s="58">
        <f t="shared" si="5"/>
        <v>1</v>
      </c>
      <c r="R49" s="58">
        <v>1</v>
      </c>
      <c r="S49" s="93" t="s">
        <v>490</v>
      </c>
    </row>
    <row r="50" spans="1:19" s="16" customFormat="1" ht="282.75">
      <c r="A50" s="77">
        <v>36</v>
      </c>
      <c r="B50" s="470"/>
      <c r="C50" s="478"/>
      <c r="D50" s="257" t="s">
        <v>373</v>
      </c>
      <c r="E50" s="90">
        <v>1</v>
      </c>
      <c r="F50" s="58">
        <f t="shared" si="0"/>
        <v>1</v>
      </c>
      <c r="G50" s="58">
        <f t="shared" si="1"/>
        <v>1</v>
      </c>
      <c r="H50" s="58">
        <v>1</v>
      </c>
      <c r="I50" s="257" t="s">
        <v>374</v>
      </c>
      <c r="J50" s="90">
        <v>1</v>
      </c>
      <c r="K50" s="58">
        <f t="shared" si="2"/>
        <v>1</v>
      </c>
      <c r="L50" s="58">
        <f t="shared" si="3"/>
        <v>1</v>
      </c>
      <c r="M50" s="58">
        <v>1</v>
      </c>
      <c r="N50" s="257" t="s">
        <v>375</v>
      </c>
      <c r="O50" s="90">
        <v>1</v>
      </c>
      <c r="P50" s="58">
        <f t="shared" si="4"/>
        <v>1</v>
      </c>
      <c r="Q50" s="58">
        <f t="shared" si="5"/>
        <v>1</v>
      </c>
      <c r="R50" s="58">
        <v>1</v>
      </c>
      <c r="S50" s="93" t="s">
        <v>490</v>
      </c>
    </row>
    <row r="51" spans="1:19" s="16" customFormat="1" ht="282.75">
      <c r="A51" s="77">
        <v>37</v>
      </c>
      <c r="B51" s="84"/>
      <c r="C51" s="34" t="s">
        <v>498</v>
      </c>
      <c r="D51" s="34" t="s">
        <v>513</v>
      </c>
      <c r="E51" s="90">
        <v>1</v>
      </c>
      <c r="F51" s="58">
        <f t="shared" si="0"/>
        <v>1</v>
      </c>
      <c r="G51" s="58">
        <f t="shared" si="1"/>
        <v>1</v>
      </c>
      <c r="H51" s="58">
        <v>1</v>
      </c>
      <c r="I51" s="34" t="s">
        <v>501</v>
      </c>
      <c r="J51" s="90">
        <v>1</v>
      </c>
      <c r="K51" s="58">
        <f t="shared" si="2"/>
        <v>1</v>
      </c>
      <c r="L51" s="58">
        <f t="shared" si="3"/>
        <v>1</v>
      </c>
      <c r="M51" s="58">
        <v>1</v>
      </c>
      <c r="N51" s="34" t="s">
        <v>504</v>
      </c>
      <c r="O51" s="90">
        <v>1</v>
      </c>
      <c r="P51" s="58">
        <f t="shared" si="4"/>
        <v>1</v>
      </c>
      <c r="Q51" s="58">
        <f t="shared" si="5"/>
        <v>1</v>
      </c>
      <c r="R51" s="58">
        <v>1</v>
      </c>
      <c r="S51" s="86" t="s">
        <v>505</v>
      </c>
    </row>
    <row r="52" spans="1:19" s="16" customFormat="1" ht="21.75">
      <c r="A52" s="442" t="s">
        <v>976</v>
      </c>
      <c r="B52" s="442"/>
      <c r="C52" s="442"/>
      <c r="D52" s="442"/>
      <c r="E52" s="442"/>
      <c r="F52" s="442"/>
      <c r="G52" s="442"/>
      <c r="H52" s="442"/>
      <c r="I52" s="442"/>
      <c r="J52" s="442"/>
      <c r="K52" s="442"/>
      <c r="L52" s="442"/>
      <c r="M52" s="442"/>
      <c r="N52" s="442"/>
      <c r="O52" s="442"/>
      <c r="P52" s="442"/>
      <c r="Q52" s="442"/>
      <c r="R52" s="442"/>
      <c r="S52" s="442"/>
    </row>
    <row r="53" spans="1:19" s="16" customFormat="1" ht="141" customHeight="1">
      <c r="A53" s="77">
        <v>38</v>
      </c>
      <c r="B53" s="357" t="s">
        <v>514</v>
      </c>
      <c r="C53" s="357" t="s">
        <v>515</v>
      </c>
      <c r="D53" s="95" t="s">
        <v>516</v>
      </c>
      <c r="E53" s="90">
        <v>1</v>
      </c>
      <c r="F53" s="58">
        <f t="shared" si="0"/>
        <v>1</v>
      </c>
      <c r="G53" s="58">
        <f t="shared" si="1"/>
        <v>1</v>
      </c>
      <c r="H53" s="58">
        <v>1</v>
      </c>
      <c r="I53" s="73" t="s">
        <v>319</v>
      </c>
      <c r="J53" s="90">
        <v>1</v>
      </c>
      <c r="K53" s="58">
        <f t="shared" si="2"/>
        <v>1</v>
      </c>
      <c r="L53" s="58">
        <f t="shared" si="3"/>
        <v>1</v>
      </c>
      <c r="M53" s="58">
        <v>1</v>
      </c>
      <c r="N53" s="30" t="s">
        <v>521</v>
      </c>
      <c r="O53" s="90">
        <v>1</v>
      </c>
      <c r="P53" s="58">
        <f t="shared" si="4"/>
        <v>1</v>
      </c>
      <c r="Q53" s="58">
        <f t="shared" si="5"/>
        <v>1</v>
      </c>
      <c r="R53" s="58">
        <v>1</v>
      </c>
      <c r="S53" s="479" t="s">
        <v>505</v>
      </c>
    </row>
    <row r="54" spans="1:19" s="16" customFormat="1" ht="75" customHeight="1">
      <c r="A54" s="77">
        <v>39</v>
      </c>
      <c r="B54" s="368"/>
      <c r="C54" s="368"/>
      <c r="D54" s="95" t="s">
        <v>517</v>
      </c>
      <c r="E54" s="90">
        <v>1</v>
      </c>
      <c r="F54" s="58">
        <f t="shared" si="0"/>
        <v>1</v>
      </c>
      <c r="G54" s="58">
        <f t="shared" si="1"/>
        <v>1</v>
      </c>
      <c r="H54" s="58">
        <v>1</v>
      </c>
      <c r="I54" s="73" t="s">
        <v>519</v>
      </c>
      <c r="J54" s="90">
        <v>1</v>
      </c>
      <c r="K54" s="58">
        <f t="shared" si="2"/>
        <v>1</v>
      </c>
      <c r="L54" s="58">
        <f t="shared" si="3"/>
        <v>1</v>
      </c>
      <c r="M54" s="58">
        <v>1</v>
      </c>
      <c r="N54" s="30" t="s">
        <v>519</v>
      </c>
      <c r="O54" s="90">
        <v>1</v>
      </c>
      <c r="P54" s="58">
        <f t="shared" si="4"/>
        <v>1</v>
      </c>
      <c r="Q54" s="58">
        <f t="shared" si="5"/>
        <v>1</v>
      </c>
      <c r="R54" s="58">
        <v>1</v>
      </c>
      <c r="S54" s="480"/>
    </row>
    <row r="55" spans="1:19" s="16" customFormat="1" ht="43.5">
      <c r="A55" s="77">
        <v>40</v>
      </c>
      <c r="B55" s="358"/>
      <c r="C55" s="358"/>
      <c r="D55" s="95" t="s">
        <v>518</v>
      </c>
      <c r="E55" s="90">
        <v>1</v>
      </c>
      <c r="F55" s="58">
        <f t="shared" si="0"/>
        <v>1</v>
      </c>
      <c r="G55" s="58">
        <f t="shared" si="1"/>
        <v>1</v>
      </c>
      <c r="H55" s="58">
        <v>1</v>
      </c>
      <c r="I55" s="73" t="s">
        <v>520</v>
      </c>
      <c r="J55" s="90">
        <v>1</v>
      </c>
      <c r="K55" s="58">
        <f t="shared" si="2"/>
        <v>1</v>
      </c>
      <c r="L55" s="58">
        <f t="shared" si="3"/>
        <v>1</v>
      </c>
      <c r="M55" s="58">
        <v>1</v>
      </c>
      <c r="N55" s="30" t="s">
        <v>520</v>
      </c>
      <c r="O55" s="90">
        <v>1</v>
      </c>
      <c r="P55" s="58">
        <f t="shared" si="4"/>
        <v>1</v>
      </c>
      <c r="Q55" s="58">
        <f t="shared" si="5"/>
        <v>1</v>
      </c>
      <c r="R55" s="58">
        <v>1</v>
      </c>
      <c r="S55" s="481"/>
    </row>
    <row r="56" spans="1:19" s="16" customFormat="1" ht="21.75">
      <c r="A56" s="442" t="s">
        <v>522</v>
      </c>
      <c r="B56" s="442"/>
      <c r="C56" s="442"/>
      <c r="D56" s="442"/>
      <c r="E56" s="442"/>
      <c r="F56" s="442"/>
      <c r="G56" s="442"/>
      <c r="H56" s="442"/>
      <c r="I56" s="442"/>
      <c r="J56" s="442"/>
      <c r="K56" s="442"/>
      <c r="L56" s="442"/>
      <c r="M56" s="442"/>
      <c r="N56" s="442"/>
      <c r="O56" s="442"/>
      <c r="P56" s="442"/>
      <c r="Q56" s="442"/>
      <c r="R56" s="442"/>
      <c r="S56" s="442"/>
    </row>
    <row r="57" spans="1:19" s="16" customFormat="1" ht="21.75">
      <c r="A57" s="472" t="s">
        <v>523</v>
      </c>
      <c r="B57" s="473"/>
      <c r="C57" s="473"/>
      <c r="D57" s="473"/>
      <c r="E57" s="473"/>
      <c r="F57" s="473"/>
      <c r="G57" s="473"/>
      <c r="H57" s="473"/>
      <c r="I57" s="473"/>
      <c r="J57" s="473"/>
      <c r="K57" s="473"/>
      <c r="L57" s="473"/>
      <c r="M57" s="473"/>
      <c r="N57" s="473"/>
      <c r="O57" s="473"/>
      <c r="P57" s="473"/>
      <c r="Q57" s="473"/>
      <c r="R57" s="473"/>
      <c r="S57" s="474"/>
    </row>
    <row r="58" spans="1:19" s="16" customFormat="1" ht="43.5">
      <c r="A58" s="77">
        <v>41</v>
      </c>
      <c r="B58" s="379" t="s">
        <v>514</v>
      </c>
      <c r="C58" s="357" t="s">
        <v>515</v>
      </c>
      <c r="D58" s="95" t="s">
        <v>524</v>
      </c>
      <c r="E58" s="90">
        <v>1</v>
      </c>
      <c r="F58" s="58">
        <f t="shared" si="0"/>
        <v>1</v>
      </c>
      <c r="G58" s="58">
        <f t="shared" si="1"/>
        <v>1</v>
      </c>
      <c r="H58" s="58">
        <v>1</v>
      </c>
      <c r="I58" s="73" t="s">
        <v>74</v>
      </c>
      <c r="J58" s="90">
        <v>1</v>
      </c>
      <c r="K58" s="58">
        <f t="shared" si="2"/>
        <v>1</v>
      </c>
      <c r="L58" s="58">
        <f t="shared" si="3"/>
        <v>1</v>
      </c>
      <c r="M58" s="58">
        <v>1</v>
      </c>
      <c r="N58" s="99" t="s">
        <v>544</v>
      </c>
      <c r="O58" s="90">
        <v>1</v>
      </c>
      <c r="P58" s="58">
        <f t="shared" si="4"/>
        <v>1</v>
      </c>
      <c r="Q58" s="58">
        <f t="shared" si="5"/>
        <v>1</v>
      </c>
      <c r="R58" s="58">
        <v>1</v>
      </c>
      <c r="S58" s="448" t="s">
        <v>505</v>
      </c>
    </row>
    <row r="59" spans="1:19" s="16" customFormat="1" ht="43.5">
      <c r="A59" s="77">
        <v>42</v>
      </c>
      <c r="B59" s="475"/>
      <c r="C59" s="368"/>
      <c r="D59" s="95" t="s">
        <v>525</v>
      </c>
      <c r="E59" s="90">
        <v>1</v>
      </c>
      <c r="F59" s="58">
        <f t="shared" si="0"/>
        <v>1</v>
      </c>
      <c r="G59" s="58">
        <f t="shared" si="1"/>
        <v>1</v>
      </c>
      <c r="H59" s="58">
        <v>1</v>
      </c>
      <c r="I59" s="73" t="s">
        <v>74</v>
      </c>
      <c r="J59" s="90">
        <v>1</v>
      </c>
      <c r="K59" s="58">
        <f t="shared" si="2"/>
        <v>1</v>
      </c>
      <c r="L59" s="58">
        <f t="shared" si="3"/>
        <v>1</v>
      </c>
      <c r="M59" s="58">
        <v>1</v>
      </c>
      <c r="N59" s="99" t="s">
        <v>544</v>
      </c>
      <c r="O59" s="90">
        <v>1</v>
      </c>
      <c r="P59" s="58">
        <f t="shared" si="4"/>
        <v>1</v>
      </c>
      <c r="Q59" s="58">
        <f t="shared" si="5"/>
        <v>1</v>
      </c>
      <c r="R59" s="58">
        <v>1</v>
      </c>
      <c r="S59" s="482"/>
    </row>
    <row r="60" spans="1:19" s="16" customFormat="1" ht="43.5">
      <c r="A60" s="165">
        <v>43</v>
      </c>
      <c r="B60" s="475"/>
      <c r="C60" s="368"/>
      <c r="D60" s="95" t="s">
        <v>526</v>
      </c>
      <c r="E60" s="90">
        <v>1</v>
      </c>
      <c r="F60" s="58">
        <f t="shared" si="0"/>
        <v>1</v>
      </c>
      <c r="G60" s="58">
        <f t="shared" si="1"/>
        <v>1</v>
      </c>
      <c r="H60" s="58">
        <v>1</v>
      </c>
      <c r="I60" s="73" t="s">
        <v>74</v>
      </c>
      <c r="J60" s="90">
        <v>1</v>
      </c>
      <c r="K60" s="58">
        <f t="shared" si="2"/>
        <v>1</v>
      </c>
      <c r="L60" s="58">
        <f t="shared" si="3"/>
        <v>1</v>
      </c>
      <c r="M60" s="58">
        <v>1</v>
      </c>
      <c r="N60" s="99" t="s">
        <v>544</v>
      </c>
      <c r="O60" s="90">
        <v>1</v>
      </c>
      <c r="P60" s="58">
        <f t="shared" si="4"/>
        <v>1</v>
      </c>
      <c r="Q60" s="58">
        <f t="shared" si="5"/>
        <v>1</v>
      </c>
      <c r="R60" s="58">
        <v>1</v>
      </c>
      <c r="S60" s="482"/>
    </row>
    <row r="61" spans="1:19" s="16" customFormat="1" ht="43.5">
      <c r="A61" s="165">
        <v>44</v>
      </c>
      <c r="B61" s="475"/>
      <c r="C61" s="368"/>
      <c r="D61" s="95" t="s">
        <v>527</v>
      </c>
      <c r="E61" s="90">
        <v>1</v>
      </c>
      <c r="F61" s="58">
        <f t="shared" si="0"/>
        <v>1</v>
      </c>
      <c r="G61" s="58">
        <f t="shared" si="1"/>
        <v>1</v>
      </c>
      <c r="H61" s="58">
        <v>1</v>
      </c>
      <c r="I61" s="73" t="s">
        <v>74</v>
      </c>
      <c r="J61" s="90">
        <v>1</v>
      </c>
      <c r="K61" s="58">
        <f t="shared" si="2"/>
        <v>1</v>
      </c>
      <c r="L61" s="58">
        <f t="shared" si="3"/>
        <v>1</v>
      </c>
      <c r="M61" s="58">
        <v>1</v>
      </c>
      <c r="N61" s="99" t="s">
        <v>544</v>
      </c>
      <c r="O61" s="90">
        <v>1</v>
      </c>
      <c r="P61" s="58">
        <f t="shared" si="4"/>
        <v>1</v>
      </c>
      <c r="Q61" s="58">
        <f t="shared" si="5"/>
        <v>1</v>
      </c>
      <c r="R61" s="58">
        <v>1</v>
      </c>
      <c r="S61" s="482"/>
    </row>
    <row r="62" spans="1:19" s="16" customFormat="1" ht="43.5">
      <c r="A62" s="165">
        <v>45</v>
      </c>
      <c r="B62" s="475"/>
      <c r="C62" s="368"/>
      <c r="D62" s="95" t="s">
        <v>528</v>
      </c>
      <c r="E62" s="90">
        <v>1</v>
      </c>
      <c r="F62" s="58">
        <f t="shared" si="0"/>
        <v>1</v>
      </c>
      <c r="G62" s="58">
        <f t="shared" si="1"/>
        <v>1</v>
      </c>
      <c r="H62" s="58">
        <v>1</v>
      </c>
      <c r="I62" s="73" t="s">
        <v>74</v>
      </c>
      <c r="J62" s="90">
        <v>1</v>
      </c>
      <c r="K62" s="58">
        <f t="shared" si="2"/>
        <v>1</v>
      </c>
      <c r="L62" s="58">
        <f t="shared" si="3"/>
        <v>1</v>
      </c>
      <c r="M62" s="58">
        <v>1</v>
      </c>
      <c r="N62" s="99" t="s">
        <v>544</v>
      </c>
      <c r="O62" s="90">
        <v>1</v>
      </c>
      <c r="P62" s="58">
        <f t="shared" si="4"/>
        <v>1</v>
      </c>
      <c r="Q62" s="58">
        <f t="shared" si="5"/>
        <v>1</v>
      </c>
      <c r="R62" s="58">
        <v>1</v>
      </c>
      <c r="S62" s="482"/>
    </row>
    <row r="63" spans="1:19" s="16" customFormat="1" ht="43.5">
      <c r="A63" s="165">
        <v>46</v>
      </c>
      <c r="B63" s="475"/>
      <c r="C63" s="368"/>
      <c r="D63" s="95" t="s">
        <v>529</v>
      </c>
      <c r="E63" s="90">
        <v>1</v>
      </c>
      <c r="F63" s="58">
        <f t="shared" si="0"/>
        <v>1</v>
      </c>
      <c r="G63" s="58">
        <f t="shared" si="1"/>
        <v>1</v>
      </c>
      <c r="H63" s="58">
        <v>1</v>
      </c>
      <c r="I63" s="73" t="s">
        <v>74</v>
      </c>
      <c r="J63" s="90">
        <v>1</v>
      </c>
      <c r="K63" s="58">
        <f t="shared" si="2"/>
        <v>1</v>
      </c>
      <c r="L63" s="58">
        <f t="shared" si="3"/>
        <v>1</v>
      </c>
      <c r="M63" s="58">
        <v>1</v>
      </c>
      <c r="N63" s="99" t="s">
        <v>544</v>
      </c>
      <c r="O63" s="90">
        <v>1</v>
      </c>
      <c r="P63" s="58">
        <f t="shared" si="4"/>
        <v>1</v>
      </c>
      <c r="Q63" s="58">
        <f t="shared" si="5"/>
        <v>1</v>
      </c>
      <c r="R63" s="58">
        <v>1</v>
      </c>
      <c r="S63" s="482"/>
    </row>
    <row r="64" spans="1:19" s="16" customFormat="1" ht="43.5">
      <c r="A64" s="165">
        <v>47</v>
      </c>
      <c r="B64" s="475"/>
      <c r="C64" s="368"/>
      <c r="D64" s="95" t="s">
        <v>530</v>
      </c>
      <c r="E64" s="90">
        <v>1</v>
      </c>
      <c r="F64" s="58">
        <f t="shared" si="0"/>
        <v>1</v>
      </c>
      <c r="G64" s="58">
        <f t="shared" si="1"/>
        <v>1</v>
      </c>
      <c r="H64" s="58">
        <v>1</v>
      </c>
      <c r="I64" s="73" t="s">
        <v>74</v>
      </c>
      <c r="J64" s="90">
        <v>1</v>
      </c>
      <c r="K64" s="58">
        <f t="shared" si="2"/>
        <v>1</v>
      </c>
      <c r="L64" s="58">
        <f t="shared" si="3"/>
        <v>1</v>
      </c>
      <c r="M64" s="58">
        <v>1</v>
      </c>
      <c r="N64" s="99" t="s">
        <v>544</v>
      </c>
      <c r="O64" s="90">
        <v>1</v>
      </c>
      <c r="P64" s="58">
        <f t="shared" si="4"/>
        <v>1</v>
      </c>
      <c r="Q64" s="58">
        <f t="shared" si="5"/>
        <v>1</v>
      </c>
      <c r="R64" s="58">
        <v>1</v>
      </c>
      <c r="S64" s="482"/>
    </row>
    <row r="65" spans="1:19" s="16" customFormat="1" ht="65.25">
      <c r="A65" s="165">
        <v>48</v>
      </c>
      <c r="B65" s="475"/>
      <c r="C65" s="368"/>
      <c r="D65" s="95" t="s">
        <v>531</v>
      </c>
      <c r="E65" s="90">
        <v>1</v>
      </c>
      <c r="F65" s="58">
        <f t="shared" si="0"/>
        <v>1</v>
      </c>
      <c r="G65" s="58">
        <f t="shared" si="1"/>
        <v>1</v>
      </c>
      <c r="H65" s="58">
        <v>1</v>
      </c>
      <c r="I65" s="73" t="s">
        <v>543</v>
      </c>
      <c r="J65" s="90">
        <v>1</v>
      </c>
      <c r="K65" s="58">
        <f t="shared" si="2"/>
        <v>1</v>
      </c>
      <c r="L65" s="58">
        <f t="shared" si="3"/>
        <v>1</v>
      </c>
      <c r="M65" s="58">
        <v>1</v>
      </c>
      <c r="N65" s="99" t="s">
        <v>544</v>
      </c>
      <c r="O65" s="90">
        <v>1</v>
      </c>
      <c r="P65" s="58">
        <f t="shared" si="4"/>
        <v>1</v>
      </c>
      <c r="Q65" s="58">
        <f t="shared" si="5"/>
        <v>1</v>
      </c>
      <c r="R65" s="58">
        <v>1</v>
      </c>
      <c r="S65" s="482"/>
    </row>
    <row r="66" spans="1:19" s="16" customFormat="1" ht="65.25">
      <c r="A66" s="165">
        <v>49</v>
      </c>
      <c r="B66" s="475"/>
      <c r="C66" s="368"/>
      <c r="D66" s="95" t="s">
        <v>532</v>
      </c>
      <c r="E66" s="90">
        <v>1</v>
      </c>
      <c r="F66" s="58">
        <f t="shared" si="0"/>
        <v>1</v>
      </c>
      <c r="G66" s="58">
        <f t="shared" si="1"/>
        <v>1</v>
      </c>
      <c r="H66" s="58">
        <v>1</v>
      </c>
      <c r="I66" s="73" t="s">
        <v>543</v>
      </c>
      <c r="J66" s="90">
        <v>1</v>
      </c>
      <c r="K66" s="58">
        <f t="shared" si="2"/>
        <v>1</v>
      </c>
      <c r="L66" s="58">
        <f t="shared" si="3"/>
        <v>1</v>
      </c>
      <c r="M66" s="58">
        <v>1</v>
      </c>
      <c r="N66" s="99" t="s">
        <v>544</v>
      </c>
      <c r="O66" s="90">
        <v>1</v>
      </c>
      <c r="P66" s="58">
        <f t="shared" si="4"/>
        <v>1</v>
      </c>
      <c r="Q66" s="58">
        <f t="shared" si="5"/>
        <v>1</v>
      </c>
      <c r="R66" s="58">
        <v>1</v>
      </c>
      <c r="S66" s="482"/>
    </row>
    <row r="67" spans="1:19" s="16" customFormat="1" ht="65.25">
      <c r="A67" s="165">
        <v>50</v>
      </c>
      <c r="B67" s="475"/>
      <c r="C67" s="368"/>
      <c r="D67" s="95" t="s">
        <v>533</v>
      </c>
      <c r="E67" s="90">
        <v>1</v>
      </c>
      <c r="F67" s="58">
        <f t="shared" si="0"/>
        <v>1</v>
      </c>
      <c r="G67" s="58">
        <f t="shared" si="1"/>
        <v>1</v>
      </c>
      <c r="H67" s="58">
        <v>1</v>
      </c>
      <c r="I67" s="73" t="s">
        <v>543</v>
      </c>
      <c r="J67" s="90">
        <v>1</v>
      </c>
      <c r="K67" s="58">
        <f t="shared" si="2"/>
        <v>1</v>
      </c>
      <c r="L67" s="58">
        <f t="shared" si="3"/>
        <v>1</v>
      </c>
      <c r="M67" s="58">
        <v>1</v>
      </c>
      <c r="N67" s="99" t="s">
        <v>544</v>
      </c>
      <c r="O67" s="90">
        <v>1</v>
      </c>
      <c r="P67" s="58">
        <f t="shared" si="4"/>
        <v>1</v>
      </c>
      <c r="Q67" s="58">
        <f t="shared" si="5"/>
        <v>1</v>
      </c>
      <c r="R67" s="58">
        <v>1</v>
      </c>
      <c r="S67" s="482"/>
    </row>
    <row r="68" spans="1:19" s="16" customFormat="1" ht="43.5">
      <c r="A68" s="165">
        <v>51</v>
      </c>
      <c r="B68" s="475"/>
      <c r="C68" s="368"/>
      <c r="D68" s="95" t="s">
        <v>534</v>
      </c>
      <c r="E68" s="90">
        <v>1</v>
      </c>
      <c r="F68" s="58">
        <f t="shared" si="0"/>
        <v>1</v>
      </c>
      <c r="G68" s="58">
        <f t="shared" si="1"/>
        <v>1</v>
      </c>
      <c r="H68" s="58">
        <v>1</v>
      </c>
      <c r="I68" s="73" t="s">
        <v>74</v>
      </c>
      <c r="J68" s="90">
        <v>1</v>
      </c>
      <c r="K68" s="58">
        <f t="shared" si="2"/>
        <v>1</v>
      </c>
      <c r="L68" s="58">
        <f t="shared" si="3"/>
        <v>1</v>
      </c>
      <c r="M68" s="58">
        <v>1</v>
      </c>
      <c r="N68" s="99" t="s">
        <v>544</v>
      </c>
      <c r="O68" s="90">
        <v>1</v>
      </c>
      <c r="P68" s="58">
        <f t="shared" si="4"/>
        <v>1</v>
      </c>
      <c r="Q68" s="58">
        <f t="shared" si="5"/>
        <v>1</v>
      </c>
      <c r="R68" s="58">
        <v>1</v>
      </c>
      <c r="S68" s="482"/>
    </row>
    <row r="69" spans="1:19" s="16" customFormat="1" ht="43.5">
      <c r="A69" s="165">
        <v>52</v>
      </c>
      <c r="B69" s="475"/>
      <c r="C69" s="368"/>
      <c r="D69" s="95" t="s">
        <v>535</v>
      </c>
      <c r="E69" s="90">
        <v>1</v>
      </c>
      <c r="F69" s="58">
        <f t="shared" si="0"/>
        <v>1</v>
      </c>
      <c r="G69" s="58">
        <f t="shared" si="1"/>
        <v>1</v>
      </c>
      <c r="H69" s="58">
        <v>1</v>
      </c>
      <c r="I69" s="73" t="s">
        <v>74</v>
      </c>
      <c r="J69" s="90">
        <v>1</v>
      </c>
      <c r="K69" s="58">
        <f t="shared" si="2"/>
        <v>1</v>
      </c>
      <c r="L69" s="58">
        <f t="shared" si="3"/>
        <v>1</v>
      </c>
      <c r="M69" s="58">
        <v>1</v>
      </c>
      <c r="N69" s="99" t="s">
        <v>544</v>
      </c>
      <c r="O69" s="90">
        <v>1</v>
      </c>
      <c r="P69" s="58">
        <f t="shared" si="4"/>
        <v>1</v>
      </c>
      <c r="Q69" s="58">
        <f t="shared" si="5"/>
        <v>1</v>
      </c>
      <c r="R69" s="58">
        <v>1</v>
      </c>
      <c r="S69" s="482"/>
    </row>
    <row r="70" spans="1:19" s="16" customFormat="1" ht="43.5">
      <c r="A70" s="165">
        <v>53</v>
      </c>
      <c r="B70" s="475"/>
      <c r="C70" s="368"/>
      <c r="D70" s="95" t="s">
        <v>536</v>
      </c>
      <c r="E70" s="90">
        <v>1</v>
      </c>
      <c r="F70" s="58">
        <f t="shared" si="0"/>
        <v>1</v>
      </c>
      <c r="G70" s="58">
        <f t="shared" si="1"/>
        <v>1</v>
      </c>
      <c r="H70" s="58">
        <v>1</v>
      </c>
      <c r="I70" s="73" t="s">
        <v>74</v>
      </c>
      <c r="J70" s="90">
        <v>1</v>
      </c>
      <c r="K70" s="58">
        <f t="shared" si="2"/>
        <v>1</v>
      </c>
      <c r="L70" s="58">
        <f t="shared" si="3"/>
        <v>1</v>
      </c>
      <c r="M70" s="58">
        <v>1</v>
      </c>
      <c r="N70" s="99" t="s">
        <v>544</v>
      </c>
      <c r="O70" s="90">
        <v>1</v>
      </c>
      <c r="P70" s="58">
        <f t="shared" si="4"/>
        <v>1</v>
      </c>
      <c r="Q70" s="58">
        <f t="shared" si="5"/>
        <v>1</v>
      </c>
      <c r="R70" s="58">
        <v>1</v>
      </c>
      <c r="S70" s="482"/>
    </row>
    <row r="71" spans="1:19" s="16" customFormat="1" ht="43.5">
      <c r="A71" s="165">
        <v>54</v>
      </c>
      <c r="B71" s="475"/>
      <c r="C71" s="368"/>
      <c r="D71" s="95" t="s">
        <v>537</v>
      </c>
      <c r="E71" s="90">
        <v>1</v>
      </c>
      <c r="F71" s="58">
        <f t="shared" si="0"/>
        <v>1</v>
      </c>
      <c r="G71" s="58">
        <f t="shared" si="1"/>
        <v>1</v>
      </c>
      <c r="H71" s="58">
        <v>1</v>
      </c>
      <c r="I71" s="73" t="s">
        <v>74</v>
      </c>
      <c r="J71" s="90">
        <v>1</v>
      </c>
      <c r="K71" s="58">
        <f t="shared" si="2"/>
        <v>1</v>
      </c>
      <c r="L71" s="58">
        <f t="shared" si="3"/>
        <v>1</v>
      </c>
      <c r="M71" s="58">
        <v>1</v>
      </c>
      <c r="N71" s="99" t="s">
        <v>544</v>
      </c>
      <c r="O71" s="90">
        <v>1</v>
      </c>
      <c r="P71" s="58">
        <f t="shared" si="4"/>
        <v>1</v>
      </c>
      <c r="Q71" s="58">
        <f t="shared" si="5"/>
        <v>1</v>
      </c>
      <c r="R71" s="58">
        <v>1</v>
      </c>
      <c r="S71" s="482"/>
    </row>
    <row r="72" spans="1:19" s="16" customFormat="1" ht="43.5">
      <c r="A72" s="165">
        <v>55</v>
      </c>
      <c r="B72" s="475"/>
      <c r="C72" s="368"/>
      <c r="D72" s="95" t="s">
        <v>538</v>
      </c>
      <c r="E72" s="90">
        <v>1</v>
      </c>
      <c r="F72" s="58">
        <f t="shared" si="0"/>
        <v>1</v>
      </c>
      <c r="G72" s="58">
        <f t="shared" si="1"/>
        <v>1</v>
      </c>
      <c r="H72" s="58">
        <v>1</v>
      </c>
      <c r="I72" s="73" t="s">
        <v>74</v>
      </c>
      <c r="J72" s="90">
        <v>1</v>
      </c>
      <c r="K72" s="58">
        <f t="shared" si="2"/>
        <v>1</v>
      </c>
      <c r="L72" s="58">
        <f t="shared" si="3"/>
        <v>1</v>
      </c>
      <c r="M72" s="58">
        <v>1</v>
      </c>
      <c r="N72" s="99" t="s">
        <v>544</v>
      </c>
      <c r="O72" s="90">
        <v>1</v>
      </c>
      <c r="P72" s="58">
        <f t="shared" si="4"/>
        <v>1</v>
      </c>
      <c r="Q72" s="58">
        <f t="shared" si="5"/>
        <v>1</v>
      </c>
      <c r="R72" s="58">
        <v>1</v>
      </c>
      <c r="S72" s="482"/>
    </row>
    <row r="73" spans="1:19" s="16" customFormat="1" ht="65.25">
      <c r="A73" s="165">
        <v>56</v>
      </c>
      <c r="B73" s="475"/>
      <c r="C73" s="368"/>
      <c r="D73" s="95" t="s">
        <v>539</v>
      </c>
      <c r="E73" s="90">
        <v>1</v>
      </c>
      <c r="F73" s="58">
        <f t="shared" si="0"/>
        <v>1</v>
      </c>
      <c r="G73" s="58">
        <f t="shared" si="1"/>
        <v>1</v>
      </c>
      <c r="H73" s="58">
        <v>1</v>
      </c>
      <c r="I73" s="73" t="s">
        <v>543</v>
      </c>
      <c r="J73" s="90">
        <v>1</v>
      </c>
      <c r="K73" s="58">
        <f t="shared" si="2"/>
        <v>1</v>
      </c>
      <c r="L73" s="58">
        <f t="shared" si="3"/>
        <v>1</v>
      </c>
      <c r="M73" s="58">
        <v>1</v>
      </c>
      <c r="N73" s="99" t="s">
        <v>544</v>
      </c>
      <c r="O73" s="90">
        <v>1</v>
      </c>
      <c r="P73" s="58">
        <f t="shared" si="4"/>
        <v>1</v>
      </c>
      <c r="Q73" s="58">
        <f t="shared" si="5"/>
        <v>1</v>
      </c>
      <c r="R73" s="58">
        <v>1</v>
      </c>
      <c r="S73" s="482"/>
    </row>
    <row r="74" spans="1:19" s="16" customFormat="1" ht="65.25">
      <c r="A74" s="165">
        <v>57</v>
      </c>
      <c r="B74" s="475"/>
      <c r="C74" s="368"/>
      <c r="D74" s="95" t="s">
        <v>540</v>
      </c>
      <c r="E74" s="90">
        <v>1</v>
      </c>
      <c r="F74" s="58">
        <f t="shared" si="0"/>
        <v>1</v>
      </c>
      <c r="G74" s="58">
        <f t="shared" si="1"/>
        <v>1</v>
      </c>
      <c r="H74" s="58">
        <v>1</v>
      </c>
      <c r="I74" s="73" t="s">
        <v>543</v>
      </c>
      <c r="J74" s="90">
        <v>1</v>
      </c>
      <c r="K74" s="58">
        <f t="shared" si="2"/>
        <v>1</v>
      </c>
      <c r="L74" s="58">
        <f t="shared" si="3"/>
        <v>1</v>
      </c>
      <c r="M74" s="58">
        <v>1</v>
      </c>
      <c r="N74" s="99" t="s">
        <v>544</v>
      </c>
      <c r="O74" s="90">
        <v>1</v>
      </c>
      <c r="P74" s="58">
        <f t="shared" si="4"/>
        <v>1</v>
      </c>
      <c r="Q74" s="58">
        <f t="shared" si="5"/>
        <v>1</v>
      </c>
      <c r="R74" s="58">
        <v>1</v>
      </c>
      <c r="S74" s="482"/>
    </row>
    <row r="75" spans="1:19" s="16" customFormat="1" ht="43.5">
      <c r="A75" s="165">
        <v>58</v>
      </c>
      <c r="B75" s="475"/>
      <c r="C75" s="368"/>
      <c r="D75" s="95" t="s">
        <v>541</v>
      </c>
      <c r="E75" s="90">
        <v>1</v>
      </c>
      <c r="F75" s="58">
        <f t="shared" si="0"/>
        <v>1</v>
      </c>
      <c r="G75" s="58">
        <f t="shared" si="1"/>
        <v>1</v>
      </c>
      <c r="H75" s="58">
        <v>1</v>
      </c>
      <c r="I75" s="73" t="s">
        <v>74</v>
      </c>
      <c r="J75" s="90">
        <v>1</v>
      </c>
      <c r="K75" s="58">
        <f t="shared" si="2"/>
        <v>1</v>
      </c>
      <c r="L75" s="58">
        <f t="shared" si="3"/>
        <v>1</v>
      </c>
      <c r="M75" s="58">
        <v>1</v>
      </c>
      <c r="N75" s="99" t="s">
        <v>544</v>
      </c>
      <c r="O75" s="90">
        <v>1</v>
      </c>
      <c r="P75" s="58">
        <f t="shared" si="4"/>
        <v>1</v>
      </c>
      <c r="Q75" s="58">
        <f t="shared" si="5"/>
        <v>1</v>
      </c>
      <c r="R75" s="58">
        <v>1</v>
      </c>
      <c r="S75" s="482"/>
    </row>
    <row r="76" spans="1:19" s="16" customFormat="1" ht="43.5">
      <c r="A76" s="165">
        <v>59</v>
      </c>
      <c r="B76" s="380"/>
      <c r="C76" s="358"/>
      <c r="D76" s="95" t="s">
        <v>542</v>
      </c>
      <c r="E76" s="90">
        <v>1</v>
      </c>
      <c r="F76" s="58">
        <f t="shared" si="0"/>
        <v>1</v>
      </c>
      <c r="G76" s="58">
        <f t="shared" si="1"/>
        <v>1</v>
      </c>
      <c r="H76" s="58">
        <v>1</v>
      </c>
      <c r="I76" s="73" t="s">
        <v>74</v>
      </c>
      <c r="J76" s="90">
        <v>1</v>
      </c>
      <c r="K76" s="58">
        <f t="shared" si="2"/>
        <v>1</v>
      </c>
      <c r="L76" s="58">
        <f t="shared" si="3"/>
        <v>1</v>
      </c>
      <c r="M76" s="58">
        <v>1</v>
      </c>
      <c r="N76" s="99" t="s">
        <v>544</v>
      </c>
      <c r="O76" s="90">
        <v>1</v>
      </c>
      <c r="P76" s="58">
        <f t="shared" si="4"/>
        <v>1</v>
      </c>
      <c r="Q76" s="58">
        <f t="shared" si="5"/>
        <v>1</v>
      </c>
      <c r="R76" s="58">
        <v>1</v>
      </c>
      <c r="S76" s="449"/>
    </row>
    <row r="77" spans="1:19" s="16" customFormat="1" ht="21.75">
      <c r="A77" s="472" t="s">
        <v>1580</v>
      </c>
      <c r="B77" s="473"/>
      <c r="C77" s="473"/>
      <c r="D77" s="473"/>
      <c r="E77" s="473"/>
      <c r="F77" s="473"/>
      <c r="G77" s="473"/>
      <c r="H77" s="473"/>
      <c r="I77" s="473"/>
      <c r="J77" s="473"/>
      <c r="K77" s="473"/>
      <c r="L77" s="473"/>
      <c r="M77" s="473"/>
      <c r="N77" s="473"/>
      <c r="O77" s="473"/>
      <c r="P77" s="473"/>
      <c r="Q77" s="473"/>
      <c r="R77" s="473"/>
      <c r="S77" s="474"/>
    </row>
    <row r="78" spans="1:19" s="72" customFormat="1" ht="43.5">
      <c r="A78" s="77">
        <v>60</v>
      </c>
      <c r="B78" s="379" t="s">
        <v>514</v>
      </c>
      <c r="C78" s="357" t="s">
        <v>515</v>
      </c>
      <c r="D78" s="95" t="s">
        <v>545</v>
      </c>
      <c r="E78" s="90">
        <v>1</v>
      </c>
      <c r="F78" s="58">
        <f t="shared" si="0"/>
        <v>1</v>
      </c>
      <c r="G78" s="58">
        <f t="shared" si="1"/>
        <v>1</v>
      </c>
      <c r="H78" s="58">
        <v>1</v>
      </c>
      <c r="I78" s="73" t="s">
        <v>74</v>
      </c>
      <c r="J78" s="90">
        <v>1</v>
      </c>
      <c r="K78" s="58">
        <f t="shared" si="2"/>
        <v>1</v>
      </c>
      <c r="L78" s="58">
        <f t="shared" si="3"/>
        <v>1</v>
      </c>
      <c r="M78" s="58">
        <v>1</v>
      </c>
      <c r="N78" s="99" t="s">
        <v>544</v>
      </c>
      <c r="O78" s="90">
        <v>1</v>
      </c>
      <c r="P78" s="58">
        <f t="shared" si="4"/>
        <v>1</v>
      </c>
      <c r="Q78" s="58">
        <f t="shared" si="5"/>
        <v>1</v>
      </c>
      <c r="R78" s="58">
        <v>1</v>
      </c>
      <c r="S78" s="448" t="s">
        <v>505</v>
      </c>
    </row>
    <row r="79" spans="1:19" s="72" customFormat="1" ht="43.5">
      <c r="A79" s="77">
        <v>61</v>
      </c>
      <c r="B79" s="475"/>
      <c r="C79" s="368"/>
      <c r="D79" s="95" t="s">
        <v>546</v>
      </c>
      <c r="E79" s="90">
        <v>1</v>
      </c>
      <c r="F79" s="58">
        <f t="shared" si="0"/>
        <v>1</v>
      </c>
      <c r="G79" s="58">
        <f t="shared" si="1"/>
        <v>1</v>
      </c>
      <c r="H79" s="58">
        <v>1</v>
      </c>
      <c r="I79" s="73" t="s">
        <v>74</v>
      </c>
      <c r="J79" s="90">
        <v>1</v>
      </c>
      <c r="K79" s="58">
        <f t="shared" si="2"/>
        <v>1</v>
      </c>
      <c r="L79" s="58">
        <f t="shared" si="3"/>
        <v>1</v>
      </c>
      <c r="M79" s="58">
        <v>1</v>
      </c>
      <c r="N79" s="99" t="s">
        <v>544</v>
      </c>
      <c r="O79" s="90">
        <v>1</v>
      </c>
      <c r="P79" s="58">
        <f t="shared" si="4"/>
        <v>1</v>
      </c>
      <c r="Q79" s="58">
        <f t="shared" si="5"/>
        <v>1</v>
      </c>
      <c r="R79" s="58">
        <v>1</v>
      </c>
      <c r="S79" s="482"/>
    </row>
    <row r="80" spans="1:19" s="72" customFormat="1" ht="43.5">
      <c r="A80" s="165">
        <v>62</v>
      </c>
      <c r="B80" s="475"/>
      <c r="C80" s="368"/>
      <c r="D80" s="95" t="s">
        <v>547</v>
      </c>
      <c r="E80" s="90">
        <v>1</v>
      </c>
      <c r="F80" s="58">
        <f t="shared" si="0"/>
        <v>1</v>
      </c>
      <c r="G80" s="58">
        <f t="shared" si="1"/>
        <v>1</v>
      </c>
      <c r="H80" s="58">
        <v>1</v>
      </c>
      <c r="I80" s="73" t="s">
        <v>74</v>
      </c>
      <c r="J80" s="90">
        <v>1</v>
      </c>
      <c r="K80" s="58">
        <f t="shared" si="2"/>
        <v>1</v>
      </c>
      <c r="L80" s="58">
        <f t="shared" si="3"/>
        <v>1</v>
      </c>
      <c r="M80" s="58">
        <v>1</v>
      </c>
      <c r="N80" s="99" t="s">
        <v>544</v>
      </c>
      <c r="O80" s="90">
        <v>1</v>
      </c>
      <c r="P80" s="58">
        <f t="shared" si="4"/>
        <v>1</v>
      </c>
      <c r="Q80" s="58">
        <f t="shared" si="5"/>
        <v>1</v>
      </c>
      <c r="R80" s="58">
        <v>1</v>
      </c>
      <c r="S80" s="482"/>
    </row>
    <row r="81" spans="1:19" s="72" customFormat="1" ht="43.5">
      <c r="A81" s="165">
        <v>63</v>
      </c>
      <c r="B81" s="475"/>
      <c r="C81" s="368"/>
      <c r="D81" s="95" t="s">
        <v>548</v>
      </c>
      <c r="E81" s="90">
        <v>1</v>
      </c>
      <c r="F81" s="58">
        <f t="shared" si="0"/>
        <v>1</v>
      </c>
      <c r="G81" s="58">
        <f t="shared" si="1"/>
        <v>1</v>
      </c>
      <c r="H81" s="58">
        <v>1</v>
      </c>
      <c r="I81" s="73" t="s">
        <v>74</v>
      </c>
      <c r="J81" s="90">
        <v>1</v>
      </c>
      <c r="K81" s="58">
        <f t="shared" si="2"/>
        <v>1</v>
      </c>
      <c r="L81" s="58">
        <f t="shared" si="3"/>
        <v>1</v>
      </c>
      <c r="M81" s="58">
        <v>1</v>
      </c>
      <c r="N81" s="99" t="s">
        <v>544</v>
      </c>
      <c r="O81" s="90">
        <v>1</v>
      </c>
      <c r="P81" s="58">
        <f t="shared" si="4"/>
        <v>1</v>
      </c>
      <c r="Q81" s="58">
        <f t="shared" si="5"/>
        <v>1</v>
      </c>
      <c r="R81" s="58">
        <v>1</v>
      </c>
      <c r="S81" s="482"/>
    </row>
    <row r="82" spans="1:19" s="72" customFormat="1" ht="43.5">
      <c r="A82" s="165">
        <v>64</v>
      </c>
      <c r="B82" s="475"/>
      <c r="C82" s="368"/>
      <c r="D82" s="95" t="s">
        <v>549</v>
      </c>
      <c r="E82" s="90">
        <v>1</v>
      </c>
      <c r="F82" s="58">
        <f t="shared" si="0"/>
        <v>1</v>
      </c>
      <c r="G82" s="58">
        <f t="shared" si="1"/>
        <v>1</v>
      </c>
      <c r="H82" s="58">
        <v>1</v>
      </c>
      <c r="I82" s="73" t="s">
        <v>74</v>
      </c>
      <c r="J82" s="90">
        <v>1</v>
      </c>
      <c r="K82" s="58">
        <f t="shared" si="2"/>
        <v>1</v>
      </c>
      <c r="L82" s="58">
        <f t="shared" si="3"/>
        <v>1</v>
      </c>
      <c r="M82" s="58">
        <v>1</v>
      </c>
      <c r="N82" s="99" t="s">
        <v>544</v>
      </c>
      <c r="O82" s="90">
        <v>1</v>
      </c>
      <c r="P82" s="58">
        <f t="shared" si="4"/>
        <v>1</v>
      </c>
      <c r="Q82" s="58">
        <f t="shared" si="5"/>
        <v>1</v>
      </c>
      <c r="R82" s="58">
        <v>1</v>
      </c>
      <c r="S82" s="482"/>
    </row>
    <row r="83" spans="1:19" s="72" customFormat="1" ht="43.5">
      <c r="A83" s="165">
        <v>65</v>
      </c>
      <c r="B83" s="475"/>
      <c r="C83" s="368"/>
      <c r="D83" s="95" t="s">
        <v>550</v>
      </c>
      <c r="E83" s="90">
        <v>1</v>
      </c>
      <c r="F83" s="58">
        <f t="shared" ref="F83:F107" si="6">IF(E83=G83,H83)</f>
        <v>1</v>
      </c>
      <c r="G83" s="58">
        <f t="shared" ref="G83:G107" si="7">IF(E83="NA","NA",H83)</f>
        <v>1</v>
      </c>
      <c r="H83" s="58">
        <v>1</v>
      </c>
      <c r="I83" s="73" t="s">
        <v>74</v>
      </c>
      <c r="J83" s="90">
        <v>1</v>
      </c>
      <c r="K83" s="58">
        <f t="shared" ref="K83:K107" si="8">IF(J83=L83,M83)</f>
        <v>1</v>
      </c>
      <c r="L83" s="58">
        <f t="shared" ref="L83:L107" si="9">IF(J83="NA","NA",M83)</f>
        <v>1</v>
      </c>
      <c r="M83" s="58">
        <v>1</v>
      </c>
      <c r="N83" s="99" t="s">
        <v>544</v>
      </c>
      <c r="O83" s="90">
        <v>1</v>
      </c>
      <c r="P83" s="58">
        <f t="shared" ref="P83:P107" si="10">IF(O83=Q83,R83)</f>
        <v>1</v>
      </c>
      <c r="Q83" s="58">
        <f t="shared" ref="Q83:Q107" si="11">IF(O83="NA","NA",R83)</f>
        <v>1</v>
      </c>
      <c r="R83" s="58">
        <v>1</v>
      </c>
      <c r="S83" s="482"/>
    </row>
    <row r="84" spans="1:19" s="72" customFormat="1" ht="43.5">
      <c r="A84" s="165">
        <v>66</v>
      </c>
      <c r="B84" s="475"/>
      <c r="C84" s="368"/>
      <c r="D84" s="95" t="s">
        <v>551</v>
      </c>
      <c r="E84" s="90">
        <v>1</v>
      </c>
      <c r="F84" s="58">
        <f t="shared" si="6"/>
        <v>1</v>
      </c>
      <c r="G84" s="58">
        <f t="shared" si="7"/>
        <v>1</v>
      </c>
      <c r="H84" s="58">
        <v>1</v>
      </c>
      <c r="I84" s="73" t="s">
        <v>74</v>
      </c>
      <c r="J84" s="90">
        <v>1</v>
      </c>
      <c r="K84" s="58">
        <f t="shared" si="8"/>
        <v>1</v>
      </c>
      <c r="L84" s="58">
        <f t="shared" si="9"/>
        <v>1</v>
      </c>
      <c r="M84" s="58">
        <v>1</v>
      </c>
      <c r="N84" s="99" t="s">
        <v>544</v>
      </c>
      <c r="O84" s="90">
        <v>1</v>
      </c>
      <c r="P84" s="58">
        <f t="shared" si="10"/>
        <v>1</v>
      </c>
      <c r="Q84" s="58">
        <f t="shared" si="11"/>
        <v>1</v>
      </c>
      <c r="R84" s="58">
        <v>1</v>
      </c>
      <c r="S84" s="482"/>
    </row>
    <row r="85" spans="1:19" s="72" customFormat="1" ht="43.5">
      <c r="A85" s="165">
        <v>67</v>
      </c>
      <c r="B85" s="475"/>
      <c r="C85" s="368"/>
      <c r="D85" s="95" t="s">
        <v>552</v>
      </c>
      <c r="E85" s="90">
        <v>1</v>
      </c>
      <c r="F85" s="58">
        <f t="shared" si="6"/>
        <v>1</v>
      </c>
      <c r="G85" s="58">
        <f t="shared" si="7"/>
        <v>1</v>
      </c>
      <c r="H85" s="58">
        <v>1</v>
      </c>
      <c r="I85" s="73" t="s">
        <v>74</v>
      </c>
      <c r="J85" s="90">
        <v>1</v>
      </c>
      <c r="K85" s="58">
        <f t="shared" si="8"/>
        <v>1</v>
      </c>
      <c r="L85" s="58">
        <f t="shared" si="9"/>
        <v>1</v>
      </c>
      <c r="M85" s="58">
        <v>1</v>
      </c>
      <c r="N85" s="99" t="s">
        <v>544</v>
      </c>
      <c r="O85" s="90">
        <v>1</v>
      </c>
      <c r="P85" s="58">
        <f t="shared" si="10"/>
        <v>1</v>
      </c>
      <c r="Q85" s="58">
        <f t="shared" si="11"/>
        <v>1</v>
      </c>
      <c r="R85" s="58">
        <v>1</v>
      </c>
      <c r="S85" s="482"/>
    </row>
    <row r="86" spans="1:19" s="72" customFormat="1" ht="43.5">
      <c r="A86" s="165">
        <v>68</v>
      </c>
      <c r="B86" s="380"/>
      <c r="C86" s="358"/>
      <c r="D86" s="95" t="s">
        <v>553</v>
      </c>
      <c r="E86" s="90">
        <v>1</v>
      </c>
      <c r="F86" s="58">
        <f t="shared" si="6"/>
        <v>1</v>
      </c>
      <c r="G86" s="58">
        <f t="shared" si="7"/>
        <v>1</v>
      </c>
      <c r="H86" s="58">
        <v>1</v>
      </c>
      <c r="I86" s="73" t="s">
        <v>74</v>
      </c>
      <c r="J86" s="90">
        <v>1</v>
      </c>
      <c r="K86" s="58">
        <f t="shared" si="8"/>
        <v>1</v>
      </c>
      <c r="L86" s="58">
        <f t="shared" si="9"/>
        <v>1</v>
      </c>
      <c r="M86" s="58">
        <v>1</v>
      </c>
      <c r="N86" s="99" t="s">
        <v>544</v>
      </c>
      <c r="O86" s="90">
        <v>1</v>
      </c>
      <c r="P86" s="58">
        <f t="shared" si="10"/>
        <v>1</v>
      </c>
      <c r="Q86" s="58">
        <f t="shared" si="11"/>
        <v>1</v>
      </c>
      <c r="R86" s="58">
        <v>1</v>
      </c>
      <c r="S86" s="449"/>
    </row>
    <row r="87" spans="1:19" s="72" customFormat="1" ht="21.75">
      <c r="A87" s="472" t="s">
        <v>1579</v>
      </c>
      <c r="B87" s="473"/>
      <c r="C87" s="473"/>
      <c r="D87" s="473"/>
      <c r="E87" s="473"/>
      <c r="F87" s="473"/>
      <c r="G87" s="473"/>
      <c r="H87" s="473"/>
      <c r="I87" s="473"/>
      <c r="J87" s="473"/>
      <c r="K87" s="473"/>
      <c r="L87" s="473"/>
      <c r="M87" s="473"/>
      <c r="N87" s="473"/>
      <c r="O87" s="473"/>
      <c r="P87" s="473"/>
      <c r="Q87" s="473"/>
      <c r="R87" s="473"/>
      <c r="S87" s="474"/>
    </row>
    <row r="88" spans="1:19" s="72" customFormat="1" ht="43.5">
      <c r="A88" s="77">
        <v>69</v>
      </c>
      <c r="B88" s="379" t="s">
        <v>514</v>
      </c>
      <c r="C88" s="357" t="s">
        <v>515</v>
      </c>
      <c r="D88" s="95" t="s">
        <v>554</v>
      </c>
      <c r="E88" s="90">
        <v>1</v>
      </c>
      <c r="F88" s="58">
        <f t="shared" si="6"/>
        <v>1</v>
      </c>
      <c r="G88" s="58">
        <f t="shared" si="7"/>
        <v>1</v>
      </c>
      <c r="H88" s="58">
        <v>1</v>
      </c>
      <c r="I88" s="73" t="s">
        <v>74</v>
      </c>
      <c r="J88" s="90">
        <v>1</v>
      </c>
      <c r="K88" s="58">
        <f t="shared" si="8"/>
        <v>1</v>
      </c>
      <c r="L88" s="58">
        <f t="shared" si="9"/>
        <v>1</v>
      </c>
      <c r="M88" s="58">
        <v>1</v>
      </c>
      <c r="N88" s="99" t="s">
        <v>544</v>
      </c>
      <c r="O88" s="90">
        <v>1</v>
      </c>
      <c r="P88" s="58">
        <f t="shared" si="10"/>
        <v>1</v>
      </c>
      <c r="Q88" s="58">
        <f t="shared" si="11"/>
        <v>1</v>
      </c>
      <c r="R88" s="58">
        <v>1</v>
      </c>
      <c r="S88" s="448" t="s">
        <v>505</v>
      </c>
    </row>
    <row r="89" spans="1:19" s="72" customFormat="1" ht="43.5">
      <c r="A89" s="77">
        <v>70</v>
      </c>
      <c r="B89" s="475"/>
      <c r="C89" s="368"/>
      <c r="D89" s="95" t="s">
        <v>555</v>
      </c>
      <c r="E89" s="90">
        <v>1</v>
      </c>
      <c r="F89" s="58">
        <f t="shared" si="6"/>
        <v>1</v>
      </c>
      <c r="G89" s="58">
        <f t="shared" si="7"/>
        <v>1</v>
      </c>
      <c r="H89" s="58">
        <v>1</v>
      </c>
      <c r="I89" s="73" t="s">
        <v>74</v>
      </c>
      <c r="J89" s="90">
        <v>1</v>
      </c>
      <c r="K89" s="58">
        <f t="shared" si="8"/>
        <v>1</v>
      </c>
      <c r="L89" s="58">
        <f t="shared" si="9"/>
        <v>1</v>
      </c>
      <c r="M89" s="58">
        <v>1</v>
      </c>
      <c r="N89" s="99" t="s">
        <v>544</v>
      </c>
      <c r="O89" s="90">
        <v>1</v>
      </c>
      <c r="P89" s="58">
        <f t="shared" si="10"/>
        <v>1</v>
      </c>
      <c r="Q89" s="58">
        <f t="shared" si="11"/>
        <v>1</v>
      </c>
      <c r="R89" s="58">
        <v>1</v>
      </c>
      <c r="S89" s="482"/>
    </row>
    <row r="90" spans="1:19" s="72" customFormat="1" ht="43.5">
      <c r="A90" s="165">
        <v>71</v>
      </c>
      <c r="B90" s="475"/>
      <c r="C90" s="368"/>
      <c r="D90" s="95" t="s">
        <v>556</v>
      </c>
      <c r="E90" s="90">
        <v>1</v>
      </c>
      <c r="F90" s="58">
        <f t="shared" si="6"/>
        <v>1</v>
      </c>
      <c r="G90" s="58">
        <f t="shared" si="7"/>
        <v>1</v>
      </c>
      <c r="H90" s="58">
        <v>1</v>
      </c>
      <c r="I90" s="73" t="s">
        <v>74</v>
      </c>
      <c r="J90" s="90">
        <v>1</v>
      </c>
      <c r="K90" s="58">
        <f t="shared" si="8"/>
        <v>1</v>
      </c>
      <c r="L90" s="58">
        <f t="shared" si="9"/>
        <v>1</v>
      </c>
      <c r="M90" s="58">
        <v>1</v>
      </c>
      <c r="N90" s="99" t="s">
        <v>544</v>
      </c>
      <c r="O90" s="90">
        <v>1</v>
      </c>
      <c r="P90" s="58">
        <f t="shared" si="10"/>
        <v>1</v>
      </c>
      <c r="Q90" s="58">
        <f t="shared" si="11"/>
        <v>1</v>
      </c>
      <c r="R90" s="58">
        <v>1</v>
      </c>
      <c r="S90" s="482"/>
    </row>
    <row r="91" spans="1:19" s="72" customFormat="1" ht="43.5">
      <c r="A91" s="165">
        <v>72</v>
      </c>
      <c r="B91" s="475"/>
      <c r="C91" s="368"/>
      <c r="D91" s="95" t="s">
        <v>557</v>
      </c>
      <c r="E91" s="90">
        <v>1</v>
      </c>
      <c r="F91" s="58">
        <f t="shared" si="6"/>
        <v>1</v>
      </c>
      <c r="G91" s="58">
        <f t="shared" si="7"/>
        <v>1</v>
      </c>
      <c r="H91" s="58">
        <v>1</v>
      </c>
      <c r="I91" s="73" t="s">
        <v>74</v>
      </c>
      <c r="J91" s="90">
        <v>1</v>
      </c>
      <c r="K91" s="58">
        <f t="shared" si="8"/>
        <v>1</v>
      </c>
      <c r="L91" s="58">
        <f t="shared" si="9"/>
        <v>1</v>
      </c>
      <c r="M91" s="58">
        <v>1</v>
      </c>
      <c r="N91" s="99" t="s">
        <v>544</v>
      </c>
      <c r="O91" s="90">
        <v>1</v>
      </c>
      <c r="P91" s="58">
        <f t="shared" si="10"/>
        <v>1</v>
      </c>
      <c r="Q91" s="58">
        <f t="shared" si="11"/>
        <v>1</v>
      </c>
      <c r="R91" s="58">
        <v>1</v>
      </c>
      <c r="S91" s="482"/>
    </row>
    <row r="92" spans="1:19" s="72" customFormat="1" ht="43.5">
      <c r="A92" s="165">
        <v>73</v>
      </c>
      <c r="B92" s="475"/>
      <c r="C92" s="368"/>
      <c r="D92" s="95" t="s">
        <v>558</v>
      </c>
      <c r="E92" s="90">
        <v>1</v>
      </c>
      <c r="F92" s="58">
        <f t="shared" si="6"/>
        <v>1</v>
      </c>
      <c r="G92" s="58">
        <f t="shared" si="7"/>
        <v>1</v>
      </c>
      <c r="H92" s="58">
        <v>1</v>
      </c>
      <c r="I92" s="73" t="s">
        <v>74</v>
      </c>
      <c r="J92" s="90">
        <v>1</v>
      </c>
      <c r="K92" s="58">
        <f t="shared" si="8"/>
        <v>1</v>
      </c>
      <c r="L92" s="58">
        <f t="shared" si="9"/>
        <v>1</v>
      </c>
      <c r="M92" s="58">
        <v>1</v>
      </c>
      <c r="N92" s="99" t="s">
        <v>544</v>
      </c>
      <c r="O92" s="90">
        <v>1</v>
      </c>
      <c r="P92" s="58">
        <f t="shared" si="10"/>
        <v>1</v>
      </c>
      <c r="Q92" s="58">
        <f t="shared" si="11"/>
        <v>1</v>
      </c>
      <c r="R92" s="58">
        <v>1</v>
      </c>
      <c r="S92" s="482"/>
    </row>
    <row r="93" spans="1:19" s="16" customFormat="1" ht="43.5">
      <c r="A93" s="165">
        <v>74</v>
      </c>
      <c r="B93" s="475"/>
      <c r="C93" s="368"/>
      <c r="D93" s="95" t="s">
        <v>559</v>
      </c>
      <c r="E93" s="90">
        <v>1</v>
      </c>
      <c r="F93" s="58">
        <f t="shared" si="6"/>
        <v>1</v>
      </c>
      <c r="G93" s="58">
        <f t="shared" si="7"/>
        <v>1</v>
      </c>
      <c r="H93" s="58">
        <v>1</v>
      </c>
      <c r="I93" s="73" t="s">
        <v>74</v>
      </c>
      <c r="J93" s="90">
        <v>1</v>
      </c>
      <c r="K93" s="58">
        <f t="shared" si="8"/>
        <v>1</v>
      </c>
      <c r="L93" s="58">
        <f t="shared" si="9"/>
        <v>1</v>
      </c>
      <c r="M93" s="58">
        <v>1</v>
      </c>
      <c r="N93" s="99" t="s">
        <v>544</v>
      </c>
      <c r="O93" s="90">
        <v>1</v>
      </c>
      <c r="P93" s="58">
        <f t="shared" si="10"/>
        <v>1</v>
      </c>
      <c r="Q93" s="58">
        <f t="shared" si="11"/>
        <v>1</v>
      </c>
      <c r="R93" s="58">
        <v>1</v>
      </c>
      <c r="S93" s="482"/>
    </row>
    <row r="94" spans="1:19" s="16" customFormat="1" ht="43.5">
      <c r="A94" s="165">
        <v>75</v>
      </c>
      <c r="B94" s="475"/>
      <c r="C94" s="368"/>
      <c r="D94" s="95" t="s">
        <v>560</v>
      </c>
      <c r="E94" s="90">
        <v>1</v>
      </c>
      <c r="F94" s="58">
        <f t="shared" si="6"/>
        <v>1</v>
      </c>
      <c r="G94" s="58">
        <f t="shared" si="7"/>
        <v>1</v>
      </c>
      <c r="H94" s="58">
        <v>1</v>
      </c>
      <c r="I94" s="73" t="s">
        <v>74</v>
      </c>
      <c r="J94" s="90">
        <v>1</v>
      </c>
      <c r="K94" s="58">
        <f t="shared" si="8"/>
        <v>1</v>
      </c>
      <c r="L94" s="58">
        <f t="shared" si="9"/>
        <v>1</v>
      </c>
      <c r="M94" s="58">
        <v>1</v>
      </c>
      <c r="N94" s="99" t="s">
        <v>544</v>
      </c>
      <c r="O94" s="90">
        <v>1</v>
      </c>
      <c r="P94" s="58">
        <f t="shared" si="10"/>
        <v>1</v>
      </c>
      <c r="Q94" s="58">
        <f t="shared" si="11"/>
        <v>1</v>
      </c>
      <c r="R94" s="58">
        <v>1</v>
      </c>
      <c r="S94" s="482"/>
    </row>
    <row r="95" spans="1:19" s="16" customFormat="1" ht="43.5">
      <c r="A95" s="165">
        <v>76</v>
      </c>
      <c r="B95" s="475"/>
      <c r="C95" s="368"/>
      <c r="D95" s="95" t="s">
        <v>561</v>
      </c>
      <c r="E95" s="90">
        <v>1</v>
      </c>
      <c r="F95" s="58">
        <f t="shared" si="6"/>
        <v>1</v>
      </c>
      <c r="G95" s="58">
        <f t="shared" si="7"/>
        <v>1</v>
      </c>
      <c r="H95" s="58">
        <v>1</v>
      </c>
      <c r="I95" s="73" t="s">
        <v>74</v>
      </c>
      <c r="J95" s="90">
        <v>1</v>
      </c>
      <c r="K95" s="58">
        <f t="shared" si="8"/>
        <v>1</v>
      </c>
      <c r="L95" s="58">
        <f t="shared" si="9"/>
        <v>1</v>
      </c>
      <c r="M95" s="58">
        <v>1</v>
      </c>
      <c r="N95" s="99" t="s">
        <v>544</v>
      </c>
      <c r="O95" s="90">
        <v>1</v>
      </c>
      <c r="P95" s="58">
        <f t="shared" si="10"/>
        <v>1</v>
      </c>
      <c r="Q95" s="58">
        <f t="shared" si="11"/>
        <v>1</v>
      </c>
      <c r="R95" s="58">
        <v>1</v>
      </c>
      <c r="S95" s="482"/>
    </row>
    <row r="96" spans="1:19" s="16" customFormat="1" ht="43.5">
      <c r="A96" s="165">
        <v>77</v>
      </c>
      <c r="B96" s="380"/>
      <c r="C96" s="358"/>
      <c r="D96" s="95" t="s">
        <v>562</v>
      </c>
      <c r="E96" s="90">
        <v>1</v>
      </c>
      <c r="F96" s="58">
        <f t="shared" si="6"/>
        <v>1</v>
      </c>
      <c r="G96" s="58">
        <f t="shared" si="7"/>
        <v>1</v>
      </c>
      <c r="H96" s="58">
        <v>1</v>
      </c>
      <c r="I96" s="73" t="s">
        <v>74</v>
      </c>
      <c r="J96" s="90">
        <v>1</v>
      </c>
      <c r="K96" s="58">
        <f t="shared" si="8"/>
        <v>1</v>
      </c>
      <c r="L96" s="58">
        <f t="shared" si="9"/>
        <v>1</v>
      </c>
      <c r="M96" s="58">
        <v>1</v>
      </c>
      <c r="N96" s="99" t="s">
        <v>544</v>
      </c>
      <c r="O96" s="90">
        <v>1</v>
      </c>
      <c r="P96" s="58">
        <f t="shared" si="10"/>
        <v>1</v>
      </c>
      <c r="Q96" s="58">
        <f t="shared" si="11"/>
        <v>1</v>
      </c>
      <c r="R96" s="58">
        <v>1</v>
      </c>
      <c r="S96" s="449"/>
    </row>
    <row r="97" spans="1:19" s="16" customFormat="1" ht="21.75">
      <c r="A97" s="472" t="s">
        <v>1578</v>
      </c>
      <c r="B97" s="473"/>
      <c r="C97" s="473"/>
      <c r="D97" s="473"/>
      <c r="E97" s="473"/>
      <c r="F97" s="473"/>
      <c r="G97" s="473"/>
      <c r="H97" s="473"/>
      <c r="I97" s="473"/>
      <c r="J97" s="473"/>
      <c r="K97" s="473"/>
      <c r="L97" s="473"/>
      <c r="M97" s="473"/>
      <c r="N97" s="473"/>
      <c r="O97" s="473"/>
      <c r="P97" s="473"/>
      <c r="Q97" s="473"/>
      <c r="R97" s="473"/>
      <c r="S97" s="474"/>
    </row>
    <row r="98" spans="1:19" s="16" customFormat="1" ht="43.5">
      <c r="A98" s="77">
        <v>78</v>
      </c>
      <c r="B98" s="379" t="s">
        <v>514</v>
      </c>
      <c r="C98" s="357" t="s">
        <v>515</v>
      </c>
      <c r="D98" s="95" t="s">
        <v>563</v>
      </c>
      <c r="E98" s="90">
        <v>1</v>
      </c>
      <c r="F98" s="164">
        <f t="shared" si="6"/>
        <v>1</v>
      </c>
      <c r="G98" s="164">
        <f t="shared" si="7"/>
        <v>1</v>
      </c>
      <c r="H98" s="164">
        <v>1</v>
      </c>
      <c r="I98" s="167" t="s">
        <v>74</v>
      </c>
      <c r="J98" s="90">
        <v>1</v>
      </c>
      <c r="K98" s="164">
        <f t="shared" si="8"/>
        <v>1</v>
      </c>
      <c r="L98" s="164">
        <f t="shared" si="9"/>
        <v>1</v>
      </c>
      <c r="M98" s="164">
        <v>1</v>
      </c>
      <c r="N98" s="99" t="s">
        <v>544</v>
      </c>
      <c r="O98" s="90">
        <v>1</v>
      </c>
      <c r="P98" s="164">
        <f t="shared" si="10"/>
        <v>1</v>
      </c>
      <c r="Q98" s="164">
        <f t="shared" si="11"/>
        <v>1</v>
      </c>
      <c r="R98" s="164">
        <v>1</v>
      </c>
      <c r="S98" s="448" t="s">
        <v>505</v>
      </c>
    </row>
    <row r="99" spans="1:19" s="16" customFormat="1" ht="43.5">
      <c r="A99" s="77">
        <v>79</v>
      </c>
      <c r="B99" s="475"/>
      <c r="C99" s="368"/>
      <c r="D99" s="95" t="s">
        <v>564</v>
      </c>
      <c r="E99" s="90">
        <v>1</v>
      </c>
      <c r="F99" s="164">
        <f t="shared" si="6"/>
        <v>1</v>
      </c>
      <c r="G99" s="164">
        <f t="shared" si="7"/>
        <v>1</v>
      </c>
      <c r="H99" s="164">
        <v>1</v>
      </c>
      <c r="I99" s="167" t="s">
        <v>74</v>
      </c>
      <c r="J99" s="90">
        <v>1</v>
      </c>
      <c r="K99" s="164">
        <f t="shared" si="8"/>
        <v>1</v>
      </c>
      <c r="L99" s="164">
        <f t="shared" si="9"/>
        <v>1</v>
      </c>
      <c r="M99" s="164">
        <v>1</v>
      </c>
      <c r="N99" s="99" t="s">
        <v>544</v>
      </c>
      <c r="O99" s="90">
        <v>1</v>
      </c>
      <c r="P99" s="164">
        <f t="shared" si="10"/>
        <v>1</v>
      </c>
      <c r="Q99" s="164">
        <f t="shared" si="11"/>
        <v>1</v>
      </c>
      <c r="R99" s="164">
        <v>1</v>
      </c>
      <c r="S99" s="482"/>
    </row>
    <row r="100" spans="1:19" s="16" customFormat="1" ht="43.5">
      <c r="A100" s="165">
        <v>80</v>
      </c>
      <c r="B100" s="475"/>
      <c r="C100" s="368"/>
      <c r="D100" s="95" t="s">
        <v>565</v>
      </c>
      <c r="E100" s="90">
        <v>1</v>
      </c>
      <c r="F100" s="164">
        <f t="shared" si="6"/>
        <v>1</v>
      </c>
      <c r="G100" s="164">
        <f t="shared" si="7"/>
        <v>1</v>
      </c>
      <c r="H100" s="164">
        <v>1</v>
      </c>
      <c r="I100" s="167" t="s">
        <v>74</v>
      </c>
      <c r="J100" s="90">
        <v>1</v>
      </c>
      <c r="K100" s="164">
        <f t="shared" si="8"/>
        <v>1</v>
      </c>
      <c r="L100" s="164">
        <f t="shared" si="9"/>
        <v>1</v>
      </c>
      <c r="M100" s="164">
        <v>1</v>
      </c>
      <c r="N100" s="99" t="s">
        <v>544</v>
      </c>
      <c r="O100" s="90">
        <v>1</v>
      </c>
      <c r="P100" s="164">
        <f t="shared" si="10"/>
        <v>1</v>
      </c>
      <c r="Q100" s="164">
        <f t="shared" si="11"/>
        <v>1</v>
      </c>
      <c r="R100" s="164">
        <v>1</v>
      </c>
      <c r="S100" s="482"/>
    </row>
    <row r="101" spans="1:19" s="16" customFormat="1" ht="43.5">
      <c r="A101" s="165">
        <v>81</v>
      </c>
      <c r="B101" s="475"/>
      <c r="C101" s="368"/>
      <c r="D101" s="95" t="s">
        <v>566</v>
      </c>
      <c r="E101" s="90">
        <v>1</v>
      </c>
      <c r="F101" s="164">
        <f t="shared" si="6"/>
        <v>1</v>
      </c>
      <c r="G101" s="164">
        <f t="shared" si="7"/>
        <v>1</v>
      </c>
      <c r="H101" s="164">
        <v>1</v>
      </c>
      <c r="I101" s="167" t="s">
        <v>74</v>
      </c>
      <c r="J101" s="90">
        <v>1</v>
      </c>
      <c r="K101" s="164">
        <f t="shared" si="8"/>
        <v>1</v>
      </c>
      <c r="L101" s="164">
        <f t="shared" si="9"/>
        <v>1</v>
      </c>
      <c r="M101" s="164">
        <v>1</v>
      </c>
      <c r="N101" s="99" t="s">
        <v>544</v>
      </c>
      <c r="O101" s="90">
        <v>1</v>
      </c>
      <c r="P101" s="164">
        <f t="shared" si="10"/>
        <v>1</v>
      </c>
      <c r="Q101" s="164">
        <f t="shared" si="11"/>
        <v>1</v>
      </c>
      <c r="R101" s="164">
        <v>1</v>
      </c>
      <c r="S101" s="482"/>
    </row>
    <row r="102" spans="1:19" s="16" customFormat="1" ht="43.5">
      <c r="A102" s="165">
        <v>82</v>
      </c>
      <c r="B102" s="475"/>
      <c r="C102" s="368"/>
      <c r="D102" s="95" t="s">
        <v>567</v>
      </c>
      <c r="E102" s="90">
        <v>1</v>
      </c>
      <c r="F102" s="164">
        <f t="shared" si="6"/>
        <v>1</v>
      </c>
      <c r="G102" s="164">
        <f t="shared" si="7"/>
        <v>1</v>
      </c>
      <c r="H102" s="164">
        <v>1</v>
      </c>
      <c r="I102" s="167" t="s">
        <v>74</v>
      </c>
      <c r="J102" s="90">
        <v>1</v>
      </c>
      <c r="K102" s="164">
        <f t="shared" si="8"/>
        <v>1</v>
      </c>
      <c r="L102" s="164">
        <f t="shared" si="9"/>
        <v>1</v>
      </c>
      <c r="M102" s="164">
        <v>1</v>
      </c>
      <c r="N102" s="99" t="s">
        <v>544</v>
      </c>
      <c r="O102" s="90">
        <v>1</v>
      </c>
      <c r="P102" s="164">
        <f t="shared" si="10"/>
        <v>1</v>
      </c>
      <c r="Q102" s="164">
        <f t="shared" si="11"/>
        <v>1</v>
      </c>
      <c r="R102" s="164">
        <v>1</v>
      </c>
      <c r="S102" s="482"/>
    </row>
    <row r="103" spans="1:19" s="16" customFormat="1" ht="43.5">
      <c r="A103" s="165">
        <v>83</v>
      </c>
      <c r="B103" s="475"/>
      <c r="C103" s="368"/>
      <c r="D103" s="95" t="s">
        <v>568</v>
      </c>
      <c r="E103" s="90">
        <v>1</v>
      </c>
      <c r="F103" s="164">
        <f t="shared" si="6"/>
        <v>1</v>
      </c>
      <c r="G103" s="164">
        <f t="shared" si="7"/>
        <v>1</v>
      </c>
      <c r="H103" s="164">
        <v>1</v>
      </c>
      <c r="I103" s="167" t="s">
        <v>74</v>
      </c>
      <c r="J103" s="90">
        <v>1</v>
      </c>
      <c r="K103" s="164">
        <f t="shared" si="8"/>
        <v>1</v>
      </c>
      <c r="L103" s="164">
        <f t="shared" si="9"/>
        <v>1</v>
      </c>
      <c r="M103" s="164">
        <v>1</v>
      </c>
      <c r="N103" s="99" t="s">
        <v>544</v>
      </c>
      <c r="O103" s="90">
        <v>1</v>
      </c>
      <c r="P103" s="164">
        <f t="shared" si="10"/>
        <v>1</v>
      </c>
      <c r="Q103" s="164">
        <f t="shared" si="11"/>
        <v>1</v>
      </c>
      <c r="R103" s="164">
        <v>1</v>
      </c>
      <c r="S103" s="482"/>
    </row>
    <row r="104" spans="1:19" s="16" customFormat="1" ht="43.5">
      <c r="A104" s="165">
        <v>84</v>
      </c>
      <c r="B104" s="475"/>
      <c r="C104" s="368"/>
      <c r="D104" s="95" t="s">
        <v>569</v>
      </c>
      <c r="E104" s="90">
        <v>1</v>
      </c>
      <c r="F104" s="164">
        <f t="shared" si="6"/>
        <v>1</v>
      </c>
      <c r="G104" s="164">
        <f t="shared" si="7"/>
        <v>1</v>
      </c>
      <c r="H104" s="164">
        <v>1</v>
      </c>
      <c r="I104" s="167" t="s">
        <v>74</v>
      </c>
      <c r="J104" s="90">
        <v>1</v>
      </c>
      <c r="K104" s="164">
        <f t="shared" si="8"/>
        <v>1</v>
      </c>
      <c r="L104" s="164">
        <f t="shared" si="9"/>
        <v>1</v>
      </c>
      <c r="M104" s="164">
        <v>1</v>
      </c>
      <c r="N104" s="99" t="s">
        <v>544</v>
      </c>
      <c r="O104" s="90">
        <v>1</v>
      </c>
      <c r="P104" s="164">
        <f t="shared" si="10"/>
        <v>1</v>
      </c>
      <c r="Q104" s="164">
        <f t="shared" si="11"/>
        <v>1</v>
      </c>
      <c r="R104" s="164">
        <v>1</v>
      </c>
      <c r="S104" s="482"/>
    </row>
    <row r="105" spans="1:19" s="16" customFormat="1" ht="87">
      <c r="A105" s="165">
        <v>85</v>
      </c>
      <c r="B105" s="475"/>
      <c r="C105" s="368"/>
      <c r="D105" s="167" t="s">
        <v>569</v>
      </c>
      <c r="E105" s="90">
        <v>1</v>
      </c>
      <c r="F105" s="164">
        <f t="shared" si="6"/>
        <v>1</v>
      </c>
      <c r="G105" s="164">
        <f t="shared" si="7"/>
        <v>1</v>
      </c>
      <c r="H105" s="164">
        <v>1</v>
      </c>
      <c r="I105" s="167" t="s">
        <v>571</v>
      </c>
      <c r="J105" s="90">
        <v>1</v>
      </c>
      <c r="K105" s="164">
        <f t="shared" si="8"/>
        <v>1</v>
      </c>
      <c r="L105" s="164">
        <f t="shared" si="9"/>
        <v>1</v>
      </c>
      <c r="M105" s="164">
        <v>1</v>
      </c>
      <c r="N105" s="166" t="s">
        <v>573</v>
      </c>
      <c r="O105" s="90">
        <v>1</v>
      </c>
      <c r="P105" s="164">
        <f t="shared" si="10"/>
        <v>1</v>
      </c>
      <c r="Q105" s="164">
        <f t="shared" si="11"/>
        <v>1</v>
      </c>
      <c r="R105" s="164">
        <v>1</v>
      </c>
      <c r="S105" s="482"/>
    </row>
    <row r="106" spans="1:19" s="16" customFormat="1" ht="87">
      <c r="A106" s="165">
        <v>86</v>
      </c>
      <c r="B106" s="475"/>
      <c r="C106" s="368"/>
      <c r="D106" s="167" t="s">
        <v>570</v>
      </c>
      <c r="E106" s="90">
        <v>1</v>
      </c>
      <c r="F106" s="164">
        <f t="shared" si="6"/>
        <v>1</v>
      </c>
      <c r="G106" s="164">
        <f t="shared" si="7"/>
        <v>1</v>
      </c>
      <c r="H106" s="164">
        <v>1</v>
      </c>
      <c r="I106" s="167" t="s">
        <v>571</v>
      </c>
      <c r="J106" s="90">
        <v>1</v>
      </c>
      <c r="K106" s="164">
        <f t="shared" si="8"/>
        <v>1</v>
      </c>
      <c r="L106" s="164">
        <f t="shared" si="9"/>
        <v>1</v>
      </c>
      <c r="M106" s="164">
        <v>1</v>
      </c>
      <c r="N106" s="166" t="s">
        <v>573</v>
      </c>
      <c r="O106" s="90">
        <v>1</v>
      </c>
      <c r="P106" s="164">
        <f t="shared" si="10"/>
        <v>1</v>
      </c>
      <c r="Q106" s="164">
        <f t="shared" si="11"/>
        <v>1</v>
      </c>
      <c r="R106" s="164">
        <v>1</v>
      </c>
      <c r="S106" s="482"/>
    </row>
    <row r="107" spans="1:19" s="16" customFormat="1" ht="43.5">
      <c r="A107" s="165">
        <v>87</v>
      </c>
      <c r="B107" s="380"/>
      <c r="C107" s="358"/>
      <c r="D107" s="167" t="s">
        <v>518</v>
      </c>
      <c r="E107" s="90">
        <v>1</v>
      </c>
      <c r="F107" s="164">
        <f t="shared" si="6"/>
        <v>1</v>
      </c>
      <c r="G107" s="164">
        <f t="shared" si="7"/>
        <v>1</v>
      </c>
      <c r="H107" s="164">
        <v>1</v>
      </c>
      <c r="I107" s="167" t="s">
        <v>572</v>
      </c>
      <c r="J107" s="90">
        <v>1</v>
      </c>
      <c r="K107" s="164">
        <f t="shared" si="8"/>
        <v>1</v>
      </c>
      <c r="L107" s="164">
        <f t="shared" si="9"/>
        <v>1</v>
      </c>
      <c r="M107" s="164">
        <v>1</v>
      </c>
      <c r="N107" s="166" t="s">
        <v>574</v>
      </c>
      <c r="O107" s="90">
        <v>1</v>
      </c>
      <c r="P107" s="164">
        <f t="shared" si="10"/>
        <v>1</v>
      </c>
      <c r="Q107" s="164">
        <f t="shared" si="11"/>
        <v>1</v>
      </c>
      <c r="R107" s="164">
        <v>1</v>
      </c>
      <c r="S107" s="449"/>
    </row>
    <row r="108" spans="1:19" s="12" customFormat="1" ht="21.75">
      <c r="A108" s="6"/>
      <c r="B108" s="26"/>
      <c r="C108" s="27"/>
      <c r="D108" s="26"/>
      <c r="E108" s="45">
        <f>SUM(E12:E107)</f>
        <v>87</v>
      </c>
      <c r="F108" s="28">
        <f>SUM(F12:F107)</f>
        <v>87</v>
      </c>
      <c r="G108" s="28">
        <f>SUM(G12:G107)</f>
        <v>87</v>
      </c>
      <c r="H108" s="28">
        <f>SUM(H12:H107)</f>
        <v>87</v>
      </c>
      <c r="I108" s="26"/>
      <c r="J108" s="45">
        <f>SUM(J12:J107)</f>
        <v>87</v>
      </c>
      <c r="K108" s="28">
        <f>SUM(K12:K107)</f>
        <v>87</v>
      </c>
      <c r="L108" s="28">
        <f>SUM(L12:L107)</f>
        <v>87</v>
      </c>
      <c r="M108" s="28">
        <f>SUM(M12:M107)</f>
        <v>87</v>
      </c>
      <c r="N108" s="26"/>
      <c r="O108" s="45">
        <f>SUM(O12:O107)</f>
        <v>87</v>
      </c>
      <c r="P108" s="28">
        <f>SUM(P12:P107)</f>
        <v>87</v>
      </c>
      <c r="Q108" s="28">
        <f>SUM(Q12:Q107)</f>
        <v>87</v>
      </c>
      <c r="R108" s="28">
        <f>SUM(R12:R107)</f>
        <v>87</v>
      </c>
    </row>
    <row r="109" spans="1:19" s="12" customFormat="1" ht="21.75">
      <c r="A109" s="6"/>
      <c r="B109" s="47" t="str">
        <f>A7</f>
        <v>RAYOS X  Y MEDICINA NUCLEAR</v>
      </c>
      <c r="C109" s="46">
        <f>'RESULTADOS CACU-CAENDOMETRIO'!M20</f>
        <v>1</v>
      </c>
      <c r="D109" s="26"/>
      <c r="E109" s="28"/>
      <c r="F109" s="28"/>
      <c r="G109" s="28"/>
      <c r="H109" s="28"/>
      <c r="I109" s="26"/>
      <c r="J109" s="28"/>
      <c r="K109" s="28"/>
      <c r="L109" s="28"/>
      <c r="M109" s="28"/>
      <c r="N109" s="26"/>
      <c r="O109" s="28"/>
      <c r="P109" s="28"/>
      <c r="Q109" s="28"/>
      <c r="R109" s="28"/>
    </row>
  </sheetData>
  <mergeCells count="80">
    <mergeCell ref="C78:C86"/>
    <mergeCell ref="B78:B86"/>
    <mergeCell ref="A87:S87"/>
    <mergeCell ref="A97:S97"/>
    <mergeCell ref="C98:C107"/>
    <mergeCell ref="B98:B107"/>
    <mergeCell ref="C88:C96"/>
    <mergeCell ref="B88:B96"/>
    <mergeCell ref="S78:S86"/>
    <mergeCell ref="S88:S96"/>
    <mergeCell ref="S98:S107"/>
    <mergeCell ref="A77:S77"/>
    <mergeCell ref="A43:S43"/>
    <mergeCell ref="B47:B50"/>
    <mergeCell ref="C44:C46"/>
    <mergeCell ref="A52:S52"/>
    <mergeCell ref="A56:S56"/>
    <mergeCell ref="A57:S57"/>
    <mergeCell ref="C58:C76"/>
    <mergeCell ref="B58:B76"/>
    <mergeCell ref="C53:C55"/>
    <mergeCell ref="B53:B55"/>
    <mergeCell ref="C47:C50"/>
    <mergeCell ref="S53:S55"/>
    <mergeCell ref="S58:S76"/>
    <mergeCell ref="B24:B25"/>
    <mergeCell ref="C24:C25"/>
    <mergeCell ref="B33:B35"/>
    <mergeCell ref="C33:C35"/>
    <mergeCell ref="C36:C37"/>
    <mergeCell ref="B39:B40"/>
    <mergeCell ref="C39:C42"/>
    <mergeCell ref="S8:S10"/>
    <mergeCell ref="A11:S11"/>
    <mergeCell ref="B12:B13"/>
    <mergeCell ref="C12:C13"/>
    <mergeCell ref="B15:B18"/>
    <mergeCell ref="C15:C18"/>
    <mergeCell ref="O8:O10"/>
    <mergeCell ref="P8:P10"/>
    <mergeCell ref="Q8:Q10"/>
    <mergeCell ref="R8:R10"/>
    <mergeCell ref="B19:B21"/>
    <mergeCell ref="C19:C21"/>
    <mergeCell ref="B22:B23"/>
    <mergeCell ref="C22:C23"/>
    <mergeCell ref="L8:L10"/>
    <mergeCell ref="M8:M10"/>
    <mergeCell ref="A7:S7"/>
    <mergeCell ref="A8:A10"/>
    <mergeCell ref="B8:B10"/>
    <mergeCell ref="C8:C10"/>
    <mergeCell ref="E8:E10"/>
    <mergeCell ref="F8:F10"/>
    <mergeCell ref="G8:G10"/>
    <mergeCell ref="H8:H10"/>
    <mergeCell ref="J8:J10"/>
    <mergeCell ref="K8:K10"/>
    <mergeCell ref="A1:S1"/>
    <mergeCell ref="A2:S2"/>
    <mergeCell ref="A3:S3"/>
    <mergeCell ref="A4:S4"/>
    <mergeCell ref="A5:N5"/>
    <mergeCell ref="O5:S5"/>
    <mergeCell ref="A6:I6"/>
    <mergeCell ref="J6:S6"/>
    <mergeCell ref="E15:E16"/>
    <mergeCell ref="D15:D16"/>
    <mergeCell ref="S17:S18"/>
    <mergeCell ref="O17:O18"/>
    <mergeCell ref="N17:N18"/>
    <mergeCell ref="J17:J18"/>
    <mergeCell ref="I17:I18"/>
    <mergeCell ref="E17:E18"/>
    <mergeCell ref="D17:D18"/>
    <mergeCell ref="S15:S16"/>
    <mergeCell ref="O15:O16"/>
    <mergeCell ref="N15:N16"/>
    <mergeCell ref="J15:J16"/>
    <mergeCell ref="I15:I16"/>
  </mergeCells>
  <pageMargins left="0.23622047244094491" right="0.23622047244094491" top="0.74803149606299213" bottom="0.74803149606299213" header="0.31496062992125984" footer="0.31496062992125984"/>
  <pageSetup scale="3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S46"/>
  <sheetViews>
    <sheetView view="pageBreakPreview" topLeftCell="A42" zoomScale="55" zoomScaleNormal="70" zoomScaleSheetLayoutView="55" workbookViewId="0">
      <selection activeCell="I43" sqref="I43:I44"/>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685</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282.75">
      <c r="A12" s="486">
        <v>1</v>
      </c>
      <c r="B12" s="372" t="s">
        <v>575</v>
      </c>
      <c r="C12" s="339" t="s">
        <v>1999</v>
      </c>
      <c r="D12" s="257" t="s">
        <v>576</v>
      </c>
      <c r="E12" s="90">
        <v>1</v>
      </c>
      <c r="F12" s="65">
        <f>IF(E12=G12,H12)</f>
        <v>1</v>
      </c>
      <c r="G12" s="65">
        <f>IF(E12="NA","NA",H12)</f>
        <v>1</v>
      </c>
      <c r="H12" s="65">
        <v>1</v>
      </c>
      <c r="I12" s="64" t="s">
        <v>435</v>
      </c>
      <c r="J12" s="90">
        <v>1</v>
      </c>
      <c r="K12" s="65">
        <f>IF(J12=L12,M12)</f>
        <v>1</v>
      </c>
      <c r="L12" s="65">
        <f>IF(J12="NA","NA",M12)</f>
        <v>1</v>
      </c>
      <c r="M12" s="65">
        <v>1</v>
      </c>
      <c r="N12" s="257" t="s">
        <v>653</v>
      </c>
      <c r="O12" s="90">
        <v>1</v>
      </c>
      <c r="P12" s="65">
        <f t="shared" ref="P12:P43" si="0">IF(O12=Q12,R12)</f>
        <v>1</v>
      </c>
      <c r="Q12" s="65">
        <f t="shared" ref="Q12:Q43" si="1">IF(O12="NA","NA",R12)</f>
        <v>1</v>
      </c>
      <c r="R12" s="65">
        <v>1</v>
      </c>
      <c r="S12" s="93" t="s">
        <v>484</v>
      </c>
    </row>
    <row r="13" spans="1:19" ht="282.75">
      <c r="A13" s="486"/>
      <c r="B13" s="372"/>
      <c r="C13" s="339"/>
      <c r="D13" s="257" t="s">
        <v>577</v>
      </c>
      <c r="E13" s="90">
        <v>1</v>
      </c>
      <c r="F13" s="65">
        <f t="shared" ref="F13:F43" si="2">IF(E13=G13,H13)</f>
        <v>1</v>
      </c>
      <c r="G13" s="65">
        <f t="shared" ref="G13:G43" si="3">IF(E13="NA","NA",H13)</f>
        <v>1</v>
      </c>
      <c r="H13" s="65">
        <v>1</v>
      </c>
      <c r="I13" s="64" t="s">
        <v>2014</v>
      </c>
      <c r="J13" s="90">
        <v>1</v>
      </c>
      <c r="K13" s="65">
        <f t="shared" ref="K13:K43" si="4">IF(J13=L13,M13)</f>
        <v>1</v>
      </c>
      <c r="L13" s="65">
        <f t="shared" ref="L13:L43" si="5">IF(J13="NA","NA",M13)</f>
        <v>1</v>
      </c>
      <c r="M13" s="65">
        <v>1</v>
      </c>
      <c r="N13" s="64" t="s">
        <v>654</v>
      </c>
      <c r="O13" s="90">
        <v>1</v>
      </c>
      <c r="P13" s="65">
        <f t="shared" si="0"/>
        <v>1</v>
      </c>
      <c r="Q13" s="65">
        <f t="shared" si="1"/>
        <v>1</v>
      </c>
      <c r="R13" s="65">
        <v>1</v>
      </c>
      <c r="S13" s="93" t="s">
        <v>484</v>
      </c>
    </row>
    <row r="14" spans="1:19" s="16" customFormat="1" ht="409.5" customHeight="1">
      <c r="A14" s="330">
        <v>2</v>
      </c>
      <c r="B14" s="357" t="s">
        <v>399</v>
      </c>
      <c r="C14" s="367" t="s">
        <v>578</v>
      </c>
      <c r="D14" s="487" t="s">
        <v>1984</v>
      </c>
      <c r="E14" s="463">
        <v>1</v>
      </c>
      <c r="F14" s="90">
        <v>1</v>
      </c>
      <c r="G14" s="90">
        <v>1</v>
      </c>
      <c r="H14" s="90">
        <v>1</v>
      </c>
      <c r="I14" s="357" t="s">
        <v>638</v>
      </c>
      <c r="J14" s="463">
        <v>1</v>
      </c>
      <c r="K14" s="90">
        <v>1</v>
      </c>
      <c r="L14" s="90">
        <v>1</v>
      </c>
      <c r="M14" s="90">
        <v>1</v>
      </c>
      <c r="N14" s="357" t="s">
        <v>655</v>
      </c>
      <c r="O14" s="463">
        <v>1</v>
      </c>
      <c r="P14" s="90">
        <v>1</v>
      </c>
      <c r="Q14" s="90">
        <v>1</v>
      </c>
      <c r="R14" s="90">
        <v>1</v>
      </c>
      <c r="S14" s="465" t="s">
        <v>676</v>
      </c>
    </row>
    <row r="15" spans="1:19" s="16" customFormat="1" ht="409.5" customHeight="1">
      <c r="A15" s="331"/>
      <c r="B15" s="358"/>
      <c r="C15" s="367"/>
      <c r="D15" s="488"/>
      <c r="E15" s="464"/>
      <c r="F15" s="232"/>
      <c r="G15" s="232"/>
      <c r="H15" s="232"/>
      <c r="I15" s="358"/>
      <c r="J15" s="464"/>
      <c r="K15" s="232"/>
      <c r="L15" s="232"/>
      <c r="M15" s="232"/>
      <c r="N15" s="358"/>
      <c r="O15" s="464"/>
      <c r="P15" s="232"/>
      <c r="Q15" s="232"/>
      <c r="R15" s="232"/>
      <c r="S15" s="466"/>
    </row>
    <row r="16" spans="1:19" s="16" customFormat="1" ht="304.5">
      <c r="A16" s="29">
        <v>3</v>
      </c>
      <c r="B16" s="64" t="s">
        <v>579</v>
      </c>
      <c r="C16" s="367"/>
      <c r="D16" s="64" t="s">
        <v>580</v>
      </c>
      <c r="E16" s="90">
        <v>1</v>
      </c>
      <c r="F16" s="65">
        <f t="shared" si="2"/>
        <v>1</v>
      </c>
      <c r="G16" s="65">
        <f t="shared" si="3"/>
        <v>1</v>
      </c>
      <c r="H16" s="65">
        <v>1</v>
      </c>
      <c r="I16" s="64" t="s">
        <v>639</v>
      </c>
      <c r="J16" s="90">
        <v>1</v>
      </c>
      <c r="K16" s="65">
        <f t="shared" si="4"/>
        <v>1</v>
      </c>
      <c r="L16" s="65">
        <f t="shared" si="5"/>
        <v>1</v>
      </c>
      <c r="M16" s="65">
        <v>1</v>
      </c>
      <c r="N16" s="64" t="s">
        <v>656</v>
      </c>
      <c r="O16" s="90">
        <v>1</v>
      </c>
      <c r="P16" s="65">
        <f t="shared" si="0"/>
        <v>1</v>
      </c>
      <c r="Q16" s="65">
        <f t="shared" si="1"/>
        <v>1</v>
      </c>
      <c r="R16" s="65">
        <v>1</v>
      </c>
      <c r="S16" s="93" t="s">
        <v>676</v>
      </c>
    </row>
    <row r="17" spans="1:19" s="16" customFormat="1" ht="21.75">
      <c r="A17" s="442" t="s">
        <v>581</v>
      </c>
      <c r="B17" s="442"/>
      <c r="C17" s="442"/>
      <c r="D17" s="442"/>
      <c r="E17" s="442"/>
      <c r="F17" s="442"/>
      <c r="G17" s="442"/>
      <c r="H17" s="442"/>
      <c r="I17" s="442"/>
      <c r="J17" s="442"/>
      <c r="K17" s="442"/>
      <c r="L17" s="442"/>
      <c r="M17" s="442"/>
      <c r="N17" s="442"/>
      <c r="O17" s="442"/>
      <c r="P17" s="442"/>
      <c r="Q17" s="442"/>
      <c r="R17" s="442"/>
      <c r="S17" s="442"/>
    </row>
    <row r="18" spans="1:19" s="16" customFormat="1" ht="282.75">
      <c r="A18" s="29">
        <v>4</v>
      </c>
      <c r="B18" s="342" t="s">
        <v>582</v>
      </c>
      <c r="C18" s="471" t="s">
        <v>2011</v>
      </c>
      <c r="D18" s="260" t="s">
        <v>583</v>
      </c>
      <c r="E18" s="90">
        <v>1</v>
      </c>
      <c r="F18" s="65">
        <f t="shared" si="2"/>
        <v>1</v>
      </c>
      <c r="G18" s="65">
        <f t="shared" si="3"/>
        <v>1</v>
      </c>
      <c r="H18" s="65">
        <v>1</v>
      </c>
      <c r="I18" s="92" t="s">
        <v>2015</v>
      </c>
      <c r="J18" s="90">
        <v>1</v>
      </c>
      <c r="K18" s="65">
        <f t="shared" si="4"/>
        <v>1</v>
      </c>
      <c r="L18" s="65">
        <f t="shared" si="5"/>
        <v>1</v>
      </c>
      <c r="M18" s="65">
        <v>1</v>
      </c>
      <c r="N18" s="92" t="s">
        <v>2016</v>
      </c>
      <c r="O18" s="90">
        <v>1</v>
      </c>
      <c r="P18" s="65">
        <f t="shared" si="0"/>
        <v>1</v>
      </c>
      <c r="Q18" s="65">
        <f t="shared" si="1"/>
        <v>1</v>
      </c>
      <c r="R18" s="65">
        <v>1</v>
      </c>
      <c r="S18" s="93" t="s">
        <v>484</v>
      </c>
    </row>
    <row r="19" spans="1:19" s="16" customFormat="1" ht="282.75">
      <c r="A19" s="29">
        <v>5</v>
      </c>
      <c r="B19" s="342"/>
      <c r="C19" s="471"/>
      <c r="D19" s="260" t="s">
        <v>584</v>
      </c>
      <c r="E19" s="90">
        <v>1</v>
      </c>
      <c r="F19" s="65">
        <f t="shared" si="2"/>
        <v>1</v>
      </c>
      <c r="G19" s="65">
        <f t="shared" si="3"/>
        <v>1</v>
      </c>
      <c r="H19" s="65">
        <v>1</v>
      </c>
      <c r="I19" s="92" t="s">
        <v>2017</v>
      </c>
      <c r="J19" s="90">
        <v>1</v>
      </c>
      <c r="K19" s="65">
        <f t="shared" si="4"/>
        <v>1</v>
      </c>
      <c r="L19" s="65">
        <f t="shared" si="5"/>
        <v>1</v>
      </c>
      <c r="M19" s="65">
        <v>1</v>
      </c>
      <c r="N19" s="260" t="s">
        <v>657</v>
      </c>
      <c r="O19" s="90">
        <v>1</v>
      </c>
      <c r="P19" s="65">
        <f t="shared" si="0"/>
        <v>1</v>
      </c>
      <c r="Q19" s="65">
        <f t="shared" si="1"/>
        <v>1</v>
      </c>
      <c r="R19" s="65">
        <v>1</v>
      </c>
      <c r="S19" s="93" t="s">
        <v>484</v>
      </c>
    </row>
    <row r="20" spans="1:19" s="16" customFormat="1" ht="304.5">
      <c r="A20" s="29">
        <v>6</v>
      </c>
      <c r="B20" s="92" t="s">
        <v>585</v>
      </c>
      <c r="C20" s="91" t="s">
        <v>586</v>
      </c>
      <c r="D20" s="92" t="s">
        <v>587</v>
      </c>
      <c r="E20" s="90">
        <v>1</v>
      </c>
      <c r="F20" s="65">
        <f t="shared" si="2"/>
        <v>1</v>
      </c>
      <c r="G20" s="65">
        <f t="shared" si="3"/>
        <v>1</v>
      </c>
      <c r="H20" s="65">
        <v>1</v>
      </c>
      <c r="I20" s="92" t="s">
        <v>640</v>
      </c>
      <c r="J20" s="90">
        <v>1</v>
      </c>
      <c r="K20" s="65">
        <f t="shared" si="4"/>
        <v>1</v>
      </c>
      <c r="L20" s="65">
        <f t="shared" si="5"/>
        <v>1</v>
      </c>
      <c r="M20" s="65">
        <v>1</v>
      </c>
      <c r="N20" s="92" t="s">
        <v>658</v>
      </c>
      <c r="O20" s="90">
        <v>1</v>
      </c>
      <c r="P20" s="65">
        <f t="shared" si="0"/>
        <v>1</v>
      </c>
      <c r="Q20" s="65">
        <f t="shared" si="1"/>
        <v>1</v>
      </c>
      <c r="R20" s="65">
        <v>1</v>
      </c>
      <c r="S20" s="93" t="s">
        <v>677</v>
      </c>
    </row>
    <row r="21" spans="1:19" s="16" customFormat="1" ht="369.75">
      <c r="A21" s="29">
        <v>7</v>
      </c>
      <c r="B21" s="92" t="s">
        <v>588</v>
      </c>
      <c r="C21" s="91" t="s">
        <v>284</v>
      </c>
      <c r="D21" s="92" t="s">
        <v>589</v>
      </c>
      <c r="E21" s="90">
        <v>1</v>
      </c>
      <c r="F21" s="65">
        <f t="shared" si="2"/>
        <v>1</v>
      </c>
      <c r="G21" s="65">
        <f t="shared" si="3"/>
        <v>1</v>
      </c>
      <c r="H21" s="65">
        <v>1</v>
      </c>
      <c r="I21" s="92" t="s">
        <v>641</v>
      </c>
      <c r="J21" s="90">
        <v>1</v>
      </c>
      <c r="K21" s="65">
        <f t="shared" si="4"/>
        <v>1</v>
      </c>
      <c r="L21" s="65">
        <f t="shared" si="5"/>
        <v>1</v>
      </c>
      <c r="M21" s="65">
        <v>1</v>
      </c>
      <c r="N21" s="92" t="s">
        <v>659</v>
      </c>
      <c r="O21" s="90">
        <v>1</v>
      </c>
      <c r="P21" s="65">
        <f t="shared" si="0"/>
        <v>1</v>
      </c>
      <c r="Q21" s="65">
        <f t="shared" si="1"/>
        <v>1</v>
      </c>
      <c r="R21" s="65">
        <v>1</v>
      </c>
      <c r="S21" s="93" t="s">
        <v>678</v>
      </c>
    </row>
    <row r="22" spans="1:19" s="16" customFormat="1" ht="348">
      <c r="A22" s="29">
        <v>8</v>
      </c>
      <c r="B22" s="92" t="s">
        <v>590</v>
      </c>
      <c r="C22" s="342" t="s">
        <v>591</v>
      </c>
      <c r="D22" s="92" t="s">
        <v>592</v>
      </c>
      <c r="E22" s="90">
        <v>1</v>
      </c>
      <c r="F22" s="65">
        <f t="shared" si="2"/>
        <v>1</v>
      </c>
      <c r="G22" s="65">
        <f t="shared" si="3"/>
        <v>1</v>
      </c>
      <c r="H22" s="65">
        <v>1</v>
      </c>
      <c r="I22" s="92" t="s">
        <v>642</v>
      </c>
      <c r="J22" s="90">
        <v>1</v>
      </c>
      <c r="K22" s="65">
        <f t="shared" si="4"/>
        <v>1</v>
      </c>
      <c r="L22" s="65">
        <f t="shared" si="5"/>
        <v>1</v>
      </c>
      <c r="M22" s="65">
        <v>1</v>
      </c>
      <c r="N22" s="92" t="s">
        <v>660</v>
      </c>
      <c r="O22" s="90">
        <v>1</v>
      </c>
      <c r="P22" s="65">
        <f t="shared" si="0"/>
        <v>1</v>
      </c>
      <c r="Q22" s="65">
        <f t="shared" si="1"/>
        <v>1</v>
      </c>
      <c r="R22" s="65">
        <v>1</v>
      </c>
      <c r="S22" s="93" t="s">
        <v>678</v>
      </c>
    </row>
    <row r="23" spans="1:19" s="16" customFormat="1" ht="348">
      <c r="A23" s="29">
        <v>9</v>
      </c>
      <c r="B23" s="92" t="s">
        <v>593</v>
      </c>
      <c r="C23" s="342"/>
      <c r="D23" s="92" t="s">
        <v>594</v>
      </c>
      <c r="E23" s="90">
        <v>1</v>
      </c>
      <c r="F23" s="65">
        <f t="shared" si="2"/>
        <v>1</v>
      </c>
      <c r="G23" s="65">
        <f t="shared" si="3"/>
        <v>1</v>
      </c>
      <c r="H23" s="65">
        <v>1</v>
      </c>
      <c r="I23" s="92" t="s">
        <v>643</v>
      </c>
      <c r="J23" s="90">
        <v>1</v>
      </c>
      <c r="K23" s="65">
        <f t="shared" si="4"/>
        <v>1</v>
      </c>
      <c r="L23" s="65">
        <f t="shared" si="5"/>
        <v>1</v>
      </c>
      <c r="M23" s="65">
        <v>1</v>
      </c>
      <c r="N23" s="92" t="s">
        <v>661</v>
      </c>
      <c r="O23" s="90">
        <v>1</v>
      </c>
      <c r="P23" s="65">
        <f t="shared" si="0"/>
        <v>1</v>
      </c>
      <c r="Q23" s="65">
        <f t="shared" si="1"/>
        <v>1</v>
      </c>
      <c r="R23" s="65">
        <v>1</v>
      </c>
      <c r="S23" s="93" t="s">
        <v>678</v>
      </c>
    </row>
    <row r="24" spans="1:19" s="16" customFormat="1" ht="409.5">
      <c r="A24" s="29">
        <v>10</v>
      </c>
      <c r="B24" s="92" t="s">
        <v>595</v>
      </c>
      <c r="C24" s="91" t="s">
        <v>596</v>
      </c>
      <c r="D24" s="92" t="s">
        <v>597</v>
      </c>
      <c r="E24" s="90">
        <v>1</v>
      </c>
      <c r="F24" s="65">
        <f t="shared" si="2"/>
        <v>1</v>
      </c>
      <c r="G24" s="65">
        <f t="shared" si="3"/>
        <v>1</v>
      </c>
      <c r="H24" s="65">
        <v>1</v>
      </c>
      <c r="I24" s="92" t="s">
        <v>644</v>
      </c>
      <c r="J24" s="90">
        <v>1</v>
      </c>
      <c r="K24" s="65">
        <f t="shared" si="4"/>
        <v>1</v>
      </c>
      <c r="L24" s="65">
        <f t="shared" si="5"/>
        <v>1</v>
      </c>
      <c r="M24" s="65">
        <v>1</v>
      </c>
      <c r="N24" s="92" t="s">
        <v>662</v>
      </c>
      <c r="O24" s="90">
        <v>1</v>
      </c>
      <c r="P24" s="65">
        <f t="shared" si="0"/>
        <v>1</v>
      </c>
      <c r="Q24" s="65">
        <f t="shared" si="1"/>
        <v>1</v>
      </c>
      <c r="R24" s="65">
        <v>1</v>
      </c>
      <c r="S24" s="93" t="s">
        <v>679</v>
      </c>
    </row>
    <row r="25" spans="1:19" s="16" customFormat="1" ht="409.5" customHeight="1">
      <c r="A25" s="330">
        <v>11</v>
      </c>
      <c r="B25" s="492" t="s">
        <v>598</v>
      </c>
      <c r="C25" s="361" t="s">
        <v>599</v>
      </c>
      <c r="D25" s="494" t="s">
        <v>600</v>
      </c>
      <c r="E25" s="463">
        <v>1</v>
      </c>
      <c r="F25" s="65">
        <f t="shared" si="2"/>
        <v>1</v>
      </c>
      <c r="G25" s="65">
        <f t="shared" si="3"/>
        <v>1</v>
      </c>
      <c r="H25" s="65">
        <v>1</v>
      </c>
      <c r="I25" s="494" t="s">
        <v>644</v>
      </c>
      <c r="J25" s="463">
        <v>1</v>
      </c>
      <c r="K25" s="65">
        <f t="shared" si="4"/>
        <v>1</v>
      </c>
      <c r="L25" s="65">
        <f t="shared" si="5"/>
        <v>1</v>
      </c>
      <c r="M25" s="65">
        <v>1</v>
      </c>
      <c r="N25" s="492" t="s">
        <v>663</v>
      </c>
      <c r="O25" s="463">
        <v>1</v>
      </c>
      <c r="P25" s="65">
        <f t="shared" si="0"/>
        <v>1</v>
      </c>
      <c r="Q25" s="65">
        <f t="shared" si="1"/>
        <v>1</v>
      </c>
      <c r="R25" s="65">
        <v>1</v>
      </c>
      <c r="S25" s="490" t="s">
        <v>680</v>
      </c>
    </row>
    <row r="26" spans="1:19" s="16" customFormat="1" ht="222" customHeight="1">
      <c r="A26" s="331"/>
      <c r="B26" s="493"/>
      <c r="C26" s="362"/>
      <c r="D26" s="495"/>
      <c r="E26" s="464"/>
      <c r="F26" s="228"/>
      <c r="G26" s="228"/>
      <c r="H26" s="228"/>
      <c r="I26" s="495"/>
      <c r="J26" s="464"/>
      <c r="K26" s="228"/>
      <c r="L26" s="228"/>
      <c r="M26" s="228"/>
      <c r="N26" s="493"/>
      <c r="O26" s="464"/>
      <c r="P26" s="228"/>
      <c r="Q26" s="228"/>
      <c r="R26" s="228"/>
      <c r="S26" s="491"/>
    </row>
    <row r="27" spans="1:19" s="16" customFormat="1" ht="409.5">
      <c r="A27" s="29">
        <v>12</v>
      </c>
      <c r="B27" s="92" t="s">
        <v>601</v>
      </c>
      <c r="C27" s="91" t="s">
        <v>602</v>
      </c>
      <c r="D27" s="92" t="s">
        <v>603</v>
      </c>
      <c r="E27" s="90">
        <v>1</v>
      </c>
      <c r="F27" s="65">
        <f t="shared" si="2"/>
        <v>1</v>
      </c>
      <c r="G27" s="65">
        <f t="shared" si="3"/>
        <v>1</v>
      </c>
      <c r="H27" s="65">
        <v>1</v>
      </c>
      <c r="I27" s="92" t="s">
        <v>644</v>
      </c>
      <c r="J27" s="90">
        <v>1</v>
      </c>
      <c r="K27" s="65">
        <f t="shared" si="4"/>
        <v>1</v>
      </c>
      <c r="L27" s="65">
        <f t="shared" si="5"/>
        <v>1</v>
      </c>
      <c r="M27" s="65">
        <v>1</v>
      </c>
      <c r="N27" s="92" t="s">
        <v>683</v>
      </c>
      <c r="O27" s="90">
        <v>1</v>
      </c>
      <c r="P27" s="65">
        <f t="shared" si="0"/>
        <v>1</v>
      </c>
      <c r="Q27" s="65">
        <f t="shared" si="1"/>
        <v>1</v>
      </c>
      <c r="R27" s="65">
        <v>1</v>
      </c>
      <c r="S27" s="244" t="s">
        <v>680</v>
      </c>
    </row>
    <row r="28" spans="1:19" s="16" customFormat="1" ht="348">
      <c r="A28" s="29">
        <v>13</v>
      </c>
      <c r="B28" s="92" t="s">
        <v>604</v>
      </c>
      <c r="C28" s="91" t="s">
        <v>70</v>
      </c>
      <c r="D28" s="64" t="s">
        <v>605</v>
      </c>
      <c r="E28" s="90">
        <v>1</v>
      </c>
      <c r="F28" s="65">
        <f t="shared" si="2"/>
        <v>1</v>
      </c>
      <c r="G28" s="65">
        <f t="shared" si="3"/>
        <v>1</v>
      </c>
      <c r="H28" s="65">
        <v>1</v>
      </c>
      <c r="I28" s="64" t="s">
        <v>645</v>
      </c>
      <c r="J28" s="90">
        <v>1</v>
      </c>
      <c r="K28" s="65">
        <f t="shared" si="4"/>
        <v>1</v>
      </c>
      <c r="L28" s="65">
        <f t="shared" si="5"/>
        <v>1</v>
      </c>
      <c r="M28" s="65">
        <v>1</v>
      </c>
      <c r="N28" s="92" t="s">
        <v>664</v>
      </c>
      <c r="O28" s="90">
        <v>1</v>
      </c>
      <c r="P28" s="65">
        <f t="shared" si="0"/>
        <v>1</v>
      </c>
      <c r="Q28" s="65">
        <f t="shared" si="1"/>
        <v>1</v>
      </c>
      <c r="R28" s="65">
        <v>1</v>
      </c>
      <c r="S28" s="93" t="s">
        <v>678</v>
      </c>
    </row>
    <row r="29" spans="1:19" s="16" customFormat="1" ht="304.5">
      <c r="A29" s="29">
        <v>14</v>
      </c>
      <c r="B29" s="92" t="s">
        <v>606</v>
      </c>
      <c r="C29" s="91" t="s">
        <v>607</v>
      </c>
      <c r="D29" s="92" t="s">
        <v>608</v>
      </c>
      <c r="E29" s="90">
        <v>1</v>
      </c>
      <c r="F29" s="65">
        <f t="shared" si="2"/>
        <v>1</v>
      </c>
      <c r="G29" s="65">
        <f t="shared" si="3"/>
        <v>1</v>
      </c>
      <c r="H29" s="65">
        <v>1</v>
      </c>
      <c r="I29" s="92" t="s">
        <v>646</v>
      </c>
      <c r="J29" s="90">
        <v>1</v>
      </c>
      <c r="K29" s="65">
        <f t="shared" si="4"/>
        <v>1</v>
      </c>
      <c r="L29" s="65">
        <f t="shared" si="5"/>
        <v>1</v>
      </c>
      <c r="M29" s="65">
        <v>1</v>
      </c>
      <c r="N29" s="92" t="s">
        <v>665</v>
      </c>
      <c r="O29" s="90">
        <v>1</v>
      </c>
      <c r="P29" s="65">
        <f t="shared" si="0"/>
        <v>1</v>
      </c>
      <c r="Q29" s="65">
        <f t="shared" si="1"/>
        <v>1</v>
      </c>
      <c r="R29" s="65">
        <v>1</v>
      </c>
      <c r="S29" s="93" t="s">
        <v>677</v>
      </c>
    </row>
    <row r="30" spans="1:19" s="16" customFormat="1" ht="348">
      <c r="A30" s="29">
        <v>15</v>
      </c>
      <c r="B30" s="361" t="s">
        <v>609</v>
      </c>
      <c r="C30" s="91" t="s">
        <v>610</v>
      </c>
      <c r="D30" s="92" t="s">
        <v>611</v>
      </c>
      <c r="E30" s="90">
        <v>1</v>
      </c>
      <c r="F30" s="65">
        <f t="shared" si="2"/>
        <v>1</v>
      </c>
      <c r="G30" s="65">
        <f t="shared" si="3"/>
        <v>1</v>
      </c>
      <c r="H30" s="65">
        <v>1</v>
      </c>
      <c r="I30" s="89" t="s">
        <v>647</v>
      </c>
      <c r="J30" s="90">
        <v>1</v>
      </c>
      <c r="K30" s="65">
        <f t="shared" si="4"/>
        <v>1</v>
      </c>
      <c r="L30" s="65">
        <f t="shared" si="5"/>
        <v>1</v>
      </c>
      <c r="M30" s="65">
        <v>1</v>
      </c>
      <c r="N30" s="89" t="s">
        <v>666</v>
      </c>
      <c r="O30" s="90">
        <v>1</v>
      </c>
      <c r="P30" s="65">
        <f t="shared" si="0"/>
        <v>1</v>
      </c>
      <c r="Q30" s="65">
        <f t="shared" si="1"/>
        <v>1</v>
      </c>
      <c r="R30" s="65">
        <v>1</v>
      </c>
      <c r="S30" s="93" t="s">
        <v>678</v>
      </c>
    </row>
    <row r="31" spans="1:19" s="16" customFormat="1" ht="348">
      <c r="A31" s="29">
        <v>16</v>
      </c>
      <c r="B31" s="483"/>
      <c r="C31" s="91" t="s">
        <v>612</v>
      </c>
      <c r="D31" s="92" t="s">
        <v>613</v>
      </c>
      <c r="E31" s="90">
        <v>1</v>
      </c>
      <c r="F31" s="65">
        <f t="shared" si="2"/>
        <v>1</v>
      </c>
      <c r="G31" s="65">
        <f t="shared" si="3"/>
        <v>1</v>
      </c>
      <c r="H31" s="65">
        <v>1</v>
      </c>
      <c r="I31" s="361" t="s">
        <v>2079</v>
      </c>
      <c r="J31" s="463">
        <v>1</v>
      </c>
      <c r="K31" s="357">
        <f t="shared" si="4"/>
        <v>1</v>
      </c>
      <c r="L31" s="357">
        <f t="shared" si="5"/>
        <v>1</v>
      </c>
      <c r="M31" s="357">
        <v>1</v>
      </c>
      <c r="N31" s="89" t="s">
        <v>666</v>
      </c>
      <c r="O31" s="90">
        <v>1</v>
      </c>
      <c r="P31" s="65">
        <f t="shared" si="0"/>
        <v>1</v>
      </c>
      <c r="Q31" s="65">
        <f t="shared" si="1"/>
        <v>1</v>
      </c>
      <c r="R31" s="65">
        <v>1</v>
      </c>
      <c r="S31" s="93" t="s">
        <v>678</v>
      </c>
    </row>
    <row r="32" spans="1:19" s="16" customFormat="1" ht="348">
      <c r="A32" s="29">
        <v>17</v>
      </c>
      <c r="B32" s="483"/>
      <c r="C32" s="91" t="s">
        <v>614</v>
      </c>
      <c r="D32" s="101" t="s">
        <v>615</v>
      </c>
      <c r="E32" s="90">
        <v>1</v>
      </c>
      <c r="F32" s="65">
        <f t="shared" si="2"/>
        <v>1</v>
      </c>
      <c r="G32" s="65">
        <f t="shared" si="3"/>
        <v>1</v>
      </c>
      <c r="H32" s="65">
        <v>1</v>
      </c>
      <c r="I32" s="483"/>
      <c r="J32" s="489"/>
      <c r="K32" s="368"/>
      <c r="L32" s="368"/>
      <c r="M32" s="368"/>
      <c r="N32" s="89" t="s">
        <v>667</v>
      </c>
      <c r="O32" s="90">
        <v>1</v>
      </c>
      <c r="P32" s="65">
        <f t="shared" si="0"/>
        <v>1</v>
      </c>
      <c r="Q32" s="65">
        <f t="shared" si="1"/>
        <v>1</v>
      </c>
      <c r="R32" s="65">
        <v>1</v>
      </c>
      <c r="S32" s="93" t="s">
        <v>678</v>
      </c>
    </row>
    <row r="33" spans="1:19" s="16" customFormat="1" ht="326.25" customHeight="1">
      <c r="A33" s="29">
        <v>18</v>
      </c>
      <c r="B33" s="483"/>
      <c r="C33" s="361" t="s">
        <v>616</v>
      </c>
      <c r="D33" s="361" t="s">
        <v>617</v>
      </c>
      <c r="E33" s="463">
        <v>1</v>
      </c>
      <c r="F33" s="65">
        <f t="shared" si="2"/>
        <v>1</v>
      </c>
      <c r="G33" s="65">
        <f t="shared" si="3"/>
        <v>1</v>
      </c>
      <c r="H33" s="65">
        <v>1</v>
      </c>
      <c r="I33" s="483"/>
      <c r="J33" s="489"/>
      <c r="K33" s="358"/>
      <c r="L33" s="358"/>
      <c r="M33" s="358"/>
      <c r="N33" s="361" t="s">
        <v>668</v>
      </c>
      <c r="O33" s="463">
        <v>1</v>
      </c>
      <c r="P33" s="65">
        <f t="shared" si="0"/>
        <v>1</v>
      </c>
      <c r="Q33" s="65">
        <f t="shared" si="1"/>
        <v>1</v>
      </c>
      <c r="R33" s="65">
        <v>1</v>
      </c>
      <c r="S33" s="465" t="s">
        <v>678</v>
      </c>
    </row>
    <row r="34" spans="1:19" s="16" customFormat="1" ht="169.5" customHeight="1">
      <c r="A34" s="231"/>
      <c r="B34" s="362"/>
      <c r="C34" s="362"/>
      <c r="D34" s="362"/>
      <c r="E34" s="464"/>
      <c r="F34" s="228"/>
      <c r="G34" s="228"/>
      <c r="H34" s="228"/>
      <c r="I34" s="362"/>
      <c r="J34" s="464"/>
      <c r="K34" s="227"/>
      <c r="L34" s="227"/>
      <c r="M34" s="227"/>
      <c r="N34" s="362"/>
      <c r="O34" s="464"/>
      <c r="P34" s="228"/>
      <c r="Q34" s="228"/>
      <c r="R34" s="228"/>
      <c r="S34" s="466"/>
    </row>
    <row r="35" spans="1:19" s="16" customFormat="1" ht="369.75">
      <c r="A35" s="29">
        <v>19</v>
      </c>
      <c r="B35" s="92" t="s">
        <v>618</v>
      </c>
      <c r="C35" s="91" t="s">
        <v>619</v>
      </c>
      <c r="D35" s="92" t="s">
        <v>620</v>
      </c>
      <c r="E35" s="90">
        <v>1</v>
      </c>
      <c r="F35" s="65">
        <f t="shared" si="2"/>
        <v>1</v>
      </c>
      <c r="G35" s="65">
        <f t="shared" si="3"/>
        <v>1</v>
      </c>
      <c r="H35" s="65">
        <v>1</v>
      </c>
      <c r="I35" s="92" t="s">
        <v>648</v>
      </c>
      <c r="J35" s="90">
        <v>1</v>
      </c>
      <c r="K35" s="65">
        <f t="shared" si="4"/>
        <v>1</v>
      </c>
      <c r="L35" s="65">
        <f t="shared" si="5"/>
        <v>1</v>
      </c>
      <c r="M35" s="65">
        <v>1</v>
      </c>
      <c r="N35" s="92" t="s">
        <v>669</v>
      </c>
      <c r="O35" s="90">
        <v>1</v>
      </c>
      <c r="P35" s="65">
        <f t="shared" si="0"/>
        <v>1</v>
      </c>
      <c r="Q35" s="65">
        <f t="shared" si="1"/>
        <v>1</v>
      </c>
      <c r="R35" s="65">
        <v>1</v>
      </c>
      <c r="S35" s="93" t="s">
        <v>678</v>
      </c>
    </row>
    <row r="36" spans="1:19" s="16" customFormat="1" ht="409.5" customHeight="1">
      <c r="A36" s="330">
        <v>20</v>
      </c>
      <c r="B36" s="361" t="s">
        <v>621</v>
      </c>
      <c r="C36" s="361" t="s">
        <v>622</v>
      </c>
      <c r="D36" s="361" t="s">
        <v>623</v>
      </c>
      <c r="E36" s="463">
        <v>1</v>
      </c>
      <c r="F36" s="65">
        <f t="shared" si="2"/>
        <v>1</v>
      </c>
      <c r="G36" s="65">
        <f t="shared" si="3"/>
        <v>1</v>
      </c>
      <c r="H36" s="65">
        <v>1</v>
      </c>
      <c r="I36" s="361" t="s">
        <v>649</v>
      </c>
      <c r="J36" s="463">
        <v>1</v>
      </c>
      <c r="K36" s="65">
        <f t="shared" si="4"/>
        <v>1</v>
      </c>
      <c r="L36" s="65">
        <f t="shared" si="5"/>
        <v>1</v>
      </c>
      <c r="M36" s="65">
        <v>1</v>
      </c>
      <c r="N36" s="361" t="s">
        <v>670</v>
      </c>
      <c r="O36" s="463">
        <v>1</v>
      </c>
      <c r="P36" s="65">
        <f t="shared" si="0"/>
        <v>1</v>
      </c>
      <c r="Q36" s="65">
        <f t="shared" si="1"/>
        <v>1</v>
      </c>
      <c r="R36" s="65">
        <v>1</v>
      </c>
      <c r="S36" s="465" t="s">
        <v>678</v>
      </c>
    </row>
    <row r="37" spans="1:19" s="16" customFormat="1" ht="162" customHeight="1">
      <c r="A37" s="331"/>
      <c r="B37" s="362"/>
      <c r="C37" s="362"/>
      <c r="D37" s="362"/>
      <c r="E37" s="464"/>
      <c r="F37" s="228"/>
      <c r="G37" s="228"/>
      <c r="H37" s="228"/>
      <c r="I37" s="362"/>
      <c r="J37" s="464"/>
      <c r="K37" s="228"/>
      <c r="L37" s="228"/>
      <c r="M37" s="228"/>
      <c r="N37" s="362"/>
      <c r="O37" s="464"/>
      <c r="P37" s="228"/>
      <c r="Q37" s="228"/>
      <c r="R37" s="228"/>
      <c r="S37" s="466"/>
    </row>
    <row r="38" spans="1:19" s="16" customFormat="1" ht="21.75">
      <c r="A38" s="442" t="s">
        <v>624</v>
      </c>
      <c r="B38" s="442"/>
      <c r="C38" s="442"/>
      <c r="D38" s="442"/>
      <c r="E38" s="442"/>
      <c r="F38" s="442"/>
      <c r="G38" s="442"/>
      <c r="H38" s="442"/>
      <c r="I38" s="442"/>
      <c r="J38" s="442"/>
      <c r="K38" s="442"/>
      <c r="L38" s="442"/>
      <c r="M38" s="442"/>
      <c r="N38" s="442"/>
      <c r="O38" s="442"/>
      <c r="P38" s="442"/>
      <c r="Q38" s="442"/>
      <c r="R38" s="442"/>
      <c r="S38" s="442"/>
    </row>
    <row r="39" spans="1:19" s="16" customFormat="1" ht="409.5">
      <c r="A39" s="29">
        <v>21</v>
      </c>
      <c r="B39" s="92" t="s">
        <v>625</v>
      </c>
      <c r="C39" s="91" t="s">
        <v>626</v>
      </c>
      <c r="D39" s="92" t="s">
        <v>627</v>
      </c>
      <c r="E39" s="90">
        <v>1</v>
      </c>
      <c r="F39" s="65">
        <f t="shared" si="2"/>
        <v>1</v>
      </c>
      <c r="G39" s="65">
        <f t="shared" si="3"/>
        <v>1</v>
      </c>
      <c r="H39" s="65">
        <v>1</v>
      </c>
      <c r="I39" s="92" t="s">
        <v>650</v>
      </c>
      <c r="J39" s="90">
        <v>1</v>
      </c>
      <c r="K39" s="65">
        <f t="shared" si="4"/>
        <v>1</v>
      </c>
      <c r="L39" s="65">
        <f t="shared" si="5"/>
        <v>1</v>
      </c>
      <c r="M39" s="65">
        <v>1</v>
      </c>
      <c r="N39" s="92" t="s">
        <v>671</v>
      </c>
      <c r="O39" s="90">
        <v>1</v>
      </c>
      <c r="P39" s="65">
        <f t="shared" si="0"/>
        <v>1</v>
      </c>
      <c r="Q39" s="65">
        <f t="shared" si="1"/>
        <v>1</v>
      </c>
      <c r="R39" s="65">
        <v>1</v>
      </c>
      <c r="S39" s="244" t="s">
        <v>681</v>
      </c>
    </row>
    <row r="40" spans="1:19" s="16" customFormat="1" ht="304.5">
      <c r="A40" s="29">
        <v>22</v>
      </c>
      <c r="B40" s="92" t="s">
        <v>625</v>
      </c>
      <c r="C40" s="91" t="s">
        <v>628</v>
      </c>
      <c r="D40" s="92" t="s">
        <v>629</v>
      </c>
      <c r="E40" s="90">
        <v>1</v>
      </c>
      <c r="F40" s="65">
        <f t="shared" si="2"/>
        <v>1</v>
      </c>
      <c r="G40" s="65">
        <f t="shared" si="3"/>
        <v>1</v>
      </c>
      <c r="H40" s="65">
        <v>1</v>
      </c>
      <c r="I40" s="92" t="s">
        <v>650</v>
      </c>
      <c r="J40" s="90">
        <v>1</v>
      </c>
      <c r="K40" s="65">
        <f t="shared" si="4"/>
        <v>1</v>
      </c>
      <c r="L40" s="65">
        <f t="shared" si="5"/>
        <v>1</v>
      </c>
      <c r="M40" s="65">
        <v>1</v>
      </c>
      <c r="N40" s="92" t="s">
        <v>672</v>
      </c>
      <c r="O40" s="90">
        <v>1</v>
      </c>
      <c r="P40" s="65">
        <f t="shared" si="0"/>
        <v>1</v>
      </c>
      <c r="Q40" s="65">
        <f t="shared" si="1"/>
        <v>1</v>
      </c>
      <c r="R40" s="65">
        <v>1</v>
      </c>
      <c r="S40" s="93" t="s">
        <v>677</v>
      </c>
    </row>
    <row r="41" spans="1:19" ht="409.5">
      <c r="A41" s="29">
        <v>23</v>
      </c>
      <c r="B41" s="92" t="s">
        <v>630</v>
      </c>
      <c r="C41" s="91" t="s">
        <v>631</v>
      </c>
      <c r="D41" s="92" t="s">
        <v>632</v>
      </c>
      <c r="E41" s="90">
        <v>1</v>
      </c>
      <c r="F41" s="65">
        <f t="shared" si="2"/>
        <v>1</v>
      </c>
      <c r="G41" s="65">
        <f t="shared" si="3"/>
        <v>1</v>
      </c>
      <c r="H41" s="65">
        <v>1</v>
      </c>
      <c r="I41" s="92" t="s">
        <v>651</v>
      </c>
      <c r="J41" s="90">
        <v>1</v>
      </c>
      <c r="K41" s="65">
        <f t="shared" si="4"/>
        <v>1</v>
      </c>
      <c r="L41" s="65">
        <f t="shared" si="5"/>
        <v>1</v>
      </c>
      <c r="M41" s="65">
        <v>1</v>
      </c>
      <c r="N41" s="92" t="s">
        <v>673</v>
      </c>
      <c r="O41" s="90">
        <v>1</v>
      </c>
      <c r="P41" s="65">
        <f t="shared" si="0"/>
        <v>1</v>
      </c>
      <c r="Q41" s="65">
        <f t="shared" si="1"/>
        <v>1</v>
      </c>
      <c r="R41" s="65">
        <v>1</v>
      </c>
      <c r="S41" s="93" t="s">
        <v>678</v>
      </c>
    </row>
    <row r="42" spans="1:19" ht="261">
      <c r="A42" s="29">
        <v>24</v>
      </c>
      <c r="B42" s="92" t="s">
        <v>625</v>
      </c>
      <c r="C42" s="91" t="s">
        <v>633</v>
      </c>
      <c r="D42" s="92" t="s">
        <v>634</v>
      </c>
      <c r="E42" s="90">
        <v>1</v>
      </c>
      <c r="F42" s="65">
        <f t="shared" si="2"/>
        <v>1</v>
      </c>
      <c r="G42" s="65">
        <f t="shared" si="3"/>
        <v>1</v>
      </c>
      <c r="H42" s="65">
        <v>1</v>
      </c>
      <c r="I42" s="92" t="s">
        <v>650</v>
      </c>
      <c r="J42" s="90">
        <v>1</v>
      </c>
      <c r="K42" s="65">
        <f t="shared" si="4"/>
        <v>1</v>
      </c>
      <c r="L42" s="65">
        <f t="shared" si="5"/>
        <v>1</v>
      </c>
      <c r="M42" s="65">
        <v>1</v>
      </c>
      <c r="N42" s="92" t="s">
        <v>674</v>
      </c>
      <c r="O42" s="90">
        <v>1</v>
      </c>
      <c r="P42" s="65">
        <f t="shared" si="0"/>
        <v>1</v>
      </c>
      <c r="Q42" s="65">
        <f t="shared" si="1"/>
        <v>1</v>
      </c>
      <c r="R42" s="65">
        <v>1</v>
      </c>
      <c r="S42" s="93" t="s">
        <v>682</v>
      </c>
    </row>
    <row r="43" spans="1:19" s="16" customFormat="1" ht="409.5" customHeight="1">
      <c r="A43" s="486">
        <v>25</v>
      </c>
      <c r="B43" s="342" t="s">
        <v>635</v>
      </c>
      <c r="C43" s="342" t="s">
        <v>636</v>
      </c>
      <c r="D43" s="342" t="s">
        <v>637</v>
      </c>
      <c r="E43" s="485">
        <v>1</v>
      </c>
      <c r="F43" s="228">
        <f t="shared" si="2"/>
        <v>1</v>
      </c>
      <c r="G43" s="228">
        <f t="shared" si="3"/>
        <v>1</v>
      </c>
      <c r="H43" s="228">
        <v>1</v>
      </c>
      <c r="I43" s="342" t="s">
        <v>652</v>
      </c>
      <c r="J43" s="485">
        <v>1</v>
      </c>
      <c r="K43" s="228">
        <f t="shared" si="4"/>
        <v>1</v>
      </c>
      <c r="L43" s="228">
        <f t="shared" si="5"/>
        <v>1</v>
      </c>
      <c r="M43" s="228">
        <v>1</v>
      </c>
      <c r="N43" s="342" t="s">
        <v>675</v>
      </c>
      <c r="O43" s="485">
        <v>1</v>
      </c>
      <c r="P43" s="228">
        <f t="shared" si="0"/>
        <v>1</v>
      </c>
      <c r="Q43" s="228">
        <f t="shared" si="1"/>
        <v>1</v>
      </c>
      <c r="R43" s="228">
        <v>1</v>
      </c>
      <c r="S43" s="484" t="s">
        <v>684</v>
      </c>
    </row>
    <row r="44" spans="1:19" s="16" customFormat="1" ht="140.25" customHeight="1">
      <c r="A44" s="486"/>
      <c r="B44" s="342"/>
      <c r="C44" s="342"/>
      <c r="D44" s="342"/>
      <c r="E44" s="485"/>
      <c r="F44" s="228"/>
      <c r="G44" s="228"/>
      <c r="H44" s="228"/>
      <c r="I44" s="342"/>
      <c r="J44" s="485"/>
      <c r="K44" s="228"/>
      <c r="L44" s="228"/>
      <c r="M44" s="228"/>
      <c r="N44" s="342"/>
      <c r="O44" s="485"/>
      <c r="P44" s="228"/>
      <c r="Q44" s="228"/>
      <c r="R44" s="228"/>
      <c r="S44" s="484"/>
    </row>
    <row r="45" spans="1:19" s="12" customFormat="1" ht="21.75">
      <c r="A45" s="6"/>
      <c r="B45" s="26"/>
      <c r="C45" s="27"/>
      <c r="D45" s="26"/>
      <c r="E45" s="45">
        <f>SUM(E12:E43)</f>
        <v>26</v>
      </c>
      <c r="F45" s="28">
        <f>SUM(F12:F43)</f>
        <v>26</v>
      </c>
      <c r="G45" s="28">
        <f>SUM(G12:G43)</f>
        <v>26</v>
      </c>
      <c r="H45" s="28">
        <f>SUM(H12:H43)</f>
        <v>26</v>
      </c>
      <c r="I45" s="26"/>
      <c r="J45" s="45">
        <f>SUM(J12:J43)</f>
        <v>24</v>
      </c>
      <c r="K45" s="28">
        <f>SUM(K12:K43)</f>
        <v>24</v>
      </c>
      <c r="L45" s="28">
        <f>SUM(L12:L43)</f>
        <v>24</v>
      </c>
      <c r="M45" s="28">
        <f>SUM(M12:M43)</f>
        <v>24</v>
      </c>
      <c r="N45" s="26"/>
      <c r="O45" s="45">
        <f>SUM(O12:O43)</f>
        <v>26</v>
      </c>
      <c r="P45" s="28">
        <f>SUM(P12:P43)</f>
        <v>26</v>
      </c>
      <c r="Q45" s="28">
        <f>SUM(Q12:Q43)</f>
        <v>26</v>
      </c>
      <c r="R45" s="28">
        <f>SUM(R12:R43)</f>
        <v>26</v>
      </c>
    </row>
    <row r="46" spans="1:19" s="12" customFormat="1" ht="21.75">
      <c r="A46" s="6"/>
      <c r="B46" s="47" t="str">
        <f>A7</f>
        <v>LABORATORIO Y BANCO DE SANGRE</v>
      </c>
      <c r="C46" s="46">
        <f>'RESULTADOS CACU-CAENDOMETRIO'!M21</f>
        <v>1</v>
      </c>
      <c r="D46" s="26"/>
      <c r="E46" s="28"/>
      <c r="F46" s="28"/>
      <c r="G46" s="28"/>
      <c r="H46" s="28"/>
      <c r="I46" s="26"/>
      <c r="J46" s="28"/>
      <c r="K46" s="28"/>
      <c r="L46" s="28"/>
      <c r="M46" s="28"/>
      <c r="N46" s="26"/>
      <c r="O46" s="28"/>
      <c r="P46" s="28"/>
      <c r="Q46" s="28"/>
      <c r="R46" s="28"/>
    </row>
  </sheetData>
  <mergeCells count="86">
    <mergeCell ref="E8:E10"/>
    <mergeCell ref="A25:A26"/>
    <mergeCell ref="C14:C16"/>
    <mergeCell ref="L8:L10"/>
    <mergeCell ref="A17:S17"/>
    <mergeCell ref="R8:R10"/>
    <mergeCell ref="P8:P10"/>
    <mergeCell ref="K8:K10"/>
    <mergeCell ref="H8:H10"/>
    <mergeCell ref="M8:M10"/>
    <mergeCell ref="O8:O10"/>
    <mergeCell ref="C12:C13"/>
    <mergeCell ref="A8:A10"/>
    <mergeCell ref="B8:B10"/>
    <mergeCell ref="C8:C10"/>
    <mergeCell ref="Q8:Q10"/>
    <mergeCell ref="G8:G10"/>
    <mergeCell ref="A38:S38"/>
    <mergeCell ref="B18:B19"/>
    <mergeCell ref="C18:C19"/>
    <mergeCell ref="C22:C23"/>
    <mergeCell ref="M31:M33"/>
    <mergeCell ref="L31:L33"/>
    <mergeCell ref="K31:K33"/>
    <mergeCell ref="S25:S26"/>
    <mergeCell ref="O25:O26"/>
    <mergeCell ref="N25:N26"/>
    <mergeCell ref="J25:J26"/>
    <mergeCell ref="I25:I26"/>
    <mergeCell ref="B25:B26"/>
    <mergeCell ref="E25:E26"/>
    <mergeCell ref="D25:D26"/>
    <mergeCell ref="C25:C26"/>
    <mergeCell ref="A1:S1"/>
    <mergeCell ref="A2:S2"/>
    <mergeCell ref="A3:S3"/>
    <mergeCell ref="A4:S4"/>
    <mergeCell ref="A6:I6"/>
    <mergeCell ref="J6:S6"/>
    <mergeCell ref="A5:N5"/>
    <mergeCell ref="O5:S5"/>
    <mergeCell ref="B14:B15"/>
    <mergeCell ref="A14:A15"/>
    <mergeCell ref="A7:S7"/>
    <mergeCell ref="S8:S10"/>
    <mergeCell ref="J8:J10"/>
    <mergeCell ref="A11:S11"/>
    <mergeCell ref="A12:A13"/>
    <mergeCell ref="B12:B13"/>
    <mergeCell ref="S14:S15"/>
    <mergeCell ref="O14:O15"/>
    <mergeCell ref="N14:N15"/>
    <mergeCell ref="J14:J15"/>
    <mergeCell ref="I14:I15"/>
    <mergeCell ref="F8:F10"/>
    <mergeCell ref="E14:E15"/>
    <mergeCell ref="D14:D15"/>
    <mergeCell ref="B36:B37"/>
    <mergeCell ref="S33:S34"/>
    <mergeCell ref="O33:O34"/>
    <mergeCell ref="N33:N34"/>
    <mergeCell ref="J31:J34"/>
    <mergeCell ref="S36:S37"/>
    <mergeCell ref="O36:O37"/>
    <mergeCell ref="N36:N37"/>
    <mergeCell ref="J36:J37"/>
    <mergeCell ref="I36:I37"/>
    <mergeCell ref="I31:I34"/>
    <mergeCell ref="E33:E34"/>
    <mergeCell ref="D33:D34"/>
    <mergeCell ref="C33:C34"/>
    <mergeCell ref="B30:B34"/>
    <mergeCell ref="A36:A37"/>
    <mergeCell ref="S43:S44"/>
    <mergeCell ref="O43:O44"/>
    <mergeCell ref="N43:N44"/>
    <mergeCell ref="J43:J44"/>
    <mergeCell ref="I43:I44"/>
    <mergeCell ref="E43:E44"/>
    <mergeCell ref="D43:D44"/>
    <mergeCell ref="C43:C44"/>
    <mergeCell ref="B43:B44"/>
    <mergeCell ref="A43:A44"/>
    <mergeCell ref="E36:E37"/>
    <mergeCell ref="D36:D37"/>
    <mergeCell ref="C36:C37"/>
  </mergeCells>
  <pageMargins left="0.23622047244094491" right="0.23622047244094491" top="0.74803149606299213" bottom="0.74803149606299213" header="0.31496062992125984" footer="0.31496062992125984"/>
  <pageSetup scale="4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S31"/>
  <sheetViews>
    <sheetView view="pageBreakPreview" topLeftCell="A28" zoomScale="55" zoomScaleNormal="70" zoomScaleSheetLayoutView="55" workbookViewId="0">
      <selection activeCell="I29" sqref="I29"/>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750</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282.75">
      <c r="A12" s="98">
        <v>1</v>
      </c>
      <c r="B12" s="372" t="s">
        <v>686</v>
      </c>
      <c r="C12" s="339" t="s">
        <v>2011</v>
      </c>
      <c r="D12" s="257" t="s">
        <v>687</v>
      </c>
      <c r="E12" s="90">
        <v>1</v>
      </c>
      <c r="F12" s="58">
        <f>IF(E12=G12,H12)</f>
        <v>1</v>
      </c>
      <c r="G12" s="58">
        <f>IF(E12="NA","NA",H12)</f>
        <v>1</v>
      </c>
      <c r="H12" s="58">
        <v>1</v>
      </c>
      <c r="I12" s="73" t="s">
        <v>2018</v>
      </c>
      <c r="J12" s="90">
        <v>1</v>
      </c>
      <c r="K12" s="58">
        <f>IF(J12=L12,M12)</f>
        <v>1</v>
      </c>
      <c r="L12" s="58">
        <f>IF(J12="NA","NA",M12)</f>
        <v>1</v>
      </c>
      <c r="M12" s="58">
        <v>1</v>
      </c>
      <c r="N12" s="73" t="s">
        <v>735</v>
      </c>
      <c r="O12" s="90">
        <v>1</v>
      </c>
      <c r="P12" s="58">
        <f t="shared" ref="P12:P29" si="0">IF(O12=Q12,R12)</f>
        <v>1</v>
      </c>
      <c r="Q12" s="58">
        <f t="shared" ref="Q12:Q29" si="1">IF(O12="NA","NA",R12)</f>
        <v>1</v>
      </c>
      <c r="R12" s="58">
        <v>1</v>
      </c>
      <c r="S12" s="93" t="s">
        <v>484</v>
      </c>
    </row>
    <row r="13" spans="1:19" ht="282.75">
      <c r="A13" s="98">
        <v>2</v>
      </c>
      <c r="B13" s="372"/>
      <c r="C13" s="339"/>
      <c r="D13" s="257" t="s">
        <v>688</v>
      </c>
      <c r="E13" s="90">
        <v>1</v>
      </c>
      <c r="F13" s="58">
        <f t="shared" ref="F13:F29" si="2">IF(E13=G13,H13)</f>
        <v>1</v>
      </c>
      <c r="G13" s="58">
        <f t="shared" ref="G13:G29" si="3">IF(E13="NA","NA",H13)</f>
        <v>1</v>
      </c>
      <c r="H13" s="58">
        <v>1</v>
      </c>
      <c r="I13" s="73" t="s">
        <v>2019</v>
      </c>
      <c r="J13" s="90">
        <v>1</v>
      </c>
      <c r="K13" s="58">
        <f t="shared" ref="K13:K29" si="4">IF(J13=L13,M13)</f>
        <v>1</v>
      </c>
      <c r="L13" s="58">
        <f t="shared" ref="L13:L29" si="5">IF(J13="NA","NA",M13)</f>
        <v>1</v>
      </c>
      <c r="M13" s="58">
        <v>1</v>
      </c>
      <c r="N13" s="73" t="s">
        <v>654</v>
      </c>
      <c r="O13" s="90">
        <v>1</v>
      </c>
      <c r="P13" s="58">
        <f t="shared" si="0"/>
        <v>1</v>
      </c>
      <c r="Q13" s="58">
        <f t="shared" si="1"/>
        <v>1</v>
      </c>
      <c r="R13" s="58">
        <v>1</v>
      </c>
      <c r="S13" s="93" t="s">
        <v>484</v>
      </c>
    </row>
    <row r="14" spans="1:19" s="16" customFormat="1" ht="391.5">
      <c r="A14" s="98">
        <v>3</v>
      </c>
      <c r="B14" s="73" t="s">
        <v>689</v>
      </c>
      <c r="C14" s="261" t="s">
        <v>2021</v>
      </c>
      <c r="D14" s="57" t="s">
        <v>2080</v>
      </c>
      <c r="E14" s="90">
        <v>1</v>
      </c>
      <c r="F14" s="58">
        <f t="shared" si="2"/>
        <v>1</v>
      </c>
      <c r="G14" s="58">
        <f t="shared" si="3"/>
        <v>1</v>
      </c>
      <c r="H14" s="58">
        <v>1</v>
      </c>
      <c r="I14" s="57" t="s">
        <v>2020</v>
      </c>
      <c r="J14" s="90">
        <v>1</v>
      </c>
      <c r="K14" s="58">
        <f t="shared" si="4"/>
        <v>1</v>
      </c>
      <c r="L14" s="58">
        <f t="shared" si="5"/>
        <v>1</v>
      </c>
      <c r="M14" s="58">
        <v>1</v>
      </c>
      <c r="N14" s="57" t="s">
        <v>736</v>
      </c>
      <c r="O14" s="90">
        <v>1</v>
      </c>
      <c r="P14" s="58">
        <f t="shared" si="0"/>
        <v>1</v>
      </c>
      <c r="Q14" s="58">
        <f t="shared" si="1"/>
        <v>1</v>
      </c>
      <c r="R14" s="58">
        <v>1</v>
      </c>
      <c r="S14" s="102" t="s">
        <v>747</v>
      </c>
    </row>
    <row r="15" spans="1:19" s="16" customFormat="1" ht="391.5">
      <c r="A15" s="98">
        <v>4</v>
      </c>
      <c r="B15" s="73" t="s">
        <v>690</v>
      </c>
      <c r="C15" s="367" t="s">
        <v>691</v>
      </c>
      <c r="D15" s="73" t="s">
        <v>692</v>
      </c>
      <c r="E15" s="90">
        <v>1</v>
      </c>
      <c r="F15" s="58">
        <f t="shared" si="2"/>
        <v>1</v>
      </c>
      <c r="G15" s="58">
        <f t="shared" si="3"/>
        <v>1</v>
      </c>
      <c r="H15" s="58">
        <v>1</v>
      </c>
      <c r="I15" s="73" t="s">
        <v>724</v>
      </c>
      <c r="J15" s="90">
        <v>1</v>
      </c>
      <c r="K15" s="58">
        <f t="shared" si="4"/>
        <v>1</v>
      </c>
      <c r="L15" s="58">
        <f t="shared" si="5"/>
        <v>1</v>
      </c>
      <c r="M15" s="58">
        <v>1</v>
      </c>
      <c r="N15" s="73" t="s">
        <v>664</v>
      </c>
      <c r="O15" s="90">
        <v>1</v>
      </c>
      <c r="P15" s="58">
        <f t="shared" si="0"/>
        <v>1</v>
      </c>
      <c r="Q15" s="58">
        <f t="shared" si="1"/>
        <v>1</v>
      </c>
      <c r="R15" s="58">
        <v>1</v>
      </c>
      <c r="S15" s="102" t="s">
        <v>747</v>
      </c>
    </row>
    <row r="16" spans="1:19" s="16" customFormat="1" ht="391.5">
      <c r="A16" s="98">
        <v>5</v>
      </c>
      <c r="B16" s="73" t="s">
        <v>693</v>
      </c>
      <c r="C16" s="367"/>
      <c r="D16" s="73" t="s">
        <v>694</v>
      </c>
      <c r="E16" s="90">
        <v>1</v>
      </c>
      <c r="F16" s="58">
        <f t="shared" si="2"/>
        <v>1</v>
      </c>
      <c r="G16" s="58">
        <f t="shared" si="3"/>
        <v>1</v>
      </c>
      <c r="H16" s="58">
        <v>1</v>
      </c>
      <c r="I16" s="73" t="s">
        <v>725</v>
      </c>
      <c r="J16" s="90">
        <v>1</v>
      </c>
      <c r="K16" s="58">
        <f t="shared" si="4"/>
        <v>1</v>
      </c>
      <c r="L16" s="58">
        <f t="shared" si="5"/>
        <v>1</v>
      </c>
      <c r="M16" s="58">
        <v>1</v>
      </c>
      <c r="N16" s="73" t="s">
        <v>13</v>
      </c>
      <c r="O16" s="90" t="s">
        <v>13</v>
      </c>
      <c r="P16" s="58">
        <f t="shared" si="0"/>
        <v>1</v>
      </c>
      <c r="Q16" s="58" t="str">
        <f t="shared" si="1"/>
        <v>NA</v>
      </c>
      <c r="R16" s="58">
        <v>1</v>
      </c>
      <c r="S16" s="102" t="s">
        <v>747</v>
      </c>
    </row>
    <row r="17" spans="1:19" s="16" customFormat="1" ht="391.5">
      <c r="A17" s="98">
        <v>6</v>
      </c>
      <c r="B17" s="57" t="s">
        <v>695</v>
      </c>
      <c r="C17" s="367"/>
      <c r="D17" s="57" t="s">
        <v>696</v>
      </c>
      <c r="E17" s="90">
        <v>1</v>
      </c>
      <c r="F17" s="58">
        <f t="shared" si="2"/>
        <v>1</v>
      </c>
      <c r="G17" s="58">
        <f t="shared" si="3"/>
        <v>1</v>
      </c>
      <c r="H17" s="58">
        <v>1</v>
      </c>
      <c r="I17" s="73" t="s">
        <v>2081</v>
      </c>
      <c r="J17" s="90">
        <v>1</v>
      </c>
      <c r="K17" s="58">
        <f t="shared" si="4"/>
        <v>1</v>
      </c>
      <c r="L17" s="58">
        <f t="shared" si="5"/>
        <v>1</v>
      </c>
      <c r="M17" s="58">
        <v>1</v>
      </c>
      <c r="N17" s="34" t="s">
        <v>737</v>
      </c>
      <c r="O17" s="90">
        <v>1</v>
      </c>
      <c r="P17" s="58">
        <f t="shared" si="0"/>
        <v>1</v>
      </c>
      <c r="Q17" s="58">
        <f t="shared" si="1"/>
        <v>1</v>
      </c>
      <c r="R17" s="58">
        <v>1</v>
      </c>
      <c r="S17" s="102" t="s">
        <v>747</v>
      </c>
    </row>
    <row r="18" spans="1:19" s="16" customFormat="1" ht="391.5">
      <c r="A18" s="98">
        <v>7</v>
      </c>
      <c r="B18" s="30" t="s">
        <v>697</v>
      </c>
      <c r="C18" s="58" t="s">
        <v>698</v>
      </c>
      <c r="D18" s="57" t="s">
        <v>699</v>
      </c>
      <c r="E18" s="90">
        <v>1</v>
      </c>
      <c r="F18" s="58">
        <f t="shared" si="2"/>
        <v>1</v>
      </c>
      <c r="G18" s="58">
        <f t="shared" si="3"/>
        <v>1</v>
      </c>
      <c r="H18" s="58">
        <v>1</v>
      </c>
      <c r="I18" s="73" t="s">
        <v>726</v>
      </c>
      <c r="J18" s="90">
        <v>1</v>
      </c>
      <c r="K18" s="58">
        <f t="shared" si="4"/>
        <v>1</v>
      </c>
      <c r="L18" s="58">
        <f t="shared" si="5"/>
        <v>1</v>
      </c>
      <c r="M18" s="58">
        <v>1</v>
      </c>
      <c r="N18" s="34" t="s">
        <v>738</v>
      </c>
      <c r="O18" s="90">
        <v>1</v>
      </c>
      <c r="P18" s="58">
        <f t="shared" si="0"/>
        <v>1</v>
      </c>
      <c r="Q18" s="58">
        <f t="shared" si="1"/>
        <v>1</v>
      </c>
      <c r="R18" s="58">
        <v>1</v>
      </c>
      <c r="S18" s="102" t="s">
        <v>747</v>
      </c>
    </row>
    <row r="19" spans="1:19" s="16" customFormat="1" ht="391.5">
      <c r="A19" s="98">
        <v>8</v>
      </c>
      <c r="B19" s="30" t="s">
        <v>700</v>
      </c>
      <c r="C19" s="58" t="s">
        <v>701</v>
      </c>
      <c r="D19" s="57" t="s">
        <v>702</v>
      </c>
      <c r="E19" s="90">
        <v>1</v>
      </c>
      <c r="F19" s="58">
        <f t="shared" si="2"/>
        <v>1</v>
      </c>
      <c r="G19" s="58">
        <f t="shared" si="3"/>
        <v>1</v>
      </c>
      <c r="H19" s="58">
        <v>1</v>
      </c>
      <c r="I19" s="57" t="s">
        <v>727</v>
      </c>
      <c r="J19" s="90">
        <v>1</v>
      </c>
      <c r="K19" s="58">
        <f t="shared" si="4"/>
        <v>1</v>
      </c>
      <c r="L19" s="58">
        <f t="shared" si="5"/>
        <v>1</v>
      </c>
      <c r="M19" s="58">
        <v>1</v>
      </c>
      <c r="N19" s="34" t="s">
        <v>739</v>
      </c>
      <c r="O19" s="90">
        <v>1</v>
      </c>
      <c r="P19" s="58">
        <f t="shared" si="0"/>
        <v>1</v>
      </c>
      <c r="Q19" s="58">
        <f t="shared" si="1"/>
        <v>1</v>
      </c>
      <c r="R19" s="58">
        <v>1</v>
      </c>
      <c r="S19" s="102" t="s">
        <v>747</v>
      </c>
    </row>
    <row r="20" spans="1:19" s="16" customFormat="1" ht="409.5" customHeight="1">
      <c r="A20" s="496">
        <v>9</v>
      </c>
      <c r="B20" s="357" t="s">
        <v>703</v>
      </c>
      <c r="C20" s="357" t="s">
        <v>704</v>
      </c>
      <c r="D20" s="459" t="s">
        <v>705</v>
      </c>
      <c r="E20" s="463">
        <v>1</v>
      </c>
      <c r="F20" s="58">
        <f t="shared" si="2"/>
        <v>1</v>
      </c>
      <c r="G20" s="58">
        <f t="shared" si="3"/>
        <v>1</v>
      </c>
      <c r="H20" s="58">
        <v>1</v>
      </c>
      <c r="I20" s="459" t="s">
        <v>728</v>
      </c>
      <c r="J20" s="463">
        <v>1</v>
      </c>
      <c r="K20" s="230">
        <f t="shared" si="4"/>
        <v>1</v>
      </c>
      <c r="L20" s="230">
        <f t="shared" si="5"/>
        <v>1</v>
      </c>
      <c r="M20" s="230">
        <v>1</v>
      </c>
      <c r="N20" s="498" t="s">
        <v>749</v>
      </c>
      <c r="O20" s="463">
        <v>1</v>
      </c>
      <c r="P20" s="58">
        <f t="shared" si="0"/>
        <v>1</v>
      </c>
      <c r="Q20" s="58">
        <f t="shared" si="1"/>
        <v>1</v>
      </c>
      <c r="R20" s="58">
        <v>1</v>
      </c>
      <c r="S20" s="490" t="s">
        <v>747</v>
      </c>
    </row>
    <row r="21" spans="1:19" s="16" customFormat="1" ht="333" customHeight="1">
      <c r="A21" s="497"/>
      <c r="B21" s="358"/>
      <c r="C21" s="358"/>
      <c r="D21" s="460"/>
      <c r="E21" s="464"/>
      <c r="F21" s="228"/>
      <c r="G21" s="228"/>
      <c r="H21" s="228"/>
      <c r="I21" s="460"/>
      <c r="J21" s="464"/>
      <c r="K21" s="230"/>
      <c r="L21" s="230"/>
      <c r="M21" s="230"/>
      <c r="N21" s="499"/>
      <c r="O21" s="464"/>
      <c r="P21" s="228"/>
      <c r="Q21" s="228"/>
      <c r="R21" s="228"/>
      <c r="S21" s="491"/>
    </row>
    <row r="22" spans="1:19" s="16" customFormat="1" ht="391.5">
      <c r="A22" s="98">
        <v>10</v>
      </c>
      <c r="B22" s="57" t="s">
        <v>706</v>
      </c>
      <c r="C22" s="58" t="s">
        <v>707</v>
      </c>
      <c r="D22" s="57" t="s">
        <v>708</v>
      </c>
      <c r="E22" s="90">
        <v>1</v>
      </c>
      <c r="F22" s="58">
        <f t="shared" si="2"/>
        <v>1</v>
      </c>
      <c r="G22" s="58">
        <f t="shared" si="3"/>
        <v>1</v>
      </c>
      <c r="H22" s="58">
        <v>1</v>
      </c>
      <c r="I22" s="57" t="s">
        <v>729</v>
      </c>
      <c r="J22" s="90">
        <v>1</v>
      </c>
      <c r="K22" s="58">
        <f t="shared" si="4"/>
        <v>1</v>
      </c>
      <c r="L22" s="58">
        <f t="shared" si="5"/>
        <v>1</v>
      </c>
      <c r="M22" s="58">
        <v>1</v>
      </c>
      <c r="N22" s="57" t="s">
        <v>740</v>
      </c>
      <c r="O22" s="90">
        <v>1</v>
      </c>
      <c r="P22" s="58">
        <f t="shared" si="0"/>
        <v>1</v>
      </c>
      <c r="Q22" s="58">
        <f t="shared" si="1"/>
        <v>1</v>
      </c>
      <c r="R22" s="58">
        <v>1</v>
      </c>
      <c r="S22" s="102" t="s">
        <v>747</v>
      </c>
    </row>
    <row r="23" spans="1:19" s="16" customFormat="1" ht="391.5">
      <c r="A23" s="98">
        <v>11</v>
      </c>
      <c r="B23" s="372" t="s">
        <v>709</v>
      </c>
      <c r="C23" s="367" t="s">
        <v>710</v>
      </c>
      <c r="D23" s="57" t="s">
        <v>751</v>
      </c>
      <c r="E23" s="90">
        <v>1</v>
      </c>
      <c r="F23" s="58">
        <f t="shared" si="2"/>
        <v>1</v>
      </c>
      <c r="G23" s="58">
        <f t="shared" si="3"/>
        <v>1</v>
      </c>
      <c r="H23" s="58">
        <v>1</v>
      </c>
      <c r="I23" s="57" t="s">
        <v>730</v>
      </c>
      <c r="J23" s="90">
        <v>1</v>
      </c>
      <c r="K23" s="58">
        <f t="shared" si="4"/>
        <v>1</v>
      </c>
      <c r="L23" s="58">
        <f t="shared" si="5"/>
        <v>1</v>
      </c>
      <c r="M23" s="58">
        <v>1</v>
      </c>
      <c r="N23" s="57" t="s">
        <v>741</v>
      </c>
      <c r="O23" s="90">
        <v>1</v>
      </c>
      <c r="P23" s="58">
        <f t="shared" si="0"/>
        <v>1</v>
      </c>
      <c r="Q23" s="58">
        <f t="shared" si="1"/>
        <v>1</v>
      </c>
      <c r="R23" s="58">
        <v>1</v>
      </c>
      <c r="S23" s="102" t="s">
        <v>747</v>
      </c>
    </row>
    <row r="24" spans="1:19" s="16" customFormat="1" ht="391.5">
      <c r="A24" s="98">
        <v>12</v>
      </c>
      <c r="B24" s="372"/>
      <c r="C24" s="367"/>
      <c r="D24" s="57" t="s">
        <v>711</v>
      </c>
      <c r="E24" s="90">
        <v>1</v>
      </c>
      <c r="F24" s="58">
        <f t="shared" si="2"/>
        <v>1</v>
      </c>
      <c r="G24" s="58">
        <f t="shared" si="3"/>
        <v>1</v>
      </c>
      <c r="H24" s="58">
        <v>1</v>
      </c>
      <c r="I24" s="57" t="s">
        <v>731</v>
      </c>
      <c r="J24" s="90">
        <v>1</v>
      </c>
      <c r="K24" s="58">
        <f t="shared" si="4"/>
        <v>1</v>
      </c>
      <c r="L24" s="58">
        <f t="shared" si="5"/>
        <v>1</v>
      </c>
      <c r="M24" s="58">
        <v>1</v>
      </c>
      <c r="N24" s="57" t="s">
        <v>742</v>
      </c>
      <c r="O24" s="90">
        <v>1</v>
      </c>
      <c r="P24" s="58">
        <f t="shared" si="0"/>
        <v>1</v>
      </c>
      <c r="Q24" s="58">
        <f t="shared" si="1"/>
        <v>1</v>
      </c>
      <c r="R24" s="58">
        <v>1</v>
      </c>
      <c r="S24" s="102" t="s">
        <v>747</v>
      </c>
    </row>
    <row r="25" spans="1:19" s="16" customFormat="1" ht="391.5">
      <c r="A25" s="98">
        <v>13</v>
      </c>
      <c r="B25" s="372"/>
      <c r="C25" s="367"/>
      <c r="D25" s="57" t="s">
        <v>712</v>
      </c>
      <c r="E25" s="90">
        <v>1</v>
      </c>
      <c r="F25" s="58">
        <f t="shared" si="2"/>
        <v>1</v>
      </c>
      <c r="G25" s="58">
        <f t="shared" si="3"/>
        <v>1</v>
      </c>
      <c r="H25" s="58">
        <v>1</v>
      </c>
      <c r="I25" s="57" t="s">
        <v>732</v>
      </c>
      <c r="J25" s="90">
        <v>1</v>
      </c>
      <c r="K25" s="58">
        <f t="shared" si="4"/>
        <v>1</v>
      </c>
      <c r="L25" s="58">
        <f t="shared" si="5"/>
        <v>1</v>
      </c>
      <c r="M25" s="58">
        <v>1</v>
      </c>
      <c r="N25" s="57" t="s">
        <v>743</v>
      </c>
      <c r="O25" s="90">
        <v>1</v>
      </c>
      <c r="P25" s="58">
        <f t="shared" si="0"/>
        <v>1</v>
      </c>
      <c r="Q25" s="58">
        <f t="shared" si="1"/>
        <v>1</v>
      </c>
      <c r="R25" s="58">
        <v>1</v>
      </c>
      <c r="S25" s="102" t="s">
        <v>747</v>
      </c>
    </row>
    <row r="26" spans="1:19" s="16" customFormat="1" ht="391.5">
      <c r="A26" s="98">
        <v>14</v>
      </c>
      <c r="B26" s="57" t="s">
        <v>713</v>
      </c>
      <c r="C26" s="58" t="s">
        <v>714</v>
      </c>
      <c r="D26" s="57" t="s">
        <v>715</v>
      </c>
      <c r="E26" s="90">
        <v>1</v>
      </c>
      <c r="F26" s="58">
        <f t="shared" si="2"/>
        <v>1</v>
      </c>
      <c r="G26" s="58">
        <f t="shared" si="3"/>
        <v>1</v>
      </c>
      <c r="H26" s="58">
        <v>1</v>
      </c>
      <c r="I26" s="57" t="s">
        <v>730</v>
      </c>
      <c r="J26" s="90">
        <v>1</v>
      </c>
      <c r="K26" s="58">
        <f t="shared" si="4"/>
        <v>1</v>
      </c>
      <c r="L26" s="58">
        <f t="shared" si="5"/>
        <v>1</v>
      </c>
      <c r="M26" s="58">
        <v>1</v>
      </c>
      <c r="N26" s="57" t="s">
        <v>744</v>
      </c>
      <c r="O26" s="90">
        <v>1</v>
      </c>
      <c r="P26" s="58">
        <f t="shared" si="0"/>
        <v>1</v>
      </c>
      <c r="Q26" s="58">
        <f t="shared" si="1"/>
        <v>1</v>
      </c>
      <c r="R26" s="58">
        <v>1</v>
      </c>
      <c r="S26" s="102" t="s">
        <v>747</v>
      </c>
    </row>
    <row r="27" spans="1:19" s="16" customFormat="1" ht="391.5">
      <c r="A27" s="98">
        <v>15</v>
      </c>
      <c r="B27" s="30" t="s">
        <v>716</v>
      </c>
      <c r="C27" s="58" t="s">
        <v>717</v>
      </c>
      <c r="D27" s="57" t="s">
        <v>718</v>
      </c>
      <c r="E27" s="90">
        <v>1</v>
      </c>
      <c r="F27" s="58">
        <f t="shared" si="2"/>
        <v>1</v>
      </c>
      <c r="G27" s="58">
        <f t="shared" si="3"/>
        <v>1</v>
      </c>
      <c r="H27" s="58">
        <v>1</v>
      </c>
      <c r="I27" s="57" t="s">
        <v>731</v>
      </c>
      <c r="J27" s="90">
        <v>1</v>
      </c>
      <c r="K27" s="58">
        <f t="shared" si="4"/>
        <v>1</v>
      </c>
      <c r="L27" s="58">
        <f t="shared" si="5"/>
        <v>1</v>
      </c>
      <c r="M27" s="58">
        <v>1</v>
      </c>
      <c r="N27" s="57" t="s">
        <v>745</v>
      </c>
      <c r="O27" s="90">
        <v>1</v>
      </c>
      <c r="P27" s="58">
        <f t="shared" si="0"/>
        <v>1</v>
      </c>
      <c r="Q27" s="58">
        <f t="shared" si="1"/>
        <v>1</v>
      </c>
      <c r="R27" s="58">
        <v>1</v>
      </c>
      <c r="S27" s="102" t="s">
        <v>747</v>
      </c>
    </row>
    <row r="28" spans="1:19" s="16" customFormat="1" ht="391.5">
      <c r="A28" s="98">
        <v>16</v>
      </c>
      <c r="B28" s="57" t="s">
        <v>719</v>
      </c>
      <c r="C28" s="58" t="s">
        <v>720</v>
      </c>
      <c r="D28" s="57" t="s">
        <v>718</v>
      </c>
      <c r="E28" s="90">
        <v>1</v>
      </c>
      <c r="F28" s="58">
        <f t="shared" si="2"/>
        <v>1</v>
      </c>
      <c r="G28" s="58">
        <f t="shared" si="3"/>
        <v>1</v>
      </c>
      <c r="H28" s="58">
        <v>1</v>
      </c>
      <c r="I28" s="57" t="s">
        <v>733</v>
      </c>
      <c r="J28" s="90">
        <v>1</v>
      </c>
      <c r="K28" s="58">
        <f t="shared" si="4"/>
        <v>1</v>
      </c>
      <c r="L28" s="58">
        <f t="shared" si="5"/>
        <v>1</v>
      </c>
      <c r="M28" s="58">
        <v>1</v>
      </c>
      <c r="N28" s="57" t="s">
        <v>748</v>
      </c>
      <c r="O28" s="90">
        <v>1</v>
      </c>
      <c r="P28" s="58">
        <f t="shared" si="0"/>
        <v>1</v>
      </c>
      <c r="Q28" s="58">
        <f t="shared" si="1"/>
        <v>1</v>
      </c>
      <c r="R28" s="58">
        <v>1</v>
      </c>
      <c r="S28" s="102" t="s">
        <v>747</v>
      </c>
    </row>
    <row r="29" spans="1:19" s="16" customFormat="1" ht="391.5">
      <c r="A29" s="98">
        <v>17</v>
      </c>
      <c r="B29" s="57" t="s">
        <v>721</v>
      </c>
      <c r="C29" s="58" t="s">
        <v>722</v>
      </c>
      <c r="D29" s="57" t="s">
        <v>723</v>
      </c>
      <c r="E29" s="90">
        <v>1</v>
      </c>
      <c r="F29" s="58">
        <f t="shared" si="2"/>
        <v>1</v>
      </c>
      <c r="G29" s="58">
        <f t="shared" si="3"/>
        <v>1</v>
      </c>
      <c r="H29" s="58">
        <v>1</v>
      </c>
      <c r="I29" s="73" t="s">
        <v>734</v>
      </c>
      <c r="J29" s="90">
        <v>1</v>
      </c>
      <c r="K29" s="58">
        <f t="shared" si="4"/>
        <v>1</v>
      </c>
      <c r="L29" s="58">
        <f t="shared" si="5"/>
        <v>1</v>
      </c>
      <c r="M29" s="58">
        <v>1</v>
      </c>
      <c r="N29" s="34" t="s">
        <v>746</v>
      </c>
      <c r="O29" s="90">
        <v>1</v>
      </c>
      <c r="P29" s="58">
        <f t="shared" si="0"/>
        <v>1</v>
      </c>
      <c r="Q29" s="58">
        <f t="shared" si="1"/>
        <v>1</v>
      </c>
      <c r="R29" s="58">
        <v>1</v>
      </c>
      <c r="S29" s="102" t="s">
        <v>747</v>
      </c>
    </row>
    <row r="30" spans="1:19" s="12" customFormat="1" ht="21.75">
      <c r="A30" s="6"/>
      <c r="B30" s="26"/>
      <c r="C30" s="27"/>
      <c r="D30" s="26"/>
      <c r="E30" s="45">
        <f>SUM(E12:E29)</f>
        <v>17</v>
      </c>
      <c r="F30" s="28">
        <f>SUM(F12:F29)</f>
        <v>17</v>
      </c>
      <c r="G30" s="28">
        <f>SUM(G12:G29)</f>
        <v>17</v>
      </c>
      <c r="H30" s="28">
        <f>SUM(H12:H29)</f>
        <v>17</v>
      </c>
      <c r="I30" s="26"/>
      <c r="J30" s="45">
        <f>SUM(J12:J29)</f>
        <v>17</v>
      </c>
      <c r="K30" s="28">
        <f>SUM(K12:K29)</f>
        <v>17</v>
      </c>
      <c r="L30" s="28">
        <f>SUM(L12:L29)</f>
        <v>17</v>
      </c>
      <c r="M30" s="28">
        <f>SUM(M12:M29)</f>
        <v>17</v>
      </c>
      <c r="N30" s="26"/>
      <c r="O30" s="45">
        <f>SUM(O12:O29)</f>
        <v>16</v>
      </c>
      <c r="P30" s="28">
        <f>SUM(P12:P29)</f>
        <v>17</v>
      </c>
      <c r="Q30" s="28">
        <f>SUM(Q12:Q29)</f>
        <v>16</v>
      </c>
      <c r="R30" s="28">
        <f>SUM(R12:R29)</f>
        <v>17</v>
      </c>
    </row>
    <row r="31" spans="1:19" s="12" customFormat="1" ht="21.75">
      <c r="A31" s="6"/>
      <c r="B31" s="47" t="str">
        <f>A7</f>
        <v>ANATOMÍA PATOLÓGICA</v>
      </c>
      <c r="C31" s="46">
        <f>'RESULTADOS CACU-CAENDOMETRIO'!M22</f>
        <v>1</v>
      </c>
      <c r="D31" s="26"/>
      <c r="E31" s="28"/>
      <c r="F31" s="28"/>
      <c r="G31" s="28"/>
      <c r="H31" s="28"/>
      <c r="I31" s="26"/>
      <c r="J31" s="28"/>
      <c r="K31" s="28"/>
      <c r="L31" s="28"/>
      <c r="M31" s="28"/>
      <c r="N31" s="26"/>
      <c r="O31" s="28"/>
      <c r="P31" s="28"/>
      <c r="Q31" s="28"/>
      <c r="R31" s="28"/>
    </row>
  </sheetData>
  <mergeCells count="41">
    <mergeCell ref="B23:B25"/>
    <mergeCell ref="C23:C25"/>
    <mergeCell ref="Q8:Q10"/>
    <mergeCell ref="R8:R10"/>
    <mergeCell ref="E20:E21"/>
    <mergeCell ref="D20:D21"/>
    <mergeCell ref="C20:C21"/>
    <mergeCell ref="B20:B21"/>
    <mergeCell ref="L8:L10"/>
    <mergeCell ref="M8:M10"/>
    <mergeCell ref="O8:O10"/>
    <mergeCell ref="A11:S11"/>
    <mergeCell ref="A20:A21"/>
    <mergeCell ref="S20:S21"/>
    <mergeCell ref="O20:O21"/>
    <mergeCell ref="N20:N21"/>
    <mergeCell ref="A6:I6"/>
    <mergeCell ref="J6:S6"/>
    <mergeCell ref="J8:J10"/>
    <mergeCell ref="K8:K10"/>
    <mergeCell ref="P8:P10"/>
    <mergeCell ref="A7:S7"/>
    <mergeCell ref="A8:A10"/>
    <mergeCell ref="G8:G10"/>
    <mergeCell ref="S8:S10"/>
    <mergeCell ref="H8:H10"/>
    <mergeCell ref="B8:B10"/>
    <mergeCell ref="C8:C10"/>
    <mergeCell ref="E8:E10"/>
    <mergeCell ref="A1:S1"/>
    <mergeCell ref="A2:S2"/>
    <mergeCell ref="A3:S3"/>
    <mergeCell ref="A4:S4"/>
    <mergeCell ref="A5:N5"/>
    <mergeCell ref="O5:S5"/>
    <mergeCell ref="J20:J21"/>
    <mergeCell ref="I20:I21"/>
    <mergeCell ref="B12:B13"/>
    <mergeCell ref="C12:C13"/>
    <mergeCell ref="F8:F10"/>
    <mergeCell ref="C15:C17"/>
  </mergeCells>
  <pageMargins left="0.23622047244094491" right="0.23622047244094491" top="0.74803149606299213" bottom="0.74803149606299213" header="0.31496062992125984" footer="0.31496062992125984"/>
  <pageSetup scale="4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S18"/>
  <sheetViews>
    <sheetView view="pageBreakPreview" topLeftCell="A13" zoomScale="55" zoomScaleNormal="70" zoomScaleSheetLayoutView="55" workbookViewId="0">
      <selection activeCell="D16" sqref="D16"/>
    </sheetView>
  </sheetViews>
  <sheetFormatPr baseColWidth="10" defaultColWidth="10.85546875" defaultRowHeight="18.75"/>
  <cols>
    <col min="1" max="1" width="6.85546875" style="7" customWidth="1"/>
    <col min="2" max="2" width="65.42578125" style="7" customWidth="1"/>
    <col min="3" max="3" width="23"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773</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21.75">
      <c r="A11" s="472" t="s">
        <v>325</v>
      </c>
      <c r="B11" s="473"/>
      <c r="C11" s="473"/>
      <c r="D11" s="473"/>
      <c r="E11" s="473"/>
      <c r="F11" s="473"/>
      <c r="G11" s="473"/>
      <c r="H11" s="473"/>
      <c r="I11" s="473"/>
      <c r="J11" s="473"/>
      <c r="K11" s="473"/>
      <c r="L11" s="473"/>
      <c r="M11" s="473"/>
      <c r="N11" s="473"/>
      <c r="O11" s="473"/>
      <c r="P11" s="473"/>
      <c r="Q11" s="473"/>
      <c r="R11" s="473"/>
      <c r="S11" s="474"/>
    </row>
    <row r="12" spans="1:19" ht="282.75">
      <c r="A12" s="161">
        <v>1</v>
      </c>
      <c r="B12" s="68" t="s">
        <v>752</v>
      </c>
      <c r="C12" s="159" t="s">
        <v>753</v>
      </c>
      <c r="D12" s="25" t="s">
        <v>754</v>
      </c>
      <c r="E12" s="90">
        <v>1</v>
      </c>
      <c r="F12" s="158">
        <f>IF(E12=G12,H12)</f>
        <v>1</v>
      </c>
      <c r="G12" s="158">
        <f>IF(E12="NA","NA",H12)</f>
        <v>1</v>
      </c>
      <c r="H12" s="158">
        <v>1</v>
      </c>
      <c r="I12" s="25" t="s">
        <v>764</v>
      </c>
      <c r="J12" s="90">
        <v>1</v>
      </c>
      <c r="K12" s="158">
        <f>IF(J12=L12,M12)</f>
        <v>1</v>
      </c>
      <c r="L12" s="158">
        <f>IF(J12="NA","NA",M12)</f>
        <v>1</v>
      </c>
      <c r="M12" s="158">
        <v>1</v>
      </c>
      <c r="N12" s="68" t="s">
        <v>768</v>
      </c>
      <c r="O12" s="90">
        <v>1</v>
      </c>
      <c r="P12" s="158">
        <f>IF(O12=Q12,R12)</f>
        <v>1</v>
      </c>
      <c r="Q12" s="158">
        <f>IF(O12="NA","NA",R12)</f>
        <v>1</v>
      </c>
      <c r="R12" s="158">
        <v>1</v>
      </c>
      <c r="S12" s="162" t="s">
        <v>771</v>
      </c>
    </row>
    <row r="13" spans="1:19" ht="348">
      <c r="A13" s="161">
        <v>2</v>
      </c>
      <c r="B13" s="68" t="s">
        <v>755</v>
      </c>
      <c r="C13" s="159" t="s">
        <v>756</v>
      </c>
      <c r="D13" s="25" t="s">
        <v>757</v>
      </c>
      <c r="E13" s="90">
        <v>1</v>
      </c>
      <c r="F13" s="158">
        <f>IF(E13=G13,H13)</f>
        <v>1</v>
      </c>
      <c r="G13" s="158">
        <f>IF(E13="NA","NA",H13)</f>
        <v>1</v>
      </c>
      <c r="H13" s="158">
        <v>1</v>
      </c>
      <c r="I13" s="25" t="s">
        <v>765</v>
      </c>
      <c r="J13" s="90">
        <v>1</v>
      </c>
      <c r="K13" s="158">
        <f>IF(J13=L13,M13)</f>
        <v>1</v>
      </c>
      <c r="L13" s="158">
        <f>IF(J13="NA","NA",M13)</f>
        <v>1</v>
      </c>
      <c r="M13" s="158">
        <v>1</v>
      </c>
      <c r="N13" s="68" t="s">
        <v>768</v>
      </c>
      <c r="O13" s="90">
        <v>1</v>
      </c>
      <c r="P13" s="158">
        <f>IF(O13=Q13,R13)</f>
        <v>1</v>
      </c>
      <c r="Q13" s="158">
        <f>IF(O13="NA","NA",R13)</f>
        <v>1</v>
      </c>
      <c r="R13" s="158">
        <v>1</v>
      </c>
      <c r="S13" s="162" t="s">
        <v>771</v>
      </c>
    </row>
    <row r="14" spans="1:19" s="16" customFormat="1" ht="21.75">
      <c r="A14" s="472" t="s">
        <v>758</v>
      </c>
      <c r="B14" s="473"/>
      <c r="C14" s="473"/>
      <c r="D14" s="473"/>
      <c r="E14" s="473"/>
      <c r="F14" s="473"/>
      <c r="G14" s="473"/>
      <c r="H14" s="473"/>
      <c r="I14" s="473"/>
      <c r="J14" s="473"/>
      <c r="K14" s="473"/>
      <c r="L14" s="473"/>
      <c r="M14" s="473"/>
      <c r="N14" s="473"/>
      <c r="O14" s="473"/>
      <c r="P14" s="473"/>
      <c r="Q14" s="473"/>
      <c r="R14" s="473"/>
      <c r="S14" s="474"/>
    </row>
    <row r="15" spans="1:19" s="16" customFormat="1" ht="304.5">
      <c r="A15" s="163">
        <v>3</v>
      </c>
      <c r="B15" s="25" t="s">
        <v>759</v>
      </c>
      <c r="C15" s="160" t="s">
        <v>760</v>
      </c>
      <c r="D15" s="25" t="s">
        <v>761</v>
      </c>
      <c r="E15" s="90">
        <v>1</v>
      </c>
      <c r="F15" s="158">
        <f>IF(E15=G15,H15)</f>
        <v>1</v>
      </c>
      <c r="G15" s="158">
        <f>IF(E15="NA","NA",H15)</f>
        <v>1</v>
      </c>
      <c r="H15" s="158">
        <v>1</v>
      </c>
      <c r="I15" s="25" t="s">
        <v>766</v>
      </c>
      <c r="J15" s="90">
        <v>1</v>
      </c>
      <c r="K15" s="158">
        <f>IF(J15=L15,M15)</f>
        <v>1</v>
      </c>
      <c r="L15" s="158">
        <f>IF(J15="NA","NA",M15)</f>
        <v>1</v>
      </c>
      <c r="M15" s="158">
        <v>1</v>
      </c>
      <c r="N15" s="71" t="s">
        <v>769</v>
      </c>
      <c r="O15" s="90">
        <v>1</v>
      </c>
      <c r="P15" s="158">
        <f>IF(O15=Q15,R15)</f>
        <v>1</v>
      </c>
      <c r="Q15" s="158">
        <f>IF(O15="NA","NA",R15)</f>
        <v>1</v>
      </c>
      <c r="R15" s="158">
        <v>1</v>
      </c>
      <c r="S15" s="162" t="s">
        <v>771</v>
      </c>
    </row>
    <row r="16" spans="1:19" s="16" customFormat="1" ht="375">
      <c r="A16" s="163">
        <v>4</v>
      </c>
      <c r="B16" s="25" t="s">
        <v>759</v>
      </c>
      <c r="C16" s="160" t="s">
        <v>762</v>
      </c>
      <c r="D16" s="25" t="s">
        <v>763</v>
      </c>
      <c r="E16" s="90">
        <v>1</v>
      </c>
      <c r="F16" s="158">
        <f>IF(E16=G16,H16)</f>
        <v>1</v>
      </c>
      <c r="G16" s="158">
        <f>IF(E16="NA","NA",H16)</f>
        <v>1</v>
      </c>
      <c r="H16" s="158">
        <v>1</v>
      </c>
      <c r="I16" s="25" t="s">
        <v>767</v>
      </c>
      <c r="J16" s="90">
        <v>1</v>
      </c>
      <c r="K16" s="158">
        <f>IF(J16=L16,M16)</f>
        <v>1</v>
      </c>
      <c r="L16" s="158">
        <f>IF(J16="NA","NA",M16)</f>
        <v>1</v>
      </c>
      <c r="M16" s="158">
        <v>1</v>
      </c>
      <c r="N16" s="25" t="s">
        <v>770</v>
      </c>
      <c r="O16" s="90">
        <v>1</v>
      </c>
      <c r="P16" s="158">
        <f>IF(O16=Q16,R16)</f>
        <v>1</v>
      </c>
      <c r="Q16" s="158">
        <f>IF(O16="NA","NA",R16)</f>
        <v>1</v>
      </c>
      <c r="R16" s="158">
        <v>1</v>
      </c>
      <c r="S16" s="75" t="s">
        <v>772</v>
      </c>
    </row>
    <row r="17" spans="1:18" s="12" customFormat="1" ht="21.75">
      <c r="A17" s="6"/>
      <c r="B17" s="26"/>
      <c r="C17" s="27"/>
      <c r="D17" s="26"/>
      <c r="E17" s="45">
        <f>SUM(E12:E16)</f>
        <v>4</v>
      </c>
      <c r="F17" s="28">
        <f>SUM(F12:F16)</f>
        <v>4</v>
      </c>
      <c r="G17" s="28">
        <f>SUM(G12:G16)</f>
        <v>4</v>
      </c>
      <c r="H17" s="28">
        <f>SUM(H12:H16)</f>
        <v>4</v>
      </c>
      <c r="I17" s="26"/>
      <c r="J17" s="45">
        <f>SUM(J12:J16)</f>
        <v>4</v>
      </c>
      <c r="K17" s="28">
        <f>SUM(K12:K16)</f>
        <v>4</v>
      </c>
      <c r="L17" s="28">
        <f>SUM(L12:L16)</f>
        <v>4</v>
      </c>
      <c r="M17" s="28">
        <f>SUM(M12:M16)</f>
        <v>4</v>
      </c>
      <c r="N17" s="26"/>
      <c r="O17" s="45">
        <f>SUM(O12:O16)</f>
        <v>4</v>
      </c>
      <c r="P17" s="28">
        <f>SUM(P12:P16)</f>
        <v>4</v>
      </c>
      <c r="Q17" s="28">
        <f>SUM(Q12:Q16)</f>
        <v>4</v>
      </c>
      <c r="R17" s="28">
        <f>SUM(R12:R16)</f>
        <v>4</v>
      </c>
    </row>
    <row r="18" spans="1:18" s="12" customFormat="1" ht="21.75">
      <c r="A18" s="6"/>
      <c r="B18" s="47" t="str">
        <f>A7</f>
        <v>GENÉTICA</v>
      </c>
      <c r="C18" s="46">
        <f>'RESULTADO CA MAMA'!M23</f>
        <v>1</v>
      </c>
      <c r="D18" s="26"/>
      <c r="E18" s="28"/>
      <c r="F18" s="28"/>
      <c r="G18" s="28"/>
      <c r="H18" s="28"/>
      <c r="I18" s="26"/>
      <c r="J18" s="28"/>
      <c r="K18" s="28"/>
      <c r="L18" s="28"/>
      <c r="M18" s="28"/>
      <c r="N18" s="26"/>
      <c r="O18" s="28"/>
      <c r="P18" s="28"/>
      <c r="Q18" s="28"/>
      <c r="R18" s="28"/>
    </row>
  </sheetData>
  <mergeCells count="27">
    <mergeCell ref="A11:S11"/>
    <mergeCell ref="A14:S14"/>
    <mergeCell ref="L8:L10"/>
    <mergeCell ref="M8:M10"/>
    <mergeCell ref="O8:O10"/>
    <mergeCell ref="P8:P10"/>
    <mergeCell ref="Q8:Q10"/>
    <mergeCell ref="R8:R10"/>
    <mergeCell ref="A7:S7"/>
    <mergeCell ref="A8:A10"/>
    <mergeCell ref="B8:B10"/>
    <mergeCell ref="C8:C10"/>
    <mergeCell ref="E8:E10"/>
    <mergeCell ref="F8:F10"/>
    <mergeCell ref="G8:G10"/>
    <mergeCell ref="H8:H10"/>
    <mergeCell ref="J8:J10"/>
    <mergeCell ref="K8:K10"/>
    <mergeCell ref="S8:S10"/>
    <mergeCell ref="A6:I6"/>
    <mergeCell ref="J6:S6"/>
    <mergeCell ref="A1:S1"/>
    <mergeCell ref="A2:S2"/>
    <mergeCell ref="A3:S3"/>
    <mergeCell ref="A4:S4"/>
    <mergeCell ref="A5:N5"/>
    <mergeCell ref="O5:S5"/>
  </mergeCells>
  <pageMargins left="0.23622047244094491" right="0.23622047244094491" top="0.74803149606299213" bottom="0.74803149606299213" header="0.31496062992125984" footer="0.31496062992125984"/>
  <pageSetup scale="4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S19"/>
  <sheetViews>
    <sheetView view="pageBreakPreview" topLeftCell="A17" zoomScale="55" zoomScaleNormal="70" zoomScaleSheetLayoutView="55" workbookViewId="0">
      <selection activeCell="I16" sqref="I16"/>
    </sheetView>
  </sheetViews>
  <sheetFormatPr baseColWidth="10" defaultColWidth="10.85546875" defaultRowHeight="18.75"/>
  <cols>
    <col min="1" max="1" width="6.85546875" style="7" customWidth="1"/>
    <col min="2" max="2" width="62" style="7" customWidth="1"/>
    <col min="3" max="3" width="27.42578125" style="8" customWidth="1"/>
    <col min="4" max="4" width="65.42578125" style="7" customWidth="1"/>
    <col min="5" max="5" width="6.85546875" style="9" customWidth="1"/>
    <col min="6" max="8" width="6.85546875" style="9" hidden="1" customWidth="1"/>
    <col min="9" max="9" width="65.42578125" style="7" customWidth="1"/>
    <col min="10" max="10" width="6.85546875" style="9" customWidth="1"/>
    <col min="11" max="13" width="6.85546875" style="9" hidden="1" customWidth="1"/>
    <col min="14" max="14" width="65.42578125" style="7" customWidth="1"/>
    <col min="15" max="15" width="6.85546875" style="9" customWidth="1"/>
    <col min="16" max="18" width="6.85546875" style="9" hidden="1" customWidth="1"/>
    <col min="19" max="19" width="23" style="13" customWidth="1"/>
    <col min="20" max="16384" width="10.85546875" style="13"/>
  </cols>
  <sheetData>
    <row r="1" spans="1:19" s="12" customFormat="1" ht="21.75">
      <c r="A1" s="332" t="s">
        <v>1985</v>
      </c>
      <c r="B1" s="333"/>
      <c r="C1" s="333"/>
      <c r="D1" s="333"/>
      <c r="E1" s="333"/>
      <c r="F1" s="333"/>
      <c r="G1" s="333"/>
      <c r="H1" s="333"/>
      <c r="I1" s="333"/>
      <c r="J1" s="333"/>
      <c r="K1" s="333"/>
      <c r="L1" s="333"/>
      <c r="M1" s="333"/>
      <c r="N1" s="333"/>
      <c r="O1" s="333"/>
      <c r="P1" s="333"/>
      <c r="Q1" s="333"/>
      <c r="R1" s="333"/>
      <c r="S1" s="334"/>
    </row>
    <row r="2" spans="1:19" s="12" customFormat="1" ht="21.75">
      <c r="A2" s="335" t="s">
        <v>10</v>
      </c>
      <c r="B2" s="336"/>
      <c r="C2" s="336"/>
      <c r="D2" s="336"/>
      <c r="E2" s="336"/>
      <c r="F2" s="336"/>
      <c r="G2" s="336"/>
      <c r="H2" s="336"/>
      <c r="I2" s="336"/>
      <c r="J2" s="336"/>
      <c r="K2" s="336"/>
      <c r="L2" s="336"/>
      <c r="M2" s="336"/>
      <c r="N2" s="336"/>
      <c r="O2" s="336"/>
      <c r="P2" s="336"/>
      <c r="Q2" s="336"/>
      <c r="R2" s="336"/>
      <c r="S2" s="337"/>
    </row>
    <row r="3" spans="1:19" s="12" customFormat="1" ht="35.25" customHeight="1">
      <c r="A3" s="335"/>
      <c r="B3" s="336"/>
      <c r="C3" s="336"/>
      <c r="D3" s="336"/>
      <c r="E3" s="336"/>
      <c r="F3" s="336"/>
      <c r="G3" s="336"/>
      <c r="H3" s="336"/>
      <c r="I3" s="336"/>
      <c r="J3" s="336"/>
      <c r="K3" s="336"/>
      <c r="L3" s="336"/>
      <c r="M3" s="336"/>
      <c r="N3" s="336"/>
      <c r="O3" s="336"/>
      <c r="P3" s="336"/>
      <c r="Q3" s="336"/>
      <c r="R3" s="336"/>
      <c r="S3" s="337"/>
    </row>
    <row r="4" spans="1:19" s="12" customFormat="1" ht="21.75">
      <c r="A4" s="335"/>
      <c r="B4" s="336"/>
      <c r="C4" s="336"/>
      <c r="D4" s="336"/>
      <c r="E4" s="336"/>
      <c r="F4" s="336"/>
      <c r="G4" s="336"/>
      <c r="H4" s="336"/>
      <c r="I4" s="336"/>
      <c r="J4" s="336"/>
      <c r="K4" s="336"/>
      <c r="L4" s="336"/>
      <c r="M4" s="336"/>
      <c r="N4" s="336"/>
      <c r="O4" s="336"/>
      <c r="P4" s="336"/>
      <c r="Q4" s="336"/>
      <c r="R4" s="336"/>
      <c r="S4" s="337"/>
    </row>
    <row r="5" spans="1:19" s="12" customFormat="1" ht="39.950000000000003" customHeight="1">
      <c r="A5" s="434" t="str">
        <f>CARÁTULA!A6</f>
        <v>CÉDULA DE EVALUACIÓN PARA CANCER EN MAYORES DE 18 AÑOS: CÁNCER DE MAMA. CÁNCER CÉRVICOUTERINO - CÁNCER DE ENDOMETRIO. TUMOR MALIGNO DE OVARIO EPITELIAL,  TUMOR MALIGNO DE OVARIO GERMINAL</v>
      </c>
      <c r="B5" s="435"/>
      <c r="C5" s="435"/>
      <c r="D5" s="435"/>
      <c r="E5" s="435"/>
      <c r="F5" s="435"/>
      <c r="G5" s="435"/>
      <c r="H5" s="435"/>
      <c r="I5" s="435"/>
      <c r="J5" s="435"/>
      <c r="K5" s="435"/>
      <c r="L5" s="435"/>
      <c r="M5" s="435"/>
      <c r="N5" s="435"/>
      <c r="O5" s="435" t="str">
        <f>CARÁTULA!F6</f>
        <v>CAMUJER-2023</v>
      </c>
      <c r="P5" s="435"/>
      <c r="Q5" s="435"/>
      <c r="R5" s="435"/>
      <c r="S5" s="436"/>
    </row>
    <row r="6" spans="1:19" s="12" customFormat="1" ht="21.75">
      <c r="A6" s="350">
        <f>CARÁTULA!D10</f>
        <v>0</v>
      </c>
      <c r="B6" s="351"/>
      <c r="C6" s="351"/>
      <c r="D6" s="351"/>
      <c r="E6" s="351"/>
      <c r="F6" s="351"/>
      <c r="G6" s="351"/>
      <c r="H6" s="351"/>
      <c r="I6" s="351"/>
      <c r="J6" s="351">
        <f>CARÁTULA!D13</f>
        <v>0</v>
      </c>
      <c r="K6" s="351"/>
      <c r="L6" s="351"/>
      <c r="M6" s="351"/>
      <c r="N6" s="351"/>
      <c r="O6" s="351"/>
      <c r="P6" s="351"/>
      <c r="Q6" s="351"/>
      <c r="R6" s="351"/>
      <c r="S6" s="352"/>
    </row>
    <row r="7" spans="1:19" ht="21.75" customHeight="1">
      <c r="A7" s="431" t="s">
        <v>1581</v>
      </c>
      <c r="B7" s="432"/>
      <c r="C7" s="432"/>
      <c r="D7" s="432"/>
      <c r="E7" s="432"/>
      <c r="F7" s="432"/>
      <c r="G7" s="432"/>
      <c r="H7" s="432"/>
      <c r="I7" s="432"/>
      <c r="J7" s="432"/>
      <c r="K7" s="432"/>
      <c r="L7" s="432"/>
      <c r="M7" s="432"/>
      <c r="N7" s="432"/>
      <c r="O7" s="432"/>
      <c r="P7" s="432"/>
      <c r="Q7" s="432"/>
      <c r="R7" s="432"/>
      <c r="S7" s="433"/>
    </row>
    <row r="8" spans="1:19" s="14" customFormat="1" ht="32.25" customHeight="1">
      <c r="A8" s="437"/>
      <c r="B8" s="440" t="s">
        <v>9</v>
      </c>
      <c r="C8" s="440" t="s">
        <v>8</v>
      </c>
      <c r="D8" s="61" t="s">
        <v>7</v>
      </c>
      <c r="E8" s="429" t="s">
        <v>4</v>
      </c>
      <c r="F8" s="429" t="s">
        <v>14</v>
      </c>
      <c r="G8" s="429" t="s">
        <v>13</v>
      </c>
      <c r="H8" s="429" t="s">
        <v>12</v>
      </c>
      <c r="I8" s="61" t="s">
        <v>6</v>
      </c>
      <c r="J8" s="429" t="s">
        <v>4</v>
      </c>
      <c r="K8" s="429" t="s">
        <v>14</v>
      </c>
      <c r="L8" s="429" t="s">
        <v>13</v>
      </c>
      <c r="M8" s="429" t="s">
        <v>12</v>
      </c>
      <c r="N8" s="61" t="s">
        <v>5</v>
      </c>
      <c r="O8" s="429" t="s">
        <v>4</v>
      </c>
      <c r="P8" s="429" t="s">
        <v>14</v>
      </c>
      <c r="Q8" s="429" t="s">
        <v>13</v>
      </c>
      <c r="R8" s="429" t="s">
        <v>12</v>
      </c>
      <c r="S8" s="440" t="s">
        <v>93</v>
      </c>
    </row>
    <row r="9" spans="1:19" s="14" customFormat="1" ht="32.25" customHeight="1">
      <c r="A9" s="438"/>
      <c r="B9" s="441"/>
      <c r="C9" s="441"/>
      <c r="D9" s="18" t="s">
        <v>3</v>
      </c>
      <c r="E9" s="429"/>
      <c r="F9" s="429"/>
      <c r="G9" s="429"/>
      <c r="H9" s="429"/>
      <c r="I9" s="19" t="s">
        <v>3</v>
      </c>
      <c r="J9" s="429"/>
      <c r="K9" s="429"/>
      <c r="L9" s="429"/>
      <c r="M9" s="429"/>
      <c r="N9" s="62" t="s">
        <v>2</v>
      </c>
      <c r="O9" s="429"/>
      <c r="P9" s="429"/>
      <c r="Q9" s="429"/>
      <c r="R9" s="429"/>
      <c r="S9" s="441"/>
    </row>
    <row r="10" spans="1:19" s="14" customFormat="1" ht="42" customHeight="1">
      <c r="A10" s="439"/>
      <c r="B10" s="441"/>
      <c r="C10" s="441"/>
      <c r="D10" s="62" t="s">
        <v>1</v>
      </c>
      <c r="E10" s="430"/>
      <c r="F10" s="430"/>
      <c r="G10" s="430"/>
      <c r="H10" s="430"/>
      <c r="I10" s="19" t="s">
        <v>1</v>
      </c>
      <c r="J10" s="430"/>
      <c r="K10" s="430"/>
      <c r="L10" s="430"/>
      <c r="M10" s="430"/>
      <c r="N10" s="62" t="s">
        <v>0</v>
      </c>
      <c r="O10" s="430"/>
      <c r="P10" s="430"/>
      <c r="Q10" s="430"/>
      <c r="R10" s="430"/>
      <c r="S10" s="441"/>
    </row>
    <row r="11" spans="1:19" s="15" customFormat="1" ht="17.25" customHeight="1">
      <c r="A11" s="454"/>
      <c r="B11" s="455"/>
      <c r="C11" s="455"/>
      <c r="D11" s="455"/>
      <c r="E11" s="455"/>
      <c r="F11" s="455"/>
      <c r="G11" s="455"/>
      <c r="H11" s="455"/>
      <c r="I11" s="455"/>
      <c r="J11" s="455"/>
      <c r="K11" s="455"/>
      <c r="L11" s="455"/>
      <c r="M11" s="455"/>
      <c r="N11" s="455"/>
      <c r="O11" s="455"/>
      <c r="P11" s="455"/>
      <c r="Q11" s="455"/>
      <c r="R11" s="455"/>
      <c r="S11" s="456"/>
    </row>
    <row r="12" spans="1:19" ht="409.5">
      <c r="A12" s="77">
        <v>1</v>
      </c>
      <c r="B12" s="457" t="s">
        <v>774</v>
      </c>
      <c r="C12" s="501" t="s">
        <v>2022</v>
      </c>
      <c r="D12" s="84" t="s">
        <v>775</v>
      </c>
      <c r="E12" s="90">
        <v>1</v>
      </c>
      <c r="F12" s="58">
        <f t="shared" ref="F12:F17" si="0">IF(E12=G12,H12)</f>
        <v>1</v>
      </c>
      <c r="G12" s="58">
        <f t="shared" ref="G12:G17" si="1">IF(E12="NA","NA",H12)</f>
        <v>1</v>
      </c>
      <c r="H12" s="58">
        <v>1</v>
      </c>
      <c r="I12" s="84" t="s">
        <v>2082</v>
      </c>
      <c r="J12" s="90">
        <v>1</v>
      </c>
      <c r="K12" s="58">
        <f t="shared" ref="K12:K17" si="2">IF(J12=L12,M12)</f>
        <v>1</v>
      </c>
      <c r="L12" s="58">
        <f t="shared" ref="L12:L17" si="3">IF(J12="NA","NA",M12)</f>
        <v>1</v>
      </c>
      <c r="M12" s="58">
        <v>1</v>
      </c>
      <c r="N12" s="84" t="s">
        <v>783</v>
      </c>
      <c r="O12" s="90">
        <v>1</v>
      </c>
      <c r="P12" s="58">
        <f t="shared" ref="P12:P17" si="4">IF(O12=Q12,R12)</f>
        <v>1</v>
      </c>
      <c r="Q12" s="58">
        <f t="shared" ref="Q12:Q17" si="5">IF(O12="NA","NA",R12)</f>
        <v>1</v>
      </c>
      <c r="R12" s="58">
        <v>1</v>
      </c>
      <c r="S12" s="93" t="s">
        <v>789</v>
      </c>
    </row>
    <row r="13" spans="1:19" ht="409.5">
      <c r="A13" s="77">
        <v>2</v>
      </c>
      <c r="B13" s="500"/>
      <c r="C13" s="502"/>
      <c r="D13" s="84" t="s">
        <v>776</v>
      </c>
      <c r="E13" s="90">
        <v>1</v>
      </c>
      <c r="F13" s="58">
        <f t="shared" si="0"/>
        <v>1</v>
      </c>
      <c r="G13" s="58">
        <f t="shared" si="1"/>
        <v>1</v>
      </c>
      <c r="H13" s="58">
        <v>1</v>
      </c>
      <c r="I13" s="84" t="s">
        <v>779</v>
      </c>
      <c r="J13" s="90">
        <v>1</v>
      </c>
      <c r="K13" s="58">
        <f t="shared" si="2"/>
        <v>1</v>
      </c>
      <c r="L13" s="58">
        <f t="shared" si="3"/>
        <v>1</v>
      </c>
      <c r="M13" s="58">
        <v>1</v>
      </c>
      <c r="N13" s="84" t="s">
        <v>784</v>
      </c>
      <c r="O13" s="90">
        <v>1</v>
      </c>
      <c r="P13" s="58">
        <f t="shared" si="4"/>
        <v>1</v>
      </c>
      <c r="Q13" s="58">
        <f t="shared" si="5"/>
        <v>1</v>
      </c>
      <c r="R13" s="58">
        <v>1</v>
      </c>
      <c r="S13" s="93" t="s">
        <v>789</v>
      </c>
    </row>
    <row r="14" spans="1:19" s="16" customFormat="1" ht="174">
      <c r="A14" s="77">
        <v>3</v>
      </c>
      <c r="B14" s="458"/>
      <c r="C14" s="83" t="s">
        <v>777</v>
      </c>
      <c r="D14" s="84" t="s">
        <v>778</v>
      </c>
      <c r="E14" s="90">
        <v>1</v>
      </c>
      <c r="F14" s="58">
        <f t="shared" si="0"/>
        <v>1</v>
      </c>
      <c r="G14" s="58">
        <f t="shared" si="1"/>
        <v>1</v>
      </c>
      <c r="H14" s="58">
        <v>1</v>
      </c>
      <c r="I14" s="84" t="s">
        <v>780</v>
      </c>
      <c r="J14" s="90">
        <v>1</v>
      </c>
      <c r="K14" s="58">
        <f t="shared" si="2"/>
        <v>1</v>
      </c>
      <c r="L14" s="58">
        <f t="shared" si="3"/>
        <v>1</v>
      </c>
      <c r="M14" s="58">
        <v>1</v>
      </c>
      <c r="N14" s="84" t="s">
        <v>785</v>
      </c>
      <c r="O14" s="90">
        <v>1</v>
      </c>
      <c r="P14" s="58">
        <f t="shared" si="4"/>
        <v>1</v>
      </c>
      <c r="Q14" s="58">
        <f t="shared" si="5"/>
        <v>1</v>
      </c>
      <c r="R14" s="58">
        <v>1</v>
      </c>
      <c r="S14" s="93" t="s">
        <v>790</v>
      </c>
    </row>
    <row r="15" spans="1:19" s="16" customFormat="1" ht="369.75">
      <c r="A15" s="77">
        <v>4</v>
      </c>
      <c r="B15" s="443" t="s">
        <v>197</v>
      </c>
      <c r="C15" s="444" t="s">
        <v>198</v>
      </c>
      <c r="D15" s="257" t="s">
        <v>364</v>
      </c>
      <c r="E15" s="271">
        <v>1</v>
      </c>
      <c r="F15" s="269">
        <f t="shared" si="0"/>
        <v>1</v>
      </c>
      <c r="G15" s="269">
        <f t="shared" si="1"/>
        <v>1</v>
      </c>
      <c r="H15" s="269">
        <v>1</v>
      </c>
      <c r="I15" s="260" t="s">
        <v>500</v>
      </c>
      <c r="J15" s="271">
        <v>1</v>
      </c>
      <c r="K15" s="269">
        <f t="shared" si="2"/>
        <v>1</v>
      </c>
      <c r="L15" s="269">
        <f t="shared" si="3"/>
        <v>1</v>
      </c>
      <c r="M15" s="269">
        <v>1</v>
      </c>
      <c r="N15" s="260" t="s">
        <v>786</v>
      </c>
      <c r="O15" s="271">
        <v>1</v>
      </c>
      <c r="P15" s="164">
        <f t="shared" si="4"/>
        <v>1</v>
      </c>
      <c r="Q15" s="164">
        <f t="shared" si="5"/>
        <v>1</v>
      </c>
      <c r="R15" s="164">
        <v>1</v>
      </c>
      <c r="S15" s="93" t="s">
        <v>791</v>
      </c>
    </row>
    <row r="16" spans="1:19" s="16" customFormat="1" ht="369.75">
      <c r="A16" s="77">
        <v>5</v>
      </c>
      <c r="B16" s="443"/>
      <c r="C16" s="444"/>
      <c r="D16" s="257" t="s">
        <v>368</v>
      </c>
      <c r="E16" s="271">
        <v>1</v>
      </c>
      <c r="F16" s="269">
        <f t="shared" si="0"/>
        <v>1</v>
      </c>
      <c r="G16" s="269">
        <f t="shared" si="1"/>
        <v>1</v>
      </c>
      <c r="H16" s="269">
        <v>1</v>
      </c>
      <c r="I16" s="257" t="s">
        <v>781</v>
      </c>
      <c r="J16" s="271">
        <v>1</v>
      </c>
      <c r="K16" s="269">
        <f t="shared" si="2"/>
        <v>1</v>
      </c>
      <c r="L16" s="269">
        <f t="shared" si="3"/>
        <v>1</v>
      </c>
      <c r="M16" s="269">
        <v>1</v>
      </c>
      <c r="N16" s="257" t="s">
        <v>787</v>
      </c>
      <c r="O16" s="271">
        <v>1</v>
      </c>
      <c r="P16" s="164">
        <f t="shared" si="4"/>
        <v>1</v>
      </c>
      <c r="Q16" s="164">
        <f t="shared" si="5"/>
        <v>1</v>
      </c>
      <c r="R16" s="164">
        <v>1</v>
      </c>
      <c r="S16" s="93" t="s">
        <v>791</v>
      </c>
    </row>
    <row r="17" spans="1:19" s="16" customFormat="1" ht="369.75">
      <c r="A17" s="77">
        <v>6</v>
      </c>
      <c r="B17" s="443"/>
      <c r="C17" s="444"/>
      <c r="D17" s="257" t="s">
        <v>373</v>
      </c>
      <c r="E17" s="271">
        <v>1</v>
      </c>
      <c r="F17" s="269">
        <f t="shared" si="0"/>
        <v>1</v>
      </c>
      <c r="G17" s="269">
        <f t="shared" si="1"/>
        <v>1</v>
      </c>
      <c r="H17" s="269">
        <v>1</v>
      </c>
      <c r="I17" s="257" t="s">
        <v>782</v>
      </c>
      <c r="J17" s="271">
        <v>1</v>
      </c>
      <c r="K17" s="269">
        <f t="shared" si="2"/>
        <v>1</v>
      </c>
      <c r="L17" s="269">
        <f t="shared" si="3"/>
        <v>1</v>
      </c>
      <c r="M17" s="269">
        <v>1</v>
      </c>
      <c r="N17" s="257" t="s">
        <v>788</v>
      </c>
      <c r="O17" s="271">
        <v>1</v>
      </c>
      <c r="P17" s="164">
        <f t="shared" si="4"/>
        <v>1</v>
      </c>
      <c r="Q17" s="164">
        <f t="shared" si="5"/>
        <v>1</v>
      </c>
      <c r="R17" s="164">
        <v>1</v>
      </c>
      <c r="S17" s="93" t="s">
        <v>791</v>
      </c>
    </row>
    <row r="18" spans="1:19" s="12" customFormat="1" ht="21.75">
      <c r="A18" s="6"/>
      <c r="B18" s="26"/>
      <c r="C18" s="27"/>
      <c r="D18" s="26"/>
      <c r="E18" s="45">
        <f>SUM(E12:E17)</f>
        <v>6</v>
      </c>
      <c r="F18" s="28">
        <f>SUM(F12:F17)</f>
        <v>6</v>
      </c>
      <c r="G18" s="28">
        <f>SUM(G12:G17)</f>
        <v>6</v>
      </c>
      <c r="H18" s="28">
        <f>SUM(H12:H17)</f>
        <v>6</v>
      </c>
      <c r="I18" s="26"/>
      <c r="J18" s="45">
        <f>SUM(J12:J17)</f>
        <v>6</v>
      </c>
      <c r="K18" s="28">
        <f>SUM(K12:K17)</f>
        <v>6</v>
      </c>
      <c r="L18" s="28">
        <f>SUM(L12:L17)</f>
        <v>6</v>
      </c>
      <c r="M18" s="28">
        <f>SUM(M12:M17)</f>
        <v>6</v>
      </c>
      <c r="N18" s="26"/>
      <c r="O18" s="45">
        <f>SUM(O12:O17)</f>
        <v>6</v>
      </c>
      <c r="P18" s="28">
        <f>SUM(P12:P17)</f>
        <v>6</v>
      </c>
      <c r="Q18" s="28">
        <f>SUM(Q12:Q17)</f>
        <v>6</v>
      </c>
      <c r="R18" s="28">
        <f>SUM(R12:R17)</f>
        <v>6</v>
      </c>
    </row>
    <row r="19" spans="1:19" s="12" customFormat="1" ht="21.75">
      <c r="A19" s="6"/>
      <c r="B19" s="47" t="str">
        <f>A7</f>
        <v>FISIOTERAPIA Y REHABILITACIÓN</v>
      </c>
      <c r="C19" s="46">
        <f>'RESULTADO CA MAMA'!M24</f>
        <v>1</v>
      </c>
      <c r="D19" s="26"/>
      <c r="E19" s="28"/>
      <c r="F19" s="28"/>
      <c r="G19" s="28"/>
      <c r="H19" s="28"/>
      <c r="I19" s="26"/>
      <c r="J19" s="28"/>
      <c r="K19" s="28"/>
      <c r="L19" s="28"/>
      <c r="M19" s="28"/>
      <c r="N19" s="26"/>
      <c r="O19" s="28"/>
      <c r="P19" s="28"/>
      <c r="Q19" s="28"/>
      <c r="R19" s="28"/>
    </row>
  </sheetData>
  <mergeCells count="30">
    <mergeCell ref="B15:B17"/>
    <mergeCell ref="C15:C17"/>
    <mergeCell ref="L8:L10"/>
    <mergeCell ref="M8:M10"/>
    <mergeCell ref="O8:O10"/>
    <mergeCell ref="A11:S11"/>
    <mergeCell ref="B12:B14"/>
    <mergeCell ref="C12:C13"/>
    <mergeCell ref="A8:A10"/>
    <mergeCell ref="B8:B10"/>
    <mergeCell ref="C8:C10"/>
    <mergeCell ref="E8:E10"/>
    <mergeCell ref="F8:F10"/>
    <mergeCell ref="P8:P10"/>
    <mergeCell ref="K8:K10"/>
    <mergeCell ref="H8:H10"/>
    <mergeCell ref="G8:G10"/>
    <mergeCell ref="S8:S10"/>
    <mergeCell ref="J8:J10"/>
    <mergeCell ref="Q8:Q10"/>
    <mergeCell ref="R8:R10"/>
    <mergeCell ref="A7:S7"/>
    <mergeCell ref="A5:N5"/>
    <mergeCell ref="O5:S5"/>
    <mergeCell ref="A1:S1"/>
    <mergeCell ref="A2:S2"/>
    <mergeCell ref="A3:S3"/>
    <mergeCell ref="A4:S4"/>
    <mergeCell ref="A6:I6"/>
    <mergeCell ref="J6:S6"/>
  </mergeCells>
  <pageMargins left="0.23622047244094491" right="0.23622047244094491" top="0.74803149606299213" bottom="0.74803149606299213" header="0.31496062992125984" footer="0.31496062992125984"/>
  <pageSetup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52</vt:i4>
      </vt:variant>
    </vt:vector>
  </HeadingPairs>
  <TitlesOfParts>
    <vt:vector size="78" baseType="lpstr">
      <vt:lpstr>CARÁTULA</vt:lpstr>
      <vt:lpstr>GOBIERNO</vt:lpstr>
      <vt:lpstr>RESULTADOS </vt:lpstr>
      <vt:lpstr>C. EXTERNA</vt:lpstr>
      <vt:lpstr>RAYOS X</vt:lpstr>
      <vt:lpstr>LAB Y BANCO DE SANGRE</vt:lpstr>
      <vt:lpstr>ANATOMÍA PATOLÓGICA</vt:lpstr>
      <vt:lpstr>GENÉTICA</vt:lpstr>
      <vt:lpstr>FISIOTERAPIA</vt:lpstr>
      <vt:lpstr>HOSPITALIZACIÓN</vt:lpstr>
      <vt:lpstr>UCIA</vt:lpstr>
      <vt:lpstr>UNI QUIRÚRGICA</vt:lpstr>
      <vt:lpstr>ENDOSCOPÍA</vt:lpstr>
      <vt:lpstr>QUIMIOTERAPIA</vt:lpstr>
      <vt:lpstr>RADIOTERAPIA</vt:lpstr>
      <vt:lpstr>C PALIATIVOS</vt:lpstr>
      <vt:lpstr>INHALOTERAPIA</vt:lpstr>
      <vt:lpstr>FARMACIA ESTRUCTURA</vt:lpstr>
      <vt:lpstr>FAR CA MAMA</vt:lpstr>
      <vt:lpstr>FAR CACU-CAENDOMETRIO</vt:lpstr>
      <vt:lpstr>FAR TUMOR MALIGNO OVARIO</vt:lpstr>
      <vt:lpstr>SERVICIOS GENERALES</vt:lpstr>
      <vt:lpstr>RESULTADO CA MAMA</vt:lpstr>
      <vt:lpstr>RESULTADOS CACU-CAENDOMETRIO</vt:lpstr>
      <vt:lpstr>RESULTADO TUMOR MALIGNO OVARIO</vt:lpstr>
      <vt:lpstr>Resultados grls</vt:lpstr>
      <vt:lpstr>'ANATOMÍA PATOLÓGICA'!Área_de_impresión</vt:lpstr>
      <vt:lpstr>'C PALIATIVOS'!Área_de_impresión</vt:lpstr>
      <vt:lpstr>'C. EXTERNA'!Área_de_impresión</vt:lpstr>
      <vt:lpstr>CARÁTULA!Área_de_impresión</vt:lpstr>
      <vt:lpstr>ENDOSCOPÍA!Área_de_impresión</vt:lpstr>
      <vt:lpstr>'FAR CA MAMA'!Área_de_impresión</vt:lpstr>
      <vt:lpstr>'FAR CACU-CAENDOMETRIO'!Área_de_impresión</vt:lpstr>
      <vt:lpstr>'FAR TUMOR MALIGNO OVARIO'!Área_de_impresión</vt:lpstr>
      <vt:lpstr>'FARMACIA ESTRUCTURA'!Área_de_impresión</vt:lpstr>
      <vt:lpstr>FISIOTERAPIA!Área_de_impresión</vt:lpstr>
      <vt:lpstr>GENÉTICA!Área_de_impresión</vt:lpstr>
      <vt:lpstr>GOBIERNO!Área_de_impresión</vt:lpstr>
      <vt:lpstr>HOSPITALIZACIÓN!Área_de_impresión</vt:lpstr>
      <vt:lpstr>INHALOTERAPIA!Área_de_impresión</vt:lpstr>
      <vt:lpstr>'LAB Y BANCO DE SANGRE'!Área_de_impresión</vt:lpstr>
      <vt:lpstr>QUIMIOTERAPIA!Área_de_impresión</vt:lpstr>
      <vt:lpstr>RADIOTERAPIA!Área_de_impresión</vt:lpstr>
      <vt:lpstr>'RAYOS X'!Área_de_impresión</vt:lpstr>
      <vt:lpstr>'RESULTADO CA MAMA'!Área_de_impresión</vt:lpstr>
      <vt:lpstr>'RESULTADO TUMOR MALIGNO OVARIO'!Área_de_impresión</vt:lpstr>
      <vt:lpstr>'RESULTADOS '!Área_de_impresión</vt:lpstr>
      <vt:lpstr>'RESULTADOS CACU-CAENDOMETRIO'!Área_de_impresión</vt:lpstr>
      <vt:lpstr>'Resultados grls'!Área_de_impresión</vt:lpstr>
      <vt:lpstr>'SERVICIOS GENERALES'!Área_de_impresión</vt:lpstr>
      <vt:lpstr>UCIA!Área_de_impresión</vt:lpstr>
      <vt:lpstr>'UNI QUIRÚRGICA'!Área_de_impresión</vt:lpstr>
      <vt:lpstr>'ANATOMÍA PATOLÓGICA'!Títulos_a_imprimir</vt:lpstr>
      <vt:lpstr>'C PALIATIVOS'!Títulos_a_imprimir</vt:lpstr>
      <vt:lpstr>'C. EXTERNA'!Títulos_a_imprimir</vt:lpstr>
      <vt:lpstr>CARÁTULA!Títulos_a_imprimir</vt:lpstr>
      <vt:lpstr>ENDOSCOPÍA!Títulos_a_imprimir</vt:lpstr>
      <vt:lpstr>'FAR CA MAMA'!Títulos_a_imprimir</vt:lpstr>
      <vt:lpstr>'FAR CACU-CAENDOMETRIO'!Títulos_a_imprimir</vt:lpstr>
      <vt:lpstr>'FAR TUMOR MALIGNO OVARIO'!Títulos_a_imprimir</vt:lpstr>
      <vt:lpstr>'FARMACIA ESTRUCTURA'!Títulos_a_imprimir</vt:lpstr>
      <vt:lpstr>FISIOTERAPIA!Títulos_a_imprimir</vt:lpstr>
      <vt:lpstr>GENÉTICA!Títulos_a_imprimir</vt:lpstr>
      <vt:lpstr>GOBIERNO!Títulos_a_imprimir</vt:lpstr>
      <vt:lpstr>HOSPITALIZACIÓN!Títulos_a_imprimir</vt:lpstr>
      <vt:lpstr>INHALOTERAPIA!Títulos_a_imprimir</vt:lpstr>
      <vt:lpstr>'LAB Y BANCO DE SANGRE'!Títulos_a_imprimir</vt:lpstr>
      <vt:lpstr>QUIMIOTERAPIA!Títulos_a_imprimir</vt:lpstr>
      <vt:lpstr>RADIOTERAPIA!Títulos_a_imprimir</vt:lpstr>
      <vt:lpstr>'RAYOS X'!Títulos_a_imprimir</vt:lpstr>
      <vt:lpstr>'RESULTADO CA MAMA'!Títulos_a_imprimir</vt:lpstr>
      <vt:lpstr>'RESULTADO TUMOR MALIGNO OVARIO'!Títulos_a_imprimir</vt:lpstr>
      <vt:lpstr>'RESULTADOS '!Títulos_a_imprimir</vt:lpstr>
      <vt:lpstr>'RESULTADOS CACU-CAENDOMETRIO'!Títulos_a_imprimir</vt:lpstr>
      <vt:lpstr>'Resultados grls'!Títulos_a_imprimir</vt:lpstr>
      <vt:lpstr>'SERVICIOS GENERALES'!Títulos_a_imprimir</vt:lpstr>
      <vt:lpstr>UCIA!Títulos_a_imprimir</vt:lpstr>
      <vt:lpstr>'UNI QUIRÚRGICA'!Títulos_a_imprimir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Ivan Lopez Romero</dc:creator>
  <cp:lastModifiedBy>Administrador</cp:lastModifiedBy>
  <cp:lastPrinted>2022-07-15T02:38:35Z</cp:lastPrinted>
  <dcterms:created xsi:type="dcterms:W3CDTF">2016-05-12T22:20:59Z</dcterms:created>
  <dcterms:modified xsi:type="dcterms:W3CDTF">2023-06-02T22:31:26Z</dcterms:modified>
</cp:coreProperties>
</file>