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12015" yWindow="-45" windowWidth="10110" windowHeight="10545"/>
  </bookViews>
  <sheets>
    <sheet name="Carátula" sheetId="2" r:id="rId1"/>
    <sheet name="Evaluacion" sheetId="1" r:id="rId2"/>
    <sheet name="Carro Rojo" sheetId="3" r:id="rId3"/>
    <sheet name="Resultado" sheetId="4" r:id="rId4"/>
  </sheets>
  <definedNames>
    <definedName name="_xlnm.Print_Area" localSheetId="0">Carátula!$A$1:$F$27</definedName>
    <definedName name="_xlnm.Print_Area" localSheetId="2">'Carro Rojo'!$A$1:$K$64</definedName>
    <definedName name="_xlnm.Print_Area" localSheetId="1">Evaluacion!$A$1:$F$278</definedName>
  </definedNames>
  <calcPr calcId="162913"/>
</workbook>
</file>

<file path=xl/calcChain.xml><?xml version="1.0" encoding="utf-8"?>
<calcChain xmlns="http://schemas.openxmlformats.org/spreadsheetml/2006/main">
  <c r="I226" i="1" l="1"/>
  <c r="H226" i="1"/>
  <c r="I225" i="1"/>
  <c r="H225" i="1"/>
  <c r="I224" i="1"/>
  <c r="H224" i="1"/>
  <c r="I223" i="1"/>
  <c r="H223" i="1"/>
  <c r="I222" i="1"/>
  <c r="H222" i="1"/>
  <c r="I221" i="1"/>
  <c r="H221" i="1"/>
  <c r="I220" i="1"/>
  <c r="H220" i="1"/>
  <c r="B227" i="1"/>
  <c r="B228" i="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24" i="1"/>
  <c r="B225" i="1"/>
  <c r="B226" i="1"/>
  <c r="B223" i="1"/>
  <c r="B220" i="1"/>
  <c r="B221" i="1" s="1"/>
  <c r="B222" i="1" s="1"/>
  <c r="B211" i="1"/>
  <c r="B4" i="4" l="1"/>
  <c r="J7" i="4" l="1"/>
  <c r="J5" i="4"/>
  <c r="E5" i="3"/>
  <c r="B5" i="3"/>
  <c r="E6" i="1"/>
  <c r="B6" i="1"/>
  <c r="I251" i="1"/>
  <c r="H251" i="1" s="1"/>
  <c r="I250" i="1" l="1"/>
  <c r="H250" i="1" s="1"/>
  <c r="A4" i="3" l="1"/>
  <c r="A4" i="1"/>
  <c r="G279" i="1" l="1"/>
  <c r="F62" i="3"/>
  <c r="F63" i="3" s="1"/>
  <c r="F100" i="1" s="1"/>
  <c r="G62" i="3"/>
  <c r="G63" i="3" s="1"/>
  <c r="F111" i="1" s="1"/>
  <c r="H62" i="3"/>
  <c r="H63" i="3" s="1"/>
  <c r="F129" i="1" s="1"/>
  <c r="I62" i="3"/>
  <c r="I63" i="3" s="1"/>
  <c r="F161" i="1" s="1"/>
  <c r="J62" i="3"/>
  <c r="J63" i="3" s="1"/>
  <c r="F162" i="1" s="1"/>
  <c r="K62" i="3"/>
  <c r="K63" i="3" s="1"/>
  <c r="F203" i="1" s="1"/>
  <c r="E62" i="3"/>
  <c r="E63" i="3" s="1"/>
  <c r="F90" i="1" s="1"/>
  <c r="I90" i="1" s="1"/>
  <c r="J279" i="1"/>
  <c r="B12" i="4" s="1"/>
  <c r="I142" i="1"/>
  <c r="H142" i="1" s="1"/>
  <c r="I143" i="1"/>
  <c r="H143" i="1" s="1"/>
  <c r="I144" i="1"/>
  <c r="H144" i="1" s="1"/>
  <c r="I145" i="1"/>
  <c r="H145" i="1" s="1"/>
  <c r="I146" i="1"/>
  <c r="H146" i="1" s="1"/>
  <c r="I147" i="1"/>
  <c r="H147" i="1" s="1"/>
  <c r="I148" i="1"/>
  <c r="H148" i="1" s="1"/>
  <c r="I149" i="1"/>
  <c r="H149" i="1" s="1"/>
  <c r="I150" i="1"/>
  <c r="H150" i="1" s="1"/>
  <c r="I151" i="1"/>
  <c r="H151" i="1" s="1"/>
  <c r="I152" i="1"/>
  <c r="H152" i="1" s="1"/>
  <c r="I153" i="1"/>
  <c r="H153" i="1" s="1"/>
  <c r="I154" i="1"/>
  <c r="H154" i="1" s="1"/>
  <c r="I155" i="1"/>
  <c r="H155" i="1" s="1"/>
  <c r="I156" i="1"/>
  <c r="H156" i="1" s="1"/>
  <c r="I157" i="1"/>
  <c r="H157" i="1" s="1"/>
  <c r="I158" i="1"/>
  <c r="H158" i="1" s="1"/>
  <c r="I159" i="1"/>
  <c r="H159" i="1" s="1"/>
  <c r="I160" i="1"/>
  <c r="H160" i="1" s="1"/>
  <c r="I163" i="1"/>
  <c r="H163" i="1" s="1"/>
  <c r="I164" i="1"/>
  <c r="H164" i="1" s="1"/>
  <c r="I165" i="1"/>
  <c r="H165" i="1" s="1"/>
  <c r="I166" i="1"/>
  <c r="H166" i="1" s="1"/>
  <c r="I167" i="1"/>
  <c r="H167" i="1" s="1"/>
  <c r="I168" i="1"/>
  <c r="H168" i="1" s="1"/>
  <c r="I169" i="1"/>
  <c r="H169" i="1" s="1"/>
  <c r="I170" i="1"/>
  <c r="H170" i="1" s="1"/>
  <c r="I171" i="1"/>
  <c r="H171" i="1" s="1"/>
  <c r="I172" i="1"/>
  <c r="H172" i="1" s="1"/>
  <c r="I173" i="1"/>
  <c r="H173" i="1" s="1"/>
  <c r="I174" i="1"/>
  <c r="H174" i="1" s="1"/>
  <c r="I175" i="1"/>
  <c r="H175" i="1" s="1"/>
  <c r="I176" i="1"/>
  <c r="H176" i="1" s="1"/>
  <c r="I177" i="1"/>
  <c r="H177" i="1" s="1"/>
  <c r="I178" i="1"/>
  <c r="H178" i="1" s="1"/>
  <c r="I179" i="1"/>
  <c r="H179" i="1" s="1"/>
  <c r="I180" i="1"/>
  <c r="H180" i="1" s="1"/>
  <c r="I181" i="1"/>
  <c r="H181" i="1" s="1"/>
  <c r="I182" i="1"/>
  <c r="H182" i="1" s="1"/>
  <c r="I183" i="1"/>
  <c r="H183" i="1" s="1"/>
  <c r="I184" i="1"/>
  <c r="H184" i="1" s="1"/>
  <c r="I185" i="1"/>
  <c r="H185" i="1" s="1"/>
  <c r="I186" i="1"/>
  <c r="H186" i="1" s="1"/>
  <c r="I187" i="1"/>
  <c r="H187" i="1" s="1"/>
  <c r="I188" i="1"/>
  <c r="H188" i="1" s="1"/>
  <c r="I189" i="1"/>
  <c r="H189" i="1" s="1"/>
  <c r="I190" i="1"/>
  <c r="H190" i="1" s="1"/>
  <c r="I191" i="1"/>
  <c r="H191" i="1" s="1"/>
  <c r="I192" i="1"/>
  <c r="H192" i="1" s="1"/>
  <c r="I193" i="1"/>
  <c r="H193" i="1" s="1"/>
  <c r="I194" i="1"/>
  <c r="H194" i="1" s="1"/>
  <c r="I195" i="1"/>
  <c r="H195" i="1" s="1"/>
  <c r="I196" i="1"/>
  <c r="H196" i="1" s="1"/>
  <c r="I197" i="1"/>
  <c r="H197" i="1" s="1"/>
  <c r="I198" i="1"/>
  <c r="H198" i="1" s="1"/>
  <c r="I199" i="1"/>
  <c r="H199" i="1" s="1"/>
  <c r="I200" i="1"/>
  <c r="H200" i="1" s="1"/>
  <c r="I201" i="1"/>
  <c r="H201" i="1" s="1"/>
  <c r="I202" i="1"/>
  <c r="H202" i="1" s="1"/>
  <c r="I204" i="1"/>
  <c r="H204" i="1" s="1"/>
  <c r="I205" i="1"/>
  <c r="H205" i="1" s="1"/>
  <c r="I206" i="1"/>
  <c r="H206" i="1" s="1"/>
  <c r="I208" i="1"/>
  <c r="H208" i="1" s="1"/>
  <c r="I209" i="1"/>
  <c r="H209" i="1" s="1"/>
  <c r="I210" i="1"/>
  <c r="H210" i="1" s="1"/>
  <c r="I212" i="1"/>
  <c r="H212" i="1" s="1"/>
  <c r="I213" i="1"/>
  <c r="H213" i="1" s="1"/>
  <c r="I214" i="1"/>
  <c r="H214" i="1" s="1"/>
  <c r="I215" i="1"/>
  <c r="H215" i="1" s="1"/>
  <c r="I216" i="1"/>
  <c r="H216" i="1" s="1"/>
  <c r="I217" i="1"/>
  <c r="H217" i="1" s="1"/>
  <c r="I218" i="1"/>
  <c r="H218" i="1" s="1"/>
  <c r="I219" i="1"/>
  <c r="H219" i="1" s="1"/>
  <c r="I227" i="1"/>
  <c r="H227" i="1" s="1"/>
  <c r="I228" i="1"/>
  <c r="H228" i="1" s="1"/>
  <c r="I229" i="1"/>
  <c r="H229" i="1" s="1"/>
  <c r="I230" i="1"/>
  <c r="H230" i="1" s="1"/>
  <c r="I231" i="1"/>
  <c r="H231" i="1" s="1"/>
  <c r="I232" i="1"/>
  <c r="H232" i="1" s="1"/>
  <c r="I233" i="1"/>
  <c r="H233" i="1" s="1"/>
  <c r="I234" i="1"/>
  <c r="H234" i="1" s="1"/>
  <c r="I235" i="1"/>
  <c r="H235" i="1" s="1"/>
  <c r="I236" i="1"/>
  <c r="H236" i="1" s="1"/>
  <c r="I237" i="1"/>
  <c r="H237" i="1" s="1"/>
  <c r="I238" i="1"/>
  <c r="H238" i="1" s="1"/>
  <c r="I239" i="1"/>
  <c r="H239" i="1" s="1"/>
  <c r="I240" i="1"/>
  <c r="H240" i="1" s="1"/>
  <c r="I241" i="1"/>
  <c r="H241" i="1" s="1"/>
  <c r="I242" i="1"/>
  <c r="H242" i="1" s="1"/>
  <c r="I243" i="1"/>
  <c r="H243" i="1" s="1"/>
  <c r="I244" i="1"/>
  <c r="H244" i="1" s="1"/>
  <c r="I245" i="1"/>
  <c r="H245" i="1" s="1"/>
  <c r="I246" i="1"/>
  <c r="H246" i="1" s="1"/>
  <c r="I247" i="1"/>
  <c r="H247" i="1" s="1"/>
  <c r="I248" i="1"/>
  <c r="H248" i="1" s="1"/>
  <c r="I249" i="1"/>
  <c r="H249" i="1" s="1"/>
  <c r="I252" i="1"/>
  <c r="H252" i="1" s="1"/>
  <c r="I253" i="1"/>
  <c r="H253" i="1" s="1"/>
  <c r="I254" i="1"/>
  <c r="H254" i="1" s="1"/>
  <c r="I255" i="1"/>
  <c r="H255" i="1" s="1"/>
  <c r="I256" i="1"/>
  <c r="H256" i="1" s="1"/>
  <c r="I257" i="1"/>
  <c r="H257" i="1" s="1"/>
  <c r="I258" i="1"/>
  <c r="H258" i="1" s="1"/>
  <c r="I259" i="1"/>
  <c r="H259" i="1" s="1"/>
  <c r="I260" i="1"/>
  <c r="H260" i="1" s="1"/>
  <c r="I261" i="1"/>
  <c r="H261" i="1" s="1"/>
  <c r="I262" i="1"/>
  <c r="H262" i="1" s="1"/>
  <c r="I263" i="1"/>
  <c r="H263" i="1" s="1"/>
  <c r="I264" i="1"/>
  <c r="H264" i="1" s="1"/>
  <c r="I265" i="1"/>
  <c r="H265" i="1" s="1"/>
  <c r="I266" i="1"/>
  <c r="H266" i="1" s="1"/>
  <c r="I267" i="1"/>
  <c r="H267" i="1" s="1"/>
  <c r="I268" i="1"/>
  <c r="H268" i="1" s="1"/>
  <c r="I269" i="1"/>
  <c r="H269" i="1" s="1"/>
  <c r="I270" i="1"/>
  <c r="H270" i="1" s="1"/>
  <c r="I271" i="1"/>
  <c r="H271" i="1" s="1"/>
  <c r="I272" i="1"/>
  <c r="H272" i="1" s="1"/>
  <c r="I273" i="1"/>
  <c r="H273" i="1" s="1"/>
  <c r="I274" i="1"/>
  <c r="H274" i="1" s="1"/>
  <c r="I275" i="1"/>
  <c r="H275" i="1" s="1"/>
  <c r="I276" i="1"/>
  <c r="H276" i="1" s="1"/>
  <c r="I277" i="1"/>
  <c r="H277" i="1" s="1"/>
  <c r="I278" i="1"/>
  <c r="H278" i="1" s="1"/>
  <c r="I10" i="1"/>
  <c r="H10" i="1" s="1"/>
  <c r="I11" i="1"/>
  <c r="H11" i="1" s="1"/>
  <c r="I12" i="1"/>
  <c r="H12" i="1" s="1"/>
  <c r="I13" i="1"/>
  <c r="H13" i="1" s="1"/>
  <c r="I14" i="1"/>
  <c r="H14" i="1" s="1"/>
  <c r="I15" i="1"/>
  <c r="H15" i="1" s="1"/>
  <c r="I16" i="1"/>
  <c r="H16" i="1" s="1"/>
  <c r="I17" i="1"/>
  <c r="H17" i="1" s="1"/>
  <c r="I18" i="1"/>
  <c r="H18" i="1" s="1"/>
  <c r="I19" i="1"/>
  <c r="H19" i="1" s="1"/>
  <c r="I20" i="1"/>
  <c r="H20" i="1" s="1"/>
  <c r="I21" i="1"/>
  <c r="H21" i="1" s="1"/>
  <c r="I22" i="1"/>
  <c r="H22" i="1" s="1"/>
  <c r="I23" i="1"/>
  <c r="H23" i="1" s="1"/>
  <c r="I24" i="1"/>
  <c r="H24" i="1" s="1"/>
  <c r="I25" i="1"/>
  <c r="H25" i="1" s="1"/>
  <c r="I26" i="1"/>
  <c r="H26" i="1" s="1"/>
  <c r="I27" i="1"/>
  <c r="H27" i="1" s="1"/>
  <c r="I28" i="1"/>
  <c r="H28" i="1" s="1"/>
  <c r="I29" i="1"/>
  <c r="H29" i="1" s="1"/>
  <c r="I30" i="1"/>
  <c r="H30" i="1" s="1"/>
  <c r="I31" i="1"/>
  <c r="H31" i="1" s="1"/>
  <c r="I32" i="1"/>
  <c r="H32" i="1" s="1"/>
  <c r="I33" i="1"/>
  <c r="H33" i="1" s="1"/>
  <c r="I34" i="1"/>
  <c r="H34" i="1" s="1"/>
  <c r="I35" i="1"/>
  <c r="H35" i="1" s="1"/>
  <c r="I36" i="1"/>
  <c r="H36" i="1" s="1"/>
  <c r="I37" i="1"/>
  <c r="H37" i="1" s="1"/>
  <c r="I38" i="1"/>
  <c r="H38" i="1" s="1"/>
  <c r="I39" i="1"/>
  <c r="H39" i="1" s="1"/>
  <c r="I40" i="1"/>
  <c r="H40" i="1" s="1"/>
  <c r="I41" i="1"/>
  <c r="H41" i="1" s="1"/>
  <c r="I42" i="1"/>
  <c r="H42" i="1" s="1"/>
  <c r="I43" i="1"/>
  <c r="H43" i="1" s="1"/>
  <c r="I44" i="1"/>
  <c r="H44" i="1" s="1"/>
  <c r="I45" i="1"/>
  <c r="H45" i="1" s="1"/>
  <c r="I46" i="1"/>
  <c r="H46" i="1" s="1"/>
  <c r="I47" i="1"/>
  <c r="H47" i="1" s="1"/>
  <c r="I48" i="1"/>
  <c r="H48" i="1" s="1"/>
  <c r="I49" i="1"/>
  <c r="H49" i="1" s="1"/>
  <c r="I50" i="1"/>
  <c r="H50" i="1" s="1"/>
  <c r="I51" i="1"/>
  <c r="H51" i="1" s="1"/>
  <c r="I52" i="1"/>
  <c r="H52" i="1" s="1"/>
  <c r="I53" i="1"/>
  <c r="H53" i="1" s="1"/>
  <c r="I54" i="1"/>
  <c r="H54" i="1" s="1"/>
  <c r="I55" i="1"/>
  <c r="H55" i="1" s="1"/>
  <c r="I56" i="1"/>
  <c r="H56" i="1" s="1"/>
  <c r="I57" i="1"/>
  <c r="H57" i="1" s="1"/>
  <c r="I58" i="1"/>
  <c r="H58" i="1" s="1"/>
  <c r="I59" i="1"/>
  <c r="H59" i="1" s="1"/>
  <c r="I60" i="1"/>
  <c r="H60" i="1" s="1"/>
  <c r="I61" i="1"/>
  <c r="H61" i="1" s="1"/>
  <c r="I62" i="1"/>
  <c r="H62" i="1" s="1"/>
  <c r="I63" i="1"/>
  <c r="H63" i="1" s="1"/>
  <c r="I64" i="1"/>
  <c r="H64" i="1" s="1"/>
  <c r="I65" i="1"/>
  <c r="H65" i="1" s="1"/>
  <c r="I66" i="1"/>
  <c r="H66" i="1" s="1"/>
  <c r="I67" i="1"/>
  <c r="H67" i="1" s="1"/>
  <c r="I68" i="1"/>
  <c r="H68" i="1" s="1"/>
  <c r="I69" i="1"/>
  <c r="H69" i="1" s="1"/>
  <c r="I70" i="1"/>
  <c r="H70" i="1" s="1"/>
  <c r="I71" i="1"/>
  <c r="H71" i="1" s="1"/>
  <c r="I72" i="1"/>
  <c r="H72" i="1" s="1"/>
  <c r="I73" i="1"/>
  <c r="H73" i="1" s="1"/>
  <c r="I74" i="1"/>
  <c r="H74" i="1" s="1"/>
  <c r="I75" i="1"/>
  <c r="H75" i="1" s="1"/>
  <c r="I76" i="1"/>
  <c r="H76" i="1" s="1"/>
  <c r="I77" i="1"/>
  <c r="H77" i="1" s="1"/>
  <c r="I78" i="1"/>
  <c r="H78" i="1" s="1"/>
  <c r="I79" i="1"/>
  <c r="H79" i="1" s="1"/>
  <c r="I80" i="1"/>
  <c r="H80" i="1" s="1"/>
  <c r="I81" i="1"/>
  <c r="H81" i="1" s="1"/>
  <c r="I82" i="1"/>
  <c r="H82" i="1" s="1"/>
  <c r="I83" i="1"/>
  <c r="H83" i="1" s="1"/>
  <c r="I84" i="1"/>
  <c r="H84" i="1" s="1"/>
  <c r="I85" i="1"/>
  <c r="H85" i="1" s="1"/>
  <c r="I86" i="1"/>
  <c r="H86" i="1" s="1"/>
  <c r="I87" i="1"/>
  <c r="H87" i="1" s="1"/>
  <c r="I88" i="1"/>
  <c r="H88" i="1" s="1"/>
  <c r="I89" i="1"/>
  <c r="H89" i="1" s="1"/>
  <c r="I91" i="1"/>
  <c r="H91" i="1" s="1"/>
  <c r="I92" i="1"/>
  <c r="H92" i="1" s="1"/>
  <c r="I93" i="1"/>
  <c r="H93" i="1" s="1"/>
  <c r="I94" i="1"/>
  <c r="H94" i="1" s="1"/>
  <c r="I95" i="1"/>
  <c r="H95" i="1" s="1"/>
  <c r="I96" i="1"/>
  <c r="H96" i="1" s="1"/>
  <c r="I97" i="1"/>
  <c r="H97" i="1" s="1"/>
  <c r="I98" i="1"/>
  <c r="H98" i="1" s="1"/>
  <c r="I99" i="1"/>
  <c r="H99" i="1" s="1"/>
  <c r="I101" i="1"/>
  <c r="H101" i="1" s="1"/>
  <c r="I102" i="1"/>
  <c r="H102" i="1" s="1"/>
  <c r="I103" i="1"/>
  <c r="H103" i="1" s="1"/>
  <c r="I104" i="1"/>
  <c r="H104" i="1" s="1"/>
  <c r="I105" i="1"/>
  <c r="H105" i="1" s="1"/>
  <c r="I106" i="1"/>
  <c r="H106" i="1" s="1"/>
  <c r="I107" i="1"/>
  <c r="H107" i="1" s="1"/>
  <c r="I108" i="1"/>
  <c r="H108" i="1" s="1"/>
  <c r="I109" i="1"/>
  <c r="H109" i="1" s="1"/>
  <c r="I110" i="1"/>
  <c r="H110" i="1" s="1"/>
  <c r="I112" i="1"/>
  <c r="H112" i="1" s="1"/>
  <c r="I113" i="1"/>
  <c r="H113" i="1" s="1"/>
  <c r="I114" i="1"/>
  <c r="H114" i="1" s="1"/>
  <c r="I115" i="1"/>
  <c r="H115" i="1" s="1"/>
  <c r="I116" i="1"/>
  <c r="H116" i="1" s="1"/>
  <c r="I117" i="1"/>
  <c r="H117" i="1" s="1"/>
  <c r="I118" i="1"/>
  <c r="H118" i="1" s="1"/>
  <c r="I119" i="1"/>
  <c r="H119" i="1" s="1"/>
  <c r="I120" i="1"/>
  <c r="H120" i="1" s="1"/>
  <c r="I121" i="1"/>
  <c r="H121" i="1" s="1"/>
  <c r="I122" i="1"/>
  <c r="H122" i="1" s="1"/>
  <c r="I123" i="1"/>
  <c r="H123" i="1" s="1"/>
  <c r="I124" i="1"/>
  <c r="H124" i="1" s="1"/>
  <c r="I125" i="1"/>
  <c r="H125" i="1" s="1"/>
  <c r="I126" i="1"/>
  <c r="H126" i="1" s="1"/>
  <c r="I127" i="1"/>
  <c r="H127" i="1" s="1"/>
  <c r="I128" i="1"/>
  <c r="H128" i="1" s="1"/>
  <c r="I130" i="1"/>
  <c r="H130" i="1" s="1"/>
  <c r="I131" i="1"/>
  <c r="H131" i="1" s="1"/>
  <c r="I132" i="1"/>
  <c r="H132" i="1" s="1"/>
  <c r="I133" i="1"/>
  <c r="H133" i="1" s="1"/>
  <c r="I134" i="1"/>
  <c r="H134" i="1" s="1"/>
  <c r="I135" i="1"/>
  <c r="H135" i="1" s="1"/>
  <c r="I136" i="1"/>
  <c r="H136" i="1" s="1"/>
  <c r="I137" i="1"/>
  <c r="H137" i="1" s="1"/>
  <c r="I138" i="1"/>
  <c r="H138" i="1" s="1"/>
  <c r="I139" i="1"/>
  <c r="H139" i="1" s="1"/>
  <c r="I140" i="1"/>
  <c r="H140" i="1" s="1"/>
  <c r="I9" i="1"/>
  <c r="H9" i="1" s="1"/>
  <c r="B144" i="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8" i="1" s="1"/>
  <c r="B209" i="1" s="1"/>
  <c r="B210" i="1" s="1"/>
  <c r="B212" i="1" s="1"/>
  <c r="AL62" i="3"/>
  <c r="AI62" i="3"/>
  <c r="AF62" i="3"/>
  <c r="AC62" i="3"/>
  <c r="Z62" i="3"/>
  <c r="W62" i="3"/>
  <c r="T62" i="3"/>
  <c r="Q62" i="3"/>
  <c r="N62" i="3"/>
  <c r="AK61" i="3"/>
  <c r="AJ61" i="3" s="1"/>
  <c r="AH61" i="3"/>
  <c r="AG61" i="3" s="1"/>
  <c r="AE61" i="3"/>
  <c r="AD61" i="3" s="1"/>
  <c r="AB61" i="3"/>
  <c r="AA61" i="3"/>
  <c r="Y61" i="3"/>
  <c r="X61" i="3" s="1"/>
  <c r="V61" i="3"/>
  <c r="U61" i="3" s="1"/>
  <c r="S61" i="3"/>
  <c r="R61" i="3" s="1"/>
  <c r="P61" i="3"/>
  <c r="O61" i="3" s="1"/>
  <c r="M61" i="3"/>
  <c r="L61" i="3" s="1"/>
  <c r="AK60" i="3"/>
  <c r="AJ60" i="3" s="1"/>
  <c r="AH60" i="3"/>
  <c r="AG60" i="3" s="1"/>
  <c r="AE60" i="3"/>
  <c r="AD60" i="3" s="1"/>
  <c r="AB60" i="3"/>
  <c r="AA60" i="3" s="1"/>
  <c r="Y60" i="3"/>
  <c r="X60" i="3" s="1"/>
  <c r="V60" i="3"/>
  <c r="U60" i="3" s="1"/>
  <c r="S60" i="3"/>
  <c r="R60" i="3" s="1"/>
  <c r="P60" i="3"/>
  <c r="O60" i="3" s="1"/>
  <c r="M60" i="3"/>
  <c r="L60" i="3" s="1"/>
  <c r="AK59" i="3"/>
  <c r="AJ59" i="3" s="1"/>
  <c r="AH59" i="3"/>
  <c r="AG59" i="3" s="1"/>
  <c r="AE59" i="3"/>
  <c r="AD59" i="3" s="1"/>
  <c r="AB59" i="3"/>
  <c r="AA59" i="3"/>
  <c r="Y59" i="3"/>
  <c r="X59" i="3" s="1"/>
  <c r="V59" i="3"/>
  <c r="U59" i="3" s="1"/>
  <c r="S59" i="3"/>
  <c r="R59" i="3" s="1"/>
  <c r="P59" i="3"/>
  <c r="O59" i="3" s="1"/>
  <c r="M59" i="3"/>
  <c r="L59" i="3" s="1"/>
  <c r="AK58" i="3"/>
  <c r="AJ58" i="3" s="1"/>
  <c r="AH58" i="3"/>
  <c r="AG58" i="3" s="1"/>
  <c r="AE58" i="3"/>
  <c r="AD58" i="3" s="1"/>
  <c r="AB58" i="3"/>
  <c r="AA58" i="3"/>
  <c r="Y58" i="3"/>
  <c r="X58" i="3" s="1"/>
  <c r="V58" i="3"/>
  <c r="U58" i="3" s="1"/>
  <c r="S58" i="3"/>
  <c r="R58" i="3" s="1"/>
  <c r="P58" i="3"/>
  <c r="O58" i="3" s="1"/>
  <c r="M58" i="3"/>
  <c r="L58" i="3" s="1"/>
  <c r="AK57" i="3"/>
  <c r="AJ57" i="3" s="1"/>
  <c r="AH57" i="3"/>
  <c r="AG57" i="3" s="1"/>
  <c r="AE57" i="3"/>
  <c r="AD57" i="3" s="1"/>
  <c r="AB57" i="3"/>
  <c r="AA57" i="3" s="1"/>
  <c r="Y57" i="3"/>
  <c r="X57" i="3" s="1"/>
  <c r="V57" i="3"/>
  <c r="U57" i="3" s="1"/>
  <c r="S57" i="3"/>
  <c r="R57" i="3" s="1"/>
  <c r="P57" i="3"/>
  <c r="O57" i="3" s="1"/>
  <c r="M57" i="3"/>
  <c r="L57" i="3" s="1"/>
  <c r="AK56" i="3"/>
  <c r="AJ56" i="3" s="1"/>
  <c r="AH56" i="3"/>
  <c r="AG56" i="3" s="1"/>
  <c r="AE56" i="3"/>
  <c r="AD56" i="3" s="1"/>
  <c r="AB56" i="3"/>
  <c r="AA56" i="3" s="1"/>
  <c r="Y56" i="3"/>
  <c r="X56" i="3" s="1"/>
  <c r="V56" i="3"/>
  <c r="U56" i="3" s="1"/>
  <c r="S56" i="3"/>
  <c r="R56" i="3" s="1"/>
  <c r="P56" i="3"/>
  <c r="O56" i="3" s="1"/>
  <c r="M56" i="3"/>
  <c r="L56" i="3" s="1"/>
  <c r="AK55" i="3"/>
  <c r="AJ55" i="3" s="1"/>
  <c r="AH55" i="3"/>
  <c r="AG55" i="3" s="1"/>
  <c r="AE55" i="3"/>
  <c r="AD55" i="3" s="1"/>
  <c r="AB55" i="3"/>
  <c r="AA55" i="3" s="1"/>
  <c r="Y55" i="3"/>
  <c r="X55" i="3" s="1"/>
  <c r="V55" i="3"/>
  <c r="U55" i="3" s="1"/>
  <c r="S55" i="3"/>
  <c r="R55" i="3" s="1"/>
  <c r="P55" i="3"/>
  <c r="O55" i="3" s="1"/>
  <c r="M55" i="3"/>
  <c r="L55" i="3" s="1"/>
  <c r="AK54" i="3"/>
  <c r="AJ54" i="3" s="1"/>
  <c r="AH54" i="3"/>
  <c r="AG54" i="3" s="1"/>
  <c r="AE54" i="3"/>
  <c r="AD54" i="3" s="1"/>
  <c r="AB54" i="3"/>
  <c r="AA54" i="3" s="1"/>
  <c r="Y54" i="3"/>
  <c r="X54" i="3" s="1"/>
  <c r="V54" i="3"/>
  <c r="U54" i="3" s="1"/>
  <c r="S54" i="3"/>
  <c r="R54" i="3" s="1"/>
  <c r="P54" i="3"/>
  <c r="O54" i="3" s="1"/>
  <c r="M54" i="3"/>
  <c r="L54" i="3" s="1"/>
  <c r="AK53" i="3"/>
  <c r="AJ53" i="3" s="1"/>
  <c r="AH53" i="3"/>
  <c r="AG53" i="3" s="1"/>
  <c r="AE53" i="3"/>
  <c r="AD53" i="3" s="1"/>
  <c r="AB53" i="3"/>
  <c r="AA53" i="3" s="1"/>
  <c r="Y53" i="3"/>
  <c r="X53" i="3" s="1"/>
  <c r="V53" i="3"/>
  <c r="U53" i="3" s="1"/>
  <c r="S53" i="3"/>
  <c r="R53" i="3" s="1"/>
  <c r="P53" i="3"/>
  <c r="O53" i="3" s="1"/>
  <c r="M53" i="3"/>
  <c r="L53" i="3" s="1"/>
  <c r="AK52" i="3"/>
  <c r="AJ52" i="3" s="1"/>
  <c r="AH52" i="3"/>
  <c r="AG52" i="3" s="1"/>
  <c r="AE52" i="3"/>
  <c r="AD52" i="3" s="1"/>
  <c r="AB52" i="3"/>
  <c r="AA52" i="3"/>
  <c r="Y52" i="3"/>
  <c r="X52" i="3" s="1"/>
  <c r="V52" i="3"/>
  <c r="U52" i="3" s="1"/>
  <c r="S52" i="3"/>
  <c r="R52" i="3" s="1"/>
  <c r="P52" i="3"/>
  <c r="O52" i="3" s="1"/>
  <c r="M52" i="3"/>
  <c r="L52" i="3" s="1"/>
  <c r="AK51" i="3"/>
  <c r="AJ51" i="3"/>
  <c r="AH51" i="3"/>
  <c r="AG51" i="3" s="1"/>
  <c r="AE51" i="3"/>
  <c r="AD51" i="3" s="1"/>
  <c r="AB51" i="3"/>
  <c r="AA51" i="3" s="1"/>
  <c r="Y51" i="3"/>
  <c r="X51" i="3" s="1"/>
  <c r="V51" i="3"/>
  <c r="U51" i="3" s="1"/>
  <c r="S51" i="3"/>
  <c r="R51" i="3" s="1"/>
  <c r="P51" i="3"/>
  <c r="O51" i="3" s="1"/>
  <c r="M51" i="3"/>
  <c r="L51" i="3" s="1"/>
  <c r="AK50" i="3"/>
  <c r="AJ50" i="3" s="1"/>
  <c r="AH50" i="3"/>
  <c r="AG50" i="3" s="1"/>
  <c r="AE50" i="3"/>
  <c r="AD50" i="3" s="1"/>
  <c r="AB50" i="3"/>
  <c r="AA50" i="3" s="1"/>
  <c r="Y50" i="3"/>
  <c r="X50" i="3" s="1"/>
  <c r="V50" i="3"/>
  <c r="U50" i="3" s="1"/>
  <c r="S50" i="3"/>
  <c r="R50" i="3" s="1"/>
  <c r="P50" i="3"/>
  <c r="O50" i="3" s="1"/>
  <c r="M50" i="3"/>
  <c r="L50" i="3" s="1"/>
  <c r="AK49" i="3"/>
  <c r="AJ49" i="3" s="1"/>
  <c r="AH49" i="3"/>
  <c r="AG49" i="3" s="1"/>
  <c r="AE49" i="3"/>
  <c r="AD49" i="3" s="1"/>
  <c r="AB49" i="3"/>
  <c r="AA49" i="3" s="1"/>
  <c r="Y49" i="3"/>
  <c r="X49" i="3" s="1"/>
  <c r="V49" i="3"/>
  <c r="U49" i="3" s="1"/>
  <c r="S49" i="3"/>
  <c r="R49" i="3" s="1"/>
  <c r="P49" i="3"/>
  <c r="O49" i="3" s="1"/>
  <c r="M49" i="3"/>
  <c r="L49" i="3" s="1"/>
  <c r="AK48" i="3"/>
  <c r="AJ48" i="3" s="1"/>
  <c r="AH48" i="3"/>
  <c r="AG48" i="3" s="1"/>
  <c r="AE48" i="3"/>
  <c r="AD48" i="3" s="1"/>
  <c r="AB48" i="3"/>
  <c r="AA48" i="3" s="1"/>
  <c r="Y48" i="3"/>
  <c r="X48" i="3" s="1"/>
  <c r="V48" i="3"/>
  <c r="U48" i="3" s="1"/>
  <c r="S48" i="3"/>
  <c r="R48" i="3" s="1"/>
  <c r="P48" i="3"/>
  <c r="O48" i="3" s="1"/>
  <c r="M48" i="3"/>
  <c r="L48" i="3" s="1"/>
  <c r="AK47" i="3"/>
  <c r="AJ47" i="3" s="1"/>
  <c r="AH47" i="3"/>
  <c r="AG47" i="3" s="1"/>
  <c r="AE47" i="3"/>
  <c r="AD47" i="3" s="1"/>
  <c r="AB47" i="3"/>
  <c r="AA47" i="3"/>
  <c r="Y47" i="3"/>
  <c r="X47" i="3" s="1"/>
  <c r="V47" i="3"/>
  <c r="U47" i="3" s="1"/>
  <c r="S47" i="3"/>
  <c r="R47" i="3" s="1"/>
  <c r="P47" i="3"/>
  <c r="O47" i="3" s="1"/>
  <c r="M47" i="3"/>
  <c r="L47" i="3" s="1"/>
  <c r="AK46" i="3"/>
  <c r="AJ46" i="3" s="1"/>
  <c r="AH46" i="3"/>
  <c r="AG46" i="3" s="1"/>
  <c r="AE46" i="3"/>
  <c r="AD46" i="3" s="1"/>
  <c r="AB46" i="3"/>
  <c r="AA46" i="3" s="1"/>
  <c r="Y46" i="3"/>
  <c r="X46" i="3" s="1"/>
  <c r="V46" i="3"/>
  <c r="U46" i="3" s="1"/>
  <c r="S46" i="3"/>
  <c r="R46" i="3" s="1"/>
  <c r="P46" i="3"/>
  <c r="O46" i="3" s="1"/>
  <c r="M46" i="3"/>
  <c r="L46" i="3" s="1"/>
  <c r="AK45" i="3"/>
  <c r="AJ45" i="3" s="1"/>
  <c r="AH45" i="3"/>
  <c r="AG45" i="3" s="1"/>
  <c r="AE45" i="3"/>
  <c r="AD45" i="3" s="1"/>
  <c r="AB45" i="3"/>
  <c r="AA45" i="3" s="1"/>
  <c r="Y45" i="3"/>
  <c r="X45" i="3" s="1"/>
  <c r="V45" i="3"/>
  <c r="U45" i="3" s="1"/>
  <c r="S45" i="3"/>
  <c r="R45" i="3" s="1"/>
  <c r="P45" i="3"/>
  <c r="O45" i="3" s="1"/>
  <c r="M45" i="3"/>
  <c r="L45" i="3" s="1"/>
  <c r="AK44" i="3"/>
  <c r="AJ44" i="3"/>
  <c r="AH44" i="3"/>
  <c r="AG44" i="3" s="1"/>
  <c r="AE44" i="3"/>
  <c r="AD44" i="3" s="1"/>
  <c r="AB44" i="3"/>
  <c r="AA44" i="3"/>
  <c r="Y44" i="3"/>
  <c r="X44" i="3" s="1"/>
  <c r="V44" i="3"/>
  <c r="U44" i="3" s="1"/>
  <c r="S44" i="3"/>
  <c r="R44" i="3" s="1"/>
  <c r="P44" i="3"/>
  <c r="O44" i="3" s="1"/>
  <c r="M44" i="3"/>
  <c r="L44" i="3" s="1"/>
  <c r="AK43" i="3"/>
  <c r="AJ43" i="3" s="1"/>
  <c r="AH43" i="3"/>
  <c r="AG43" i="3" s="1"/>
  <c r="AE43" i="3"/>
  <c r="AD43" i="3" s="1"/>
  <c r="AB43" i="3"/>
  <c r="AA43" i="3"/>
  <c r="Y43" i="3"/>
  <c r="X43" i="3" s="1"/>
  <c r="V43" i="3"/>
  <c r="U43" i="3" s="1"/>
  <c r="S43" i="3"/>
  <c r="R43" i="3" s="1"/>
  <c r="P43" i="3"/>
  <c r="O43" i="3" s="1"/>
  <c r="M43" i="3"/>
  <c r="L43" i="3" s="1"/>
  <c r="AK42" i="3"/>
  <c r="AJ42" i="3"/>
  <c r="AH42" i="3"/>
  <c r="AG42" i="3" s="1"/>
  <c r="AE42" i="3"/>
  <c r="AD42" i="3" s="1"/>
  <c r="AB42" i="3"/>
  <c r="AA42" i="3" s="1"/>
  <c r="Y42" i="3"/>
  <c r="X42" i="3" s="1"/>
  <c r="V42" i="3"/>
  <c r="U42" i="3" s="1"/>
  <c r="S42" i="3"/>
  <c r="R42" i="3" s="1"/>
  <c r="P42" i="3"/>
  <c r="O42" i="3" s="1"/>
  <c r="M42" i="3"/>
  <c r="L42" i="3" s="1"/>
  <c r="AK41" i="3"/>
  <c r="AJ41" i="3" s="1"/>
  <c r="AH41" i="3"/>
  <c r="AG41" i="3" s="1"/>
  <c r="AE41" i="3"/>
  <c r="AD41" i="3" s="1"/>
  <c r="AB41" i="3"/>
  <c r="AA41" i="3" s="1"/>
  <c r="Y41" i="3"/>
  <c r="X41" i="3" s="1"/>
  <c r="V41" i="3"/>
  <c r="U41" i="3" s="1"/>
  <c r="S41" i="3"/>
  <c r="R41" i="3" s="1"/>
  <c r="P41" i="3"/>
  <c r="O41" i="3" s="1"/>
  <c r="M41" i="3"/>
  <c r="L41" i="3" s="1"/>
  <c r="AK40" i="3"/>
  <c r="AJ40" i="3" s="1"/>
  <c r="AH40" i="3"/>
  <c r="AG40" i="3" s="1"/>
  <c r="AE40" i="3"/>
  <c r="AD40" i="3" s="1"/>
  <c r="AB40" i="3"/>
  <c r="AA40" i="3"/>
  <c r="Y40" i="3"/>
  <c r="X40" i="3" s="1"/>
  <c r="V40" i="3"/>
  <c r="U40" i="3" s="1"/>
  <c r="S40" i="3"/>
  <c r="R40" i="3" s="1"/>
  <c r="P40" i="3"/>
  <c r="O40" i="3" s="1"/>
  <c r="M40" i="3"/>
  <c r="L40" i="3" s="1"/>
  <c r="AK39" i="3"/>
  <c r="AJ39" i="3" s="1"/>
  <c r="AH39" i="3"/>
  <c r="AG39" i="3" s="1"/>
  <c r="AE39" i="3"/>
  <c r="AD39" i="3" s="1"/>
  <c r="AB39" i="3"/>
  <c r="AA39" i="3" s="1"/>
  <c r="Y39" i="3"/>
  <c r="X39" i="3" s="1"/>
  <c r="V39" i="3"/>
  <c r="U39" i="3" s="1"/>
  <c r="S39" i="3"/>
  <c r="R39" i="3" s="1"/>
  <c r="P39" i="3"/>
  <c r="O39" i="3" s="1"/>
  <c r="M39" i="3"/>
  <c r="L39" i="3" s="1"/>
  <c r="AK38" i="3"/>
  <c r="AJ38" i="3" s="1"/>
  <c r="AH38" i="3"/>
  <c r="AG38" i="3" s="1"/>
  <c r="AE38" i="3"/>
  <c r="AD38" i="3" s="1"/>
  <c r="AB38" i="3"/>
  <c r="AA38" i="3" s="1"/>
  <c r="Y38" i="3"/>
  <c r="X38" i="3" s="1"/>
  <c r="V38" i="3"/>
  <c r="U38" i="3" s="1"/>
  <c r="S38" i="3"/>
  <c r="R38" i="3" s="1"/>
  <c r="P38" i="3"/>
  <c r="O38" i="3" s="1"/>
  <c r="M38" i="3"/>
  <c r="L38" i="3" s="1"/>
  <c r="AK37" i="3"/>
  <c r="AJ37" i="3" s="1"/>
  <c r="AH37" i="3"/>
  <c r="AG37" i="3" s="1"/>
  <c r="AE37" i="3"/>
  <c r="AD37" i="3" s="1"/>
  <c r="AB37" i="3"/>
  <c r="AA37" i="3" s="1"/>
  <c r="Y37" i="3"/>
  <c r="X37" i="3" s="1"/>
  <c r="V37" i="3"/>
  <c r="U37" i="3" s="1"/>
  <c r="S37" i="3"/>
  <c r="R37" i="3" s="1"/>
  <c r="P37" i="3"/>
  <c r="O37" i="3" s="1"/>
  <c r="M37" i="3"/>
  <c r="L37" i="3" s="1"/>
  <c r="AK36" i="3"/>
  <c r="AJ36" i="3" s="1"/>
  <c r="AH36" i="3"/>
  <c r="AG36" i="3" s="1"/>
  <c r="AE36" i="3"/>
  <c r="AD36" i="3" s="1"/>
  <c r="AB36" i="3"/>
  <c r="AA36" i="3" s="1"/>
  <c r="Y36" i="3"/>
  <c r="X36" i="3" s="1"/>
  <c r="V36" i="3"/>
  <c r="U36" i="3" s="1"/>
  <c r="S36" i="3"/>
  <c r="R36" i="3"/>
  <c r="P36" i="3"/>
  <c r="O36" i="3" s="1"/>
  <c r="M36" i="3"/>
  <c r="L36" i="3" s="1"/>
  <c r="AK35" i="3"/>
  <c r="AJ35" i="3" s="1"/>
  <c r="AH35" i="3"/>
  <c r="AG35" i="3" s="1"/>
  <c r="AE35" i="3"/>
  <c r="AD35" i="3" s="1"/>
  <c r="AB35" i="3"/>
  <c r="AA35" i="3" s="1"/>
  <c r="Y35" i="3"/>
  <c r="X35" i="3" s="1"/>
  <c r="V35" i="3"/>
  <c r="U35" i="3" s="1"/>
  <c r="S35" i="3"/>
  <c r="R35" i="3" s="1"/>
  <c r="P35" i="3"/>
  <c r="O35" i="3"/>
  <c r="M35" i="3"/>
  <c r="L35" i="3" s="1"/>
  <c r="AK34" i="3"/>
  <c r="AJ34" i="3" s="1"/>
  <c r="AH34" i="3"/>
  <c r="AG34" i="3" s="1"/>
  <c r="AE34" i="3"/>
  <c r="AD34" i="3" s="1"/>
  <c r="AB34" i="3"/>
  <c r="AA34" i="3" s="1"/>
  <c r="Y34" i="3"/>
  <c r="X34" i="3" s="1"/>
  <c r="V34" i="3"/>
  <c r="U34" i="3" s="1"/>
  <c r="S34" i="3"/>
  <c r="R34" i="3" s="1"/>
  <c r="P34" i="3"/>
  <c r="O34" i="3" s="1"/>
  <c r="M34" i="3"/>
  <c r="L34" i="3" s="1"/>
  <c r="AK33" i="3"/>
  <c r="AJ33" i="3" s="1"/>
  <c r="AH33" i="3"/>
  <c r="AE33" i="3"/>
  <c r="AD33" i="3" s="1"/>
  <c r="AB33" i="3"/>
  <c r="AA33" i="3" s="1"/>
  <c r="Y33" i="3"/>
  <c r="X33" i="3" s="1"/>
  <c r="V33" i="3"/>
  <c r="U33" i="3" s="1"/>
  <c r="S33" i="3"/>
  <c r="R33" i="3" s="1"/>
  <c r="P33" i="3"/>
  <c r="O33" i="3" s="1"/>
  <c r="M33" i="3"/>
  <c r="L33" i="3" s="1"/>
  <c r="AK32" i="3"/>
  <c r="AH32" i="3"/>
  <c r="AG32" i="3" s="1"/>
  <c r="AE32" i="3"/>
  <c r="AD32" i="3" s="1"/>
  <c r="AB32" i="3"/>
  <c r="AA32" i="3" s="1"/>
  <c r="Y32" i="3"/>
  <c r="X32" i="3" s="1"/>
  <c r="V32" i="3"/>
  <c r="U32" i="3" s="1"/>
  <c r="S32" i="3"/>
  <c r="R32" i="3" s="1"/>
  <c r="P32" i="3"/>
  <c r="O32" i="3" s="1"/>
  <c r="M32" i="3"/>
  <c r="L32" i="3" s="1"/>
  <c r="AK31" i="3"/>
  <c r="AJ31" i="3" s="1"/>
  <c r="AH31" i="3"/>
  <c r="AG31" i="3" s="1"/>
  <c r="AE31" i="3"/>
  <c r="AD31" i="3" s="1"/>
  <c r="AB31" i="3"/>
  <c r="AA31" i="3"/>
  <c r="Y31" i="3"/>
  <c r="X31" i="3" s="1"/>
  <c r="V31" i="3"/>
  <c r="U31" i="3" s="1"/>
  <c r="S31" i="3"/>
  <c r="R31" i="3" s="1"/>
  <c r="P31" i="3"/>
  <c r="O31" i="3" s="1"/>
  <c r="M31" i="3"/>
  <c r="L31" i="3" s="1"/>
  <c r="AK30" i="3"/>
  <c r="AJ30" i="3"/>
  <c r="AH30" i="3"/>
  <c r="AG30" i="3" s="1"/>
  <c r="AE30" i="3"/>
  <c r="AD30" i="3" s="1"/>
  <c r="AB30" i="3"/>
  <c r="AA30" i="3" s="1"/>
  <c r="Y30" i="3"/>
  <c r="X30" i="3"/>
  <c r="V30" i="3"/>
  <c r="U30" i="3" s="1"/>
  <c r="S30" i="3"/>
  <c r="P30" i="3"/>
  <c r="O30" i="3" s="1"/>
  <c r="M30" i="3"/>
  <c r="L30" i="3" s="1"/>
  <c r="AK29" i="3"/>
  <c r="AJ29" i="3" s="1"/>
  <c r="AH29" i="3"/>
  <c r="AG29" i="3"/>
  <c r="AE29" i="3"/>
  <c r="AD29" i="3" s="1"/>
  <c r="AB29" i="3"/>
  <c r="AA29" i="3"/>
  <c r="Y29" i="3"/>
  <c r="X29" i="3" s="1"/>
  <c r="V29" i="3"/>
  <c r="U29" i="3" s="1"/>
  <c r="S29" i="3"/>
  <c r="R29" i="3" s="1"/>
  <c r="P29" i="3"/>
  <c r="O29" i="3" s="1"/>
  <c r="M29" i="3"/>
  <c r="L29" i="3" s="1"/>
  <c r="AK28" i="3"/>
  <c r="AJ28" i="3" s="1"/>
  <c r="AH28" i="3"/>
  <c r="AG28" i="3" s="1"/>
  <c r="AE28" i="3"/>
  <c r="AD28" i="3" s="1"/>
  <c r="AB28" i="3"/>
  <c r="AA28" i="3" s="1"/>
  <c r="Y28" i="3"/>
  <c r="X28" i="3" s="1"/>
  <c r="V28" i="3"/>
  <c r="U28" i="3" s="1"/>
  <c r="S28" i="3"/>
  <c r="R28" i="3" s="1"/>
  <c r="P28" i="3"/>
  <c r="O28" i="3" s="1"/>
  <c r="M28" i="3"/>
  <c r="L28" i="3" s="1"/>
  <c r="AK27" i="3"/>
  <c r="AJ27" i="3" s="1"/>
  <c r="AH27" i="3"/>
  <c r="AG27" i="3" s="1"/>
  <c r="AE27" i="3"/>
  <c r="AD27" i="3" s="1"/>
  <c r="AB27" i="3"/>
  <c r="AA27" i="3" s="1"/>
  <c r="Y27" i="3"/>
  <c r="X27" i="3" s="1"/>
  <c r="V27" i="3"/>
  <c r="U27" i="3" s="1"/>
  <c r="S27" i="3"/>
  <c r="R27" i="3" s="1"/>
  <c r="P27" i="3"/>
  <c r="O27" i="3" s="1"/>
  <c r="M27" i="3"/>
  <c r="L27" i="3" s="1"/>
  <c r="AK26" i="3"/>
  <c r="AJ26" i="3" s="1"/>
  <c r="AH26" i="3"/>
  <c r="AG26" i="3" s="1"/>
  <c r="AE26" i="3"/>
  <c r="AD26" i="3"/>
  <c r="AB26" i="3"/>
  <c r="AA26" i="3" s="1"/>
  <c r="Y26" i="3"/>
  <c r="X26" i="3" s="1"/>
  <c r="V26" i="3"/>
  <c r="U26" i="3" s="1"/>
  <c r="S26" i="3"/>
  <c r="R26" i="3" s="1"/>
  <c r="P26" i="3"/>
  <c r="O26" i="3" s="1"/>
  <c r="M26" i="3"/>
  <c r="L26" i="3" s="1"/>
  <c r="AK25" i="3"/>
  <c r="AJ25" i="3" s="1"/>
  <c r="AH25" i="3"/>
  <c r="AG25" i="3"/>
  <c r="AE25" i="3"/>
  <c r="AD25" i="3" s="1"/>
  <c r="AB25" i="3"/>
  <c r="AA25" i="3" s="1"/>
  <c r="Y25" i="3"/>
  <c r="X25" i="3" s="1"/>
  <c r="V25" i="3"/>
  <c r="U25" i="3" s="1"/>
  <c r="S25" i="3"/>
  <c r="R25" i="3" s="1"/>
  <c r="P25" i="3"/>
  <c r="O25" i="3" s="1"/>
  <c r="M25" i="3"/>
  <c r="L25" i="3" s="1"/>
  <c r="AK24" i="3"/>
  <c r="AJ24" i="3" s="1"/>
  <c r="AH24" i="3"/>
  <c r="AG24" i="3" s="1"/>
  <c r="AE24" i="3"/>
  <c r="AD24" i="3" s="1"/>
  <c r="AB24" i="3"/>
  <c r="AA24" i="3" s="1"/>
  <c r="Y24" i="3"/>
  <c r="X24" i="3" s="1"/>
  <c r="V24" i="3"/>
  <c r="U24" i="3" s="1"/>
  <c r="S24" i="3"/>
  <c r="R24" i="3" s="1"/>
  <c r="P24" i="3"/>
  <c r="O24" i="3"/>
  <c r="M24" i="3"/>
  <c r="L24" i="3"/>
  <c r="AK23" i="3"/>
  <c r="AJ23" i="3" s="1"/>
  <c r="AH23" i="3"/>
  <c r="AG23" i="3" s="1"/>
  <c r="AE23" i="3"/>
  <c r="AD23" i="3" s="1"/>
  <c r="AB23" i="3"/>
  <c r="AA23" i="3" s="1"/>
  <c r="Y23" i="3"/>
  <c r="X23" i="3" s="1"/>
  <c r="V23" i="3"/>
  <c r="U23" i="3" s="1"/>
  <c r="S23" i="3"/>
  <c r="R23" i="3" s="1"/>
  <c r="P23" i="3"/>
  <c r="O23" i="3" s="1"/>
  <c r="M23" i="3"/>
  <c r="L23" i="3" s="1"/>
  <c r="AK22" i="3"/>
  <c r="AJ22" i="3" s="1"/>
  <c r="AH22" i="3"/>
  <c r="AG22" i="3" s="1"/>
  <c r="AE22" i="3"/>
  <c r="AD22" i="3" s="1"/>
  <c r="AB22" i="3"/>
  <c r="AA22" i="3" s="1"/>
  <c r="Y22" i="3"/>
  <c r="X22" i="3" s="1"/>
  <c r="V22" i="3"/>
  <c r="U22" i="3" s="1"/>
  <c r="S22" i="3"/>
  <c r="R22" i="3" s="1"/>
  <c r="P22" i="3"/>
  <c r="O22" i="3" s="1"/>
  <c r="M22" i="3"/>
  <c r="L22" i="3" s="1"/>
  <c r="AK21" i="3"/>
  <c r="AJ21" i="3" s="1"/>
  <c r="AH21" i="3"/>
  <c r="AG21" i="3" s="1"/>
  <c r="AE21" i="3"/>
  <c r="AD21" i="3" s="1"/>
  <c r="AB21" i="3"/>
  <c r="AA21" i="3" s="1"/>
  <c r="Y21" i="3"/>
  <c r="X21" i="3" s="1"/>
  <c r="V21" i="3"/>
  <c r="U21" i="3"/>
  <c r="S21" i="3"/>
  <c r="R21" i="3" s="1"/>
  <c r="P21" i="3"/>
  <c r="O21" i="3" s="1"/>
  <c r="M21" i="3"/>
  <c r="L21" i="3" s="1"/>
  <c r="AK20" i="3"/>
  <c r="AJ20" i="3" s="1"/>
  <c r="AH20" i="3"/>
  <c r="AG20" i="3" s="1"/>
  <c r="AE20" i="3"/>
  <c r="AD20" i="3" s="1"/>
  <c r="AB20" i="3"/>
  <c r="AA20" i="3" s="1"/>
  <c r="Y20" i="3"/>
  <c r="X20" i="3"/>
  <c r="V20" i="3"/>
  <c r="U20" i="3" s="1"/>
  <c r="S20" i="3"/>
  <c r="R20" i="3" s="1"/>
  <c r="P20" i="3"/>
  <c r="O20" i="3" s="1"/>
  <c r="M20" i="3"/>
  <c r="L20" i="3" s="1"/>
  <c r="AK19" i="3"/>
  <c r="AJ19" i="3" s="1"/>
  <c r="AH19" i="3"/>
  <c r="AG19" i="3" s="1"/>
  <c r="AE19" i="3"/>
  <c r="AD19" i="3" s="1"/>
  <c r="AB19" i="3"/>
  <c r="AA19" i="3" s="1"/>
  <c r="Y19" i="3"/>
  <c r="X19" i="3" s="1"/>
  <c r="V19" i="3"/>
  <c r="U19" i="3" s="1"/>
  <c r="S19" i="3"/>
  <c r="R19" i="3" s="1"/>
  <c r="P19" i="3"/>
  <c r="O19" i="3" s="1"/>
  <c r="M19" i="3"/>
  <c r="L19" i="3" s="1"/>
  <c r="AK18" i="3"/>
  <c r="AJ18" i="3" s="1"/>
  <c r="AH18" i="3"/>
  <c r="AG18" i="3"/>
  <c r="AE18" i="3"/>
  <c r="AD18" i="3"/>
  <c r="AB18" i="3"/>
  <c r="AA18" i="3" s="1"/>
  <c r="Y18" i="3"/>
  <c r="X18" i="3" s="1"/>
  <c r="V18" i="3"/>
  <c r="U18" i="3" s="1"/>
  <c r="S18" i="3"/>
  <c r="R18" i="3" s="1"/>
  <c r="P18" i="3"/>
  <c r="O18" i="3" s="1"/>
  <c r="M18" i="3"/>
  <c r="L18" i="3" s="1"/>
  <c r="AK17" i="3"/>
  <c r="AJ17" i="3" s="1"/>
  <c r="AH17" i="3"/>
  <c r="AG17" i="3" s="1"/>
  <c r="AE17" i="3"/>
  <c r="AD17" i="3" s="1"/>
  <c r="AB17" i="3"/>
  <c r="AA17" i="3" s="1"/>
  <c r="Y17" i="3"/>
  <c r="X17" i="3"/>
  <c r="V17" i="3"/>
  <c r="U17" i="3" s="1"/>
  <c r="S17" i="3"/>
  <c r="R17" i="3" s="1"/>
  <c r="P17" i="3"/>
  <c r="O17" i="3" s="1"/>
  <c r="M17" i="3"/>
  <c r="L17" i="3" s="1"/>
  <c r="AK16" i="3"/>
  <c r="AJ16" i="3" s="1"/>
  <c r="AH16" i="3"/>
  <c r="AG16" i="3" s="1"/>
  <c r="AE16" i="3"/>
  <c r="AD16" i="3" s="1"/>
  <c r="AB16" i="3"/>
  <c r="AA16" i="3" s="1"/>
  <c r="Y16" i="3"/>
  <c r="X16" i="3" s="1"/>
  <c r="V16" i="3"/>
  <c r="U16" i="3" s="1"/>
  <c r="S16" i="3"/>
  <c r="R16" i="3" s="1"/>
  <c r="P16" i="3"/>
  <c r="O16" i="3" s="1"/>
  <c r="M16" i="3"/>
  <c r="L16" i="3"/>
  <c r="AK15" i="3"/>
  <c r="AJ15" i="3" s="1"/>
  <c r="AH15" i="3"/>
  <c r="AG15" i="3" s="1"/>
  <c r="AE15" i="3"/>
  <c r="AD15" i="3" s="1"/>
  <c r="AB15" i="3"/>
  <c r="AA15" i="3" s="1"/>
  <c r="Y15" i="3"/>
  <c r="X15" i="3" s="1"/>
  <c r="V15" i="3"/>
  <c r="U15" i="3" s="1"/>
  <c r="S15" i="3"/>
  <c r="R15" i="3" s="1"/>
  <c r="P15" i="3"/>
  <c r="O15" i="3"/>
  <c r="M15" i="3"/>
  <c r="L15" i="3" s="1"/>
  <c r="AK14" i="3"/>
  <c r="AJ14" i="3" s="1"/>
  <c r="AH14" i="3"/>
  <c r="AG14" i="3"/>
  <c r="AE14" i="3"/>
  <c r="AD14" i="3" s="1"/>
  <c r="AB14" i="3"/>
  <c r="AA14" i="3" s="1"/>
  <c r="Y14" i="3"/>
  <c r="X14" i="3" s="1"/>
  <c r="V14" i="3"/>
  <c r="U14" i="3" s="1"/>
  <c r="S14" i="3"/>
  <c r="R14" i="3" s="1"/>
  <c r="P14" i="3"/>
  <c r="O14" i="3" s="1"/>
  <c r="M14" i="3"/>
  <c r="L14" i="3" s="1"/>
  <c r="AK13" i="3"/>
  <c r="AJ13" i="3" s="1"/>
  <c r="AH13" i="3"/>
  <c r="AG13" i="3" s="1"/>
  <c r="AE13" i="3"/>
  <c r="AD13" i="3" s="1"/>
  <c r="AB13" i="3"/>
  <c r="AA13" i="3" s="1"/>
  <c r="Y13" i="3"/>
  <c r="X13" i="3" s="1"/>
  <c r="V13" i="3"/>
  <c r="U13" i="3" s="1"/>
  <c r="S13" i="3"/>
  <c r="R13" i="3" s="1"/>
  <c r="P13" i="3"/>
  <c r="O13" i="3" s="1"/>
  <c r="M13" i="3"/>
  <c r="L13" i="3" s="1"/>
  <c r="AK12" i="3"/>
  <c r="AJ12" i="3" s="1"/>
  <c r="AH12" i="3"/>
  <c r="AG12" i="3" s="1"/>
  <c r="AE12" i="3"/>
  <c r="AD12" i="3" s="1"/>
  <c r="AB12" i="3"/>
  <c r="AA12" i="3" s="1"/>
  <c r="Y12" i="3"/>
  <c r="X12" i="3" s="1"/>
  <c r="V12" i="3"/>
  <c r="U12" i="3" s="1"/>
  <c r="S12" i="3"/>
  <c r="R12" i="3" s="1"/>
  <c r="P12" i="3"/>
  <c r="O12" i="3" s="1"/>
  <c r="M12" i="3"/>
  <c r="L12" i="3" s="1"/>
  <c r="AK11" i="3"/>
  <c r="AJ11" i="3" s="1"/>
  <c r="AH11" i="3"/>
  <c r="AG11" i="3" s="1"/>
  <c r="AE11" i="3"/>
  <c r="AD11" i="3" s="1"/>
  <c r="AB11" i="3"/>
  <c r="AA11" i="3" s="1"/>
  <c r="Y11" i="3"/>
  <c r="X11" i="3" s="1"/>
  <c r="V11" i="3"/>
  <c r="U11" i="3" s="1"/>
  <c r="S11" i="3"/>
  <c r="R11" i="3" s="1"/>
  <c r="P11" i="3"/>
  <c r="O11" i="3" s="1"/>
  <c r="M11" i="3"/>
  <c r="L11" i="3" s="1"/>
  <c r="AK10" i="3"/>
  <c r="AJ10" i="3" s="1"/>
  <c r="AH10" i="3"/>
  <c r="AG10" i="3" s="1"/>
  <c r="AE10" i="3"/>
  <c r="AD10" i="3" s="1"/>
  <c r="AB10" i="3"/>
  <c r="AA10" i="3" s="1"/>
  <c r="Y10" i="3"/>
  <c r="X10" i="3" s="1"/>
  <c r="V10" i="3"/>
  <c r="U10" i="3" s="1"/>
  <c r="S10" i="3"/>
  <c r="R10" i="3" s="1"/>
  <c r="P10" i="3"/>
  <c r="O10" i="3"/>
  <c r="M10" i="3"/>
  <c r="L10" i="3" s="1"/>
  <c r="AK9" i="3"/>
  <c r="AJ9" i="3" s="1"/>
  <c r="AH9" i="3"/>
  <c r="AG9" i="3" s="1"/>
  <c r="AE9" i="3"/>
  <c r="AD9" i="3" s="1"/>
  <c r="AB9" i="3"/>
  <c r="AA9" i="3" s="1"/>
  <c r="Y9" i="3"/>
  <c r="X9" i="3"/>
  <c r="V9" i="3"/>
  <c r="U9" i="3" s="1"/>
  <c r="S9" i="3"/>
  <c r="R9" i="3" s="1"/>
  <c r="P9" i="3"/>
  <c r="O9" i="3" s="1"/>
  <c r="M9" i="3"/>
  <c r="L9" i="3" s="1"/>
  <c r="AK8" i="3"/>
  <c r="AJ8" i="3" s="1"/>
  <c r="AH8" i="3"/>
  <c r="AG8" i="3" s="1"/>
  <c r="AE8" i="3"/>
  <c r="AE62" i="3" s="1"/>
  <c r="AB8" i="3"/>
  <c r="AA8" i="3" s="1"/>
  <c r="Y8" i="3"/>
  <c r="Y62" i="3" s="1"/>
  <c r="V8" i="3"/>
  <c r="U8" i="3" s="1"/>
  <c r="S8" i="3"/>
  <c r="R8" i="3" s="1"/>
  <c r="P8" i="3"/>
  <c r="O8" i="3" s="1"/>
  <c r="M8" i="3"/>
  <c r="I203" i="1"/>
  <c r="H203" i="1" s="1"/>
  <c r="I161" i="1"/>
  <c r="I129" i="1"/>
  <c r="H129" i="1" s="1"/>
  <c r="H90" i="1" l="1"/>
  <c r="B213" i="1"/>
  <c r="B214" i="1" s="1"/>
  <c r="B215" i="1" s="1"/>
  <c r="B216" i="1" s="1"/>
  <c r="B217" i="1" s="1"/>
  <c r="B218" i="1" s="1"/>
  <c r="B219" i="1" s="1"/>
  <c r="X8" i="3"/>
  <c r="X62" i="3" s="1"/>
  <c r="X64" i="3" s="1"/>
  <c r="M62" i="3"/>
  <c r="O62" i="3"/>
  <c r="O64" i="3" s="1"/>
  <c r="AH62" i="3"/>
  <c r="AK62" i="3"/>
  <c r="V62" i="3"/>
  <c r="L8" i="3"/>
  <c r="L62" i="3" s="1"/>
  <c r="L64" i="3" s="1"/>
  <c r="P62" i="3"/>
  <c r="AD8" i="3"/>
  <c r="AD62" i="3" s="1"/>
  <c r="AD64" i="3" s="1"/>
  <c r="S62" i="3"/>
  <c r="H161" i="1"/>
  <c r="F279" i="1"/>
  <c r="AA62" i="3"/>
  <c r="AA64" i="3" s="1"/>
  <c r="U62" i="3"/>
  <c r="U64" i="3" s="1"/>
  <c r="R30" i="3"/>
  <c r="R62" i="3" s="1"/>
  <c r="R64" i="3" s="1"/>
  <c r="AJ32" i="3"/>
  <c r="AJ62" i="3" s="1"/>
  <c r="AJ64" i="3" s="1"/>
  <c r="AG33" i="3"/>
  <c r="AG62" i="3" s="1"/>
  <c r="AG64" i="3" s="1"/>
  <c r="AB62" i="3"/>
  <c r="I162" i="1"/>
  <c r="H162" i="1" s="1"/>
  <c r="I111" i="1"/>
  <c r="H111" i="1" s="1"/>
  <c r="I100" i="1"/>
  <c r="I279" i="1" s="1"/>
  <c r="H100" i="1" l="1"/>
  <c r="H279" i="1" s="1"/>
  <c r="K12" i="4" s="1"/>
  <c r="F14" i="4" s="1"/>
</calcChain>
</file>

<file path=xl/sharedStrings.xml><?xml version="1.0" encoding="utf-8"?>
<sst xmlns="http://schemas.openxmlformats.org/spreadsheetml/2006/main" count="838" uniqueCount="626">
  <si>
    <t>DIRECCIÓN GENERAL DE CALIDAD Y EDUCACIÓN EN SALUD</t>
  </si>
  <si>
    <t>ÁREA DE VERIFICACIÓN</t>
  </si>
  <si>
    <t>CONCEPTO</t>
  </si>
  <si>
    <t>CRITERIO</t>
  </si>
  <si>
    <t>Calif.</t>
  </si>
  <si>
    <t>Señalización.</t>
  </si>
  <si>
    <t>Personal médico, paramédico y técnico con uniforme y gafete de identificación.</t>
  </si>
  <si>
    <t>Verificar por muestreo que el personal porte uniforme y gafete de identificación.</t>
  </si>
  <si>
    <t>Silla para paciente sin descansabrazos</t>
  </si>
  <si>
    <t>Esfigmomanómetro.</t>
  </si>
  <si>
    <t xml:space="preserve">Bililabstix </t>
  </si>
  <si>
    <t>Mesa de exploración.</t>
  </si>
  <si>
    <t xml:space="preserve">Módulo de aseo de manos. </t>
  </si>
  <si>
    <t>Guarda de material y equipo.</t>
  </si>
  <si>
    <t>Guarda de ropa.</t>
  </si>
  <si>
    <t>Guarda de medicamentos.</t>
  </si>
  <si>
    <t xml:space="preserve">Expediente Clínico completo </t>
  </si>
  <si>
    <t xml:space="preserve">Cartas de consentimiento bajo información </t>
  </si>
  <si>
    <t xml:space="preserve">Protocolos para el manejo de los pacientes </t>
  </si>
  <si>
    <t>Condiciones Generales del Área</t>
  </si>
  <si>
    <t>Espacios y  áreas de trabajo</t>
  </si>
  <si>
    <t>Instalaciones para abastecimiento de agua y electricidad</t>
  </si>
  <si>
    <t xml:space="preserve">RPBI </t>
  </si>
  <si>
    <t>Centrífuga</t>
  </si>
  <si>
    <t>Verificar existencia y funcionalidad</t>
  </si>
  <si>
    <t>Lámpara de haz dirigible</t>
  </si>
  <si>
    <t>Microscopio binocular, ocular 10x de campo amplio con cuatro objetivos: 3.2, 10, 40x e inmersión</t>
  </si>
  <si>
    <t>Rejillas para tubos de centrífuga.</t>
  </si>
  <si>
    <t>Cajas de tinción con las gradillas correspondientes</t>
  </si>
  <si>
    <t>Área de tinciones.</t>
  </si>
  <si>
    <t xml:space="preserve">Verificar existencia y funcionalidad. </t>
  </si>
  <si>
    <t>Soluciones colorantes y fijadoras.</t>
  </si>
  <si>
    <t>Verificar existencia y suficiencia.</t>
  </si>
  <si>
    <t>Área de lectura.</t>
  </si>
  <si>
    <t>Microtomo.</t>
  </si>
  <si>
    <t>Criostato.</t>
  </si>
  <si>
    <t>Ídem.</t>
  </si>
  <si>
    <t>Histoquinete.</t>
  </si>
  <si>
    <t>Microscopio de luz y/o binocular.</t>
  </si>
  <si>
    <t>Canastillas para parafina.</t>
  </si>
  <si>
    <t>Estudio histopatológico transoperatorio de  recto</t>
  </si>
  <si>
    <t>Estudio histopatológico de la pieza quirúrgica.</t>
  </si>
  <si>
    <t>Verificar cumplimiento en el expediente clínico.</t>
  </si>
  <si>
    <t xml:space="preserve">INMUNOHISTO-QUÍMICA. </t>
  </si>
  <si>
    <t>Verificar: 1. Realización. 2. Resultados interpretados en notas médicas e integrados en los expedientes clínicos.  3. Existencia o sistema de referencia mediante convenio formalmente establecido con la institución prestadora del servicio.</t>
  </si>
  <si>
    <t xml:space="preserve">Tiempo para informar resultados del estudio al familiar </t>
  </si>
  <si>
    <t>Prueba  Inmunoquímica (inmunológica  en heces )</t>
  </si>
  <si>
    <t>Dosímetros para el personal.</t>
  </si>
  <si>
    <t>Colonoscopia virtual</t>
  </si>
  <si>
    <t>Equipo de tomografía axial computarizada (TAC).</t>
  </si>
  <si>
    <t>Radioterapia.</t>
  </si>
  <si>
    <t>Bombas de infusión.</t>
  </si>
  <si>
    <t>Verificar: Existencia, suficiencia (mínimo una por paciente), sistema de mantenimiento preventivo-correctivo.</t>
  </si>
  <si>
    <t>Verificar existencia, caducidad, suficiencia, sistema de abasto.</t>
  </si>
  <si>
    <t>Catéteres para venoclisis N° 20, 21 y 22 Fr.</t>
  </si>
  <si>
    <t>Equipos para venoclisis.</t>
  </si>
  <si>
    <t>Aguja desechable 20 G x 32 mm</t>
  </si>
  <si>
    <t>Aguja desechable 22 G x 32 mm</t>
  </si>
  <si>
    <t>Jeringas desechables de 5 y 10 ml.</t>
  </si>
  <si>
    <t>Alcohol etílico.</t>
  </si>
  <si>
    <t>Algodón.</t>
  </si>
  <si>
    <t>Guantes de exploración.</t>
  </si>
  <si>
    <t>Bata desechable de cirujano.</t>
  </si>
  <si>
    <t>Cubre bocas.</t>
  </si>
  <si>
    <t>Alcohol gel.</t>
  </si>
  <si>
    <t>Solución glucosada al 5%.</t>
  </si>
  <si>
    <t>Antiséptico germicida.</t>
  </si>
  <si>
    <t>Apósitos 20 x 8 cm.</t>
  </si>
  <si>
    <t>Gasa 7.5 x 5 cm.</t>
  </si>
  <si>
    <t>Carro rojo completo en hospitalización.</t>
  </si>
  <si>
    <t>Buenas condiciones del área y señalización.</t>
  </si>
  <si>
    <t>Identificación de pacientes en su persona, cama y expediente clínico.</t>
  </si>
  <si>
    <t>Rastreo de Medicamentos a través del expediente</t>
  </si>
  <si>
    <t>Cartas de consentimiento bajo información integradas en los expedientes clínicos.</t>
  </si>
  <si>
    <t>Verificar, por muestreo, su existencia, llenado completo e integración al expediente clínico.</t>
  </si>
  <si>
    <t>Guarda de material, equipo y medicamento.</t>
  </si>
  <si>
    <t>Verificar existencia y condiciones.</t>
  </si>
  <si>
    <t>Cuarto séptico.</t>
  </si>
  <si>
    <t>UNIDAD QUIRÚRGICA</t>
  </si>
  <si>
    <t>Buenas condiciones generales del área.</t>
  </si>
  <si>
    <t xml:space="preserve">Transfer o transferencia de pacientes. </t>
  </si>
  <si>
    <t>Verificar existencia, localización y funcionamiento.</t>
  </si>
  <si>
    <t>Vestidor de personal.</t>
  </si>
  <si>
    <t>Cambio de botas.</t>
  </si>
  <si>
    <t>Puerta abatible.</t>
  </si>
  <si>
    <t>Circuito eléctrico conectado a planta de emergencia con arranque máximo de 30 segundos.</t>
  </si>
  <si>
    <t>Máquinas de anestesia con vaporizadores y botellas de oxígeno y óxido nitroso.</t>
  </si>
  <si>
    <t>Capnógrafo.</t>
  </si>
  <si>
    <t>Oxímetro.</t>
  </si>
  <si>
    <t>Monitor.</t>
  </si>
  <si>
    <t>Área de recuperación con camillas o camas con barandal.</t>
  </si>
  <si>
    <t>Apoyo de laboratorio de análisis clínicos para estudios preoperatorios.</t>
  </si>
  <si>
    <t>Apoyo de imagenología con estudios simples, contrastados y ultrasonografía.</t>
  </si>
  <si>
    <t>Carro rojo completo en sala de operaciones.</t>
  </si>
  <si>
    <t>Calificar en la 2a columna de la hoja "Carro Rojo".</t>
  </si>
  <si>
    <t>Carro rojo completo en Recuperación.</t>
  </si>
  <si>
    <t>Calificar en la 3a columna de la hoja "Carro Rojo".</t>
  </si>
  <si>
    <t>Verificar existencia bitácoras  y fecha de actualización.</t>
  </si>
  <si>
    <t>CEyE</t>
  </si>
  <si>
    <t>Área y condiciones generales.</t>
  </si>
  <si>
    <t>Instrumental y equipo para laparotomía exploradora.</t>
  </si>
  <si>
    <t>Verificar: 1. Existencia. 2. Condiciones y funcionamiento.  3. Registro de mantenimiento preventivo-correctivo.</t>
  </si>
  <si>
    <t>Instrumental en buenas condiciones.</t>
  </si>
  <si>
    <t>Mantenimiento de equipo y estructura.</t>
  </si>
  <si>
    <t>Equipo para cirugía general.</t>
  </si>
  <si>
    <t>Pinza de disección sin dientes 18 cm.</t>
  </si>
  <si>
    <t>Verificar existencia, condiciones y funcionalidad.</t>
  </si>
  <si>
    <t>Pinza de Kocher de 1 X 2 dientes 13 cm. Portaagujas Mayo.</t>
  </si>
  <si>
    <t>Pinza hemostática curva de Crille de 16 cm.</t>
  </si>
  <si>
    <t>Tijera de Mayo recta 14.5 cm.</t>
  </si>
  <si>
    <t xml:space="preserve">Sala de Espera </t>
  </si>
  <si>
    <t>Módulo Informativo</t>
  </si>
  <si>
    <t xml:space="preserve">Vestidor  para  el personal Médico </t>
  </si>
  <si>
    <t>Vestidor  para  pacientes</t>
  </si>
  <si>
    <t>Área de Trabajo para  médicos</t>
  </si>
  <si>
    <t>Tarja  para aseo de material</t>
  </si>
  <si>
    <t>Material  para  esterilización</t>
  </si>
  <si>
    <t>Videoendoscopio  y Videocolonoscopio</t>
  </si>
  <si>
    <t>Pinza para  biopsia</t>
  </si>
  <si>
    <t>Recipientes  para  muestras de biopsia</t>
  </si>
  <si>
    <t xml:space="preserve">Protocolo médico para exploración  colonoscópica propio del  hospital </t>
  </si>
  <si>
    <t>Documentación de hallazgos</t>
  </si>
  <si>
    <t>Carro rojo completo en área para radioterapia.</t>
  </si>
  <si>
    <t>Calificar en la 4a columna de la hoja "Carro Rojo".</t>
  </si>
  <si>
    <t>Control de los Residuos Peligrosos Biológico-Infecciosos.</t>
  </si>
  <si>
    <t>Verificar cumplimiento de la NOM-087-SEMARNAT-SSA1-2002.</t>
  </si>
  <si>
    <t>Isótopos.</t>
  </si>
  <si>
    <t>Con protección avalada por la Comisión Nacional de Seguridad Nuclear y Salvaguardias</t>
  </si>
  <si>
    <t>Área para guarda de isótopos.</t>
  </si>
  <si>
    <t>Radioterapia de Haz Externo</t>
  </si>
  <si>
    <t>Calificar en la 5a columna de la hoja "Carro Rojo".</t>
  </si>
  <si>
    <t>Química sanguínea.</t>
  </si>
  <si>
    <t>Grupo y Rh sanguíneo.</t>
  </si>
  <si>
    <t>Pruebas de coagulación.</t>
  </si>
  <si>
    <t>Bilirrubinas en sangre.</t>
  </si>
  <si>
    <t>Deshidrogenasa láctica.</t>
  </si>
  <si>
    <t>Transaminasa glutámico pirúvica.</t>
  </si>
  <si>
    <t>Transaminasa glutámico oxaloacética.</t>
  </si>
  <si>
    <t>Pruebas de función hepática y calcio sérico.</t>
  </si>
  <si>
    <t>Electrolitos séricos.</t>
  </si>
  <si>
    <t>Colesterol total y triglicéridos en sangre.</t>
  </si>
  <si>
    <t>Banco de Sangre (12)</t>
  </si>
  <si>
    <t>Verificar existencia</t>
  </si>
  <si>
    <t>RECURSOS HUMANOS.</t>
  </si>
  <si>
    <t>Médico Oncólogo.</t>
  </si>
  <si>
    <t>Físico matemático.</t>
  </si>
  <si>
    <t>Técnicos en radioterapia.</t>
  </si>
  <si>
    <t>Verificar  capacitación del personal</t>
  </si>
  <si>
    <t>Corroborar si las  funciones  que se desempeñan  en el área corresponden al profesiograma del personal.</t>
  </si>
  <si>
    <t>Verificar  cédula  profesional para la especialidad correspondiente .</t>
  </si>
  <si>
    <t>SEGURIDAD Y CALIDAD EN EL ESTABLECIMIENTO.</t>
  </si>
  <si>
    <t>Verificar: 1. Registros y expedientes del personal. 2. Documentos de formación o capacitación durante todo el año.</t>
  </si>
  <si>
    <t>Condiciones generales del área</t>
  </si>
  <si>
    <t xml:space="preserve"> Tubos de ensayo de 5 y 10 ml para centrífuga.</t>
  </si>
  <si>
    <t xml:space="preserve">Condiciones generales </t>
  </si>
  <si>
    <t>Mantenimiento preventivo y correctivo</t>
  </si>
  <si>
    <t>Existencia.</t>
  </si>
  <si>
    <t>Verificar: 1. Ubicación. 2. Señalización, rótulo de acceso restringido a personal ajeno y de peligro. 3. Extintores.</t>
  </si>
  <si>
    <t>Verificar: 1. Programa de mantenimiento preventivo. 2. Bitácora con registro de servicios realizados, fallas temporales. 3. Convenios con empresas para mantenimiento.</t>
  </si>
  <si>
    <t>Planta de energía eléctrica de emergencia.</t>
  </si>
  <si>
    <t>Equipo en buenas condiciones.</t>
  </si>
  <si>
    <t>Verificar: 1. Existencia. 2. Condiciones de funcionalidad de: calderas, sistema hidroneumático y suavizador de aguas. 3. Bitácora de mantenimiento preventivo que incluya al equipo.</t>
  </si>
  <si>
    <t>Se cuenta con diagnóstico situacional que incluya un programa de mejora de la calidad.</t>
  </si>
  <si>
    <t xml:space="preserve">Verificar evidencias documentales del diagnóstico situacional y de las mejoras planteadas por el personal del establecimiento con un sistema de medición y evaluación. </t>
  </si>
  <si>
    <t>Lineamientos de trato de intercultural.</t>
  </si>
  <si>
    <t>Verificar: 1. Existencia documental de los lineamientos de interculturalidad. 2. Difusión y conocimiento al personal de salud de los lineamientos. 3. Presencia de cartel con los lineamientos de interculturalidad.</t>
  </si>
  <si>
    <t>Evidencias del desarrollo de mejora en tiempos de espera, trato digno y atención médica efectiva.</t>
  </si>
  <si>
    <t xml:space="preserve">Verificar que el resultado del tiempo de espera en urgencias en cualquier sistema de información se reporta igual o menor de 15 minutos y se difunde a los usuarios. </t>
  </si>
  <si>
    <t>Verificar  que el resultado de la satisfacción de los usuarios por el tiempo de espera en urgencias se reporta en cualquier sistema de información igual o mayor de 90% y se difunde a los usuarios.</t>
  </si>
  <si>
    <t>Verificar el resultado de la satisfacción de los usuarios por la información dada por el médico sobre el diagnóstico  y el tratamiento en urgencias se reporta en cualquier sistema de información como igual o mayor de 95% y se difunde a los usuarios.</t>
  </si>
  <si>
    <t>Participación de organizaciones no gubernamentales (ONG), organizaciones de la sociedad civil, asociaciones civiles, instituciones de asistencia privada, universidades, otras instituciones educativas, grupos y asociados jurídicamente no constituidos, empresas privadas, ciudadanos a título individual, para avalar los resultados del monitoreo de indicadores de trato digno en consulta externa.</t>
  </si>
  <si>
    <t xml:space="preserve">Verificar la evidencia de la existencia del Aval Ciudadano mediante la copia del Acta de Instalación. </t>
  </si>
  <si>
    <t>Verificar evidencias de su participación mediante copias de la aplicación del formato "Guía de Cotejo para el Monitoreo Ciudadano" (F2AC/03).</t>
  </si>
  <si>
    <t>Verificar que las sugerencias de mejora propuestas por el Aval Ciudadano al personal de salud, sean tomadas en cuenta para la elaboración de la Carta Compromiso.</t>
  </si>
  <si>
    <t>Verificar evidencias físicas o documentadas del seguimiento de los compromisos establecidos en la Carta Compromiso.</t>
  </si>
  <si>
    <t>El establecimiento cuenta con un buzón para quejas felicitaciones y sugerencias.</t>
  </si>
  <si>
    <t>Verificar: 1. Evidencias y localización de la información del buzón de quejas con formatos o papel, lápiz o pluma para escribirlas. 2. Control de quejas (bitácora o registros de seguimiento).</t>
  </si>
  <si>
    <t>El establecimiento difunde y hace del conocimiento de los usuarios y prestadores de servicio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</si>
  <si>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 xml:space="preserve">Verificar existencia de carteles en el establecimiento y evidencia de la difusión entre el personal y usuarios. </t>
  </si>
  <si>
    <t>Verificar existencia de rótulos de identificación del área o servicio</t>
  </si>
  <si>
    <t>Verificar que el personal porte uniforme y gafete de identificación.</t>
  </si>
  <si>
    <t>Verificar existencia, abasto  y vigencia de las tiras reactivas.</t>
  </si>
  <si>
    <t>1. Consultorio específico para el servicio de Oncología 2. Existencia en el Organigrama del Servicio de Oncología 3. Especialista  en oncología con capacitación documentada en gastroenterología o en gastroenterología con capacitación documentada en oncología</t>
  </si>
  <si>
    <t>Verificar su existencia por muestreo, en archivo, consulta externa u hospitalización, llenado completo e integración al expediente clínico.</t>
  </si>
  <si>
    <t>1. Verificar existencia y fecha de actualización. 2. Verificar Flujograma diagnóstico.</t>
  </si>
  <si>
    <t xml:space="preserve"> 1. Verificar: Que las instalaciones de abastecimiento de agua potable, sean adecuadas así como el sistema de drenaje. 2.Contar con dispositivos para el lavado de manos .3. Cumplir con las disposiciones para  residuos que requieran de procesos de inactivación química y esterilización física. 4. Verificar integridad de las líneas eléctricas y buen estado de los contactos</t>
  </si>
  <si>
    <t>1. Verificar existencia, contenidos y fecha de actualización no mayor de dos años. 2. Disponibilidad de los Manuales en las áreas operativas involucradas.</t>
  </si>
  <si>
    <t>Control de citas.</t>
  </si>
  <si>
    <t>1.Verificar existencia y fecha de actualización. 2.Verificar su  realización aleatoriamente 3. Verificar  registro.</t>
  </si>
  <si>
    <t xml:space="preserve">Protocolos para la atención de los pacientes </t>
  </si>
  <si>
    <t xml:space="preserve"> 1.Verificar: ubicación de  los espacios y áreas de trabajo, de acuerdo con los requerimientos establecidos  por el fabricante en caso de usar aparatos  especiales. </t>
  </si>
  <si>
    <t xml:space="preserve"> 1.Verificar: instalaciones de abastecimiento con agua potable, sean adecuadas para los tipos de aparatos, materiales y reactivos que se utilizan, así como el sistema de drenaje. 2. Contar con dispositivos para el lavado de manos y cara, en particular para los ojos en situaciones de emergencia. 3. Cumplir con las disposiciones para  residuos que requieran de procesos de inactivación química y esterilización física. 4. Verificar integridad de las líneas eléctricas y buen estado de los contactos</t>
  </si>
  <si>
    <t>Biometría  hemática.</t>
  </si>
  <si>
    <t>Prueba de sangre oculta en heces</t>
  </si>
  <si>
    <t xml:space="preserve">Verificar existencia y funcionalidad </t>
  </si>
  <si>
    <t xml:space="preserve">Programa de Mantenimiento preventivo y registro de mantenimiento correctivo </t>
  </si>
  <si>
    <t>Biopsia Transoperatoria</t>
  </si>
  <si>
    <t>Ag CAE</t>
  </si>
  <si>
    <t>Prueba de Sangre Oculta  en Heces. Prueba de Guayaco</t>
  </si>
  <si>
    <t>Bitácora sobre  vigencia del medicamento</t>
  </si>
  <si>
    <t>Verificar : 1.- Existencia de profesiogramas. 2. Existencia de Rol de rotación de los médicos especialistas por turno.</t>
  </si>
  <si>
    <t xml:space="preserve">Indicadores del Aval Ciudadano en Urgencias y Consulta externa.  </t>
  </si>
  <si>
    <t xml:space="preserve">Sistema de atención de quejas. </t>
  </si>
  <si>
    <t xml:space="preserve">Resultados de Trato digno y atención médica efectiva.  </t>
  </si>
  <si>
    <t xml:space="preserve">Difusión de códigos ético-conductuales.  </t>
  </si>
  <si>
    <t xml:space="preserve">Colon por enema  con doble contraste        </t>
  </si>
  <si>
    <t>Radioterapia Interna: braquiterapia</t>
  </si>
  <si>
    <t xml:space="preserve">1. Verificar existencia y disponibilidad de realización  2. Verificar  su  inclusión  en los protocolos y manuales correspondientes  3. resultados interpretados e integrados al expediente clínico. </t>
  </si>
  <si>
    <t xml:space="preserve">Protocolo o guia de estudio para pacientes con alto riesgo de CCRHNP </t>
  </si>
  <si>
    <t xml:space="preserve">Verificar existencia, señalización, condiciones generales y mantenimiento (NOM-208-SSA1-2002. Para la práctica de la ultrasonografía diagnóstica). </t>
  </si>
  <si>
    <t>RPBI (cumplir con la NOM-087)</t>
  </si>
  <si>
    <t>Programas de entrenamiento, manuales y  guías  elaboradas  por  la  unidad</t>
  </si>
  <si>
    <t>Disponibilidad del recurso profesional especializado.</t>
  </si>
  <si>
    <t>Condiciones  Generales de Radioterapia</t>
  </si>
  <si>
    <t>RADIOTERAPIA</t>
  </si>
  <si>
    <t>QUIMIOTERAPIA</t>
  </si>
  <si>
    <t>Personal programado  para  la atención de la consulta y registros de actividades en el área.</t>
  </si>
  <si>
    <t>Verificar  registros de actividades en el área: 1. Hoja de consulta diaria 2.Estudios solicitados 3. Cirugías programadas 4.Rol de personal para  la atención de la consulta, avalado  y autorizado  por la jefatura del servicio correspondiente.</t>
  </si>
  <si>
    <t>1.Verificar realización y reportes de resultados en los expedientes clínicos. 2.Contar con evidencia documental del control de calidad interno y externo.</t>
  </si>
  <si>
    <t>1.Verificar realización y reportes de resultados en los expedientes clínicos.2. Contar con evidencia documental del control de calidad interno y externo.</t>
  </si>
  <si>
    <t>1.Registros de mantenimiento y Programa anual de  mantenimiento preventivo. 1.Carpeta gerencial de los proveedores  de servicio en su caso.</t>
  </si>
  <si>
    <t xml:space="preserve"> HISTOPATOLOGÍA</t>
  </si>
  <si>
    <t>Área especial para la aplicación de quimioterapia con camas camillas y reposet.</t>
  </si>
  <si>
    <t>Verificar: 1. Existencia, ubicación y limpieza  2. Rótulo de acceso restringido 3. Aire acondicionado o climatización en buen estado y funcionales 4.  Líneas de electricidad en buen estado y funcionales con contactos conectados a planta de emergencia 5. filtro de aislamiento o de control de flujo, con doble puerta, la segunda de "manos libres"  con: Modulo de aseo de manos completo y funcional; perchero para batas clínicas; dispensador de batas, gorros y cubrebocas; 6. Área de guarda de medicamentos con gaveta y refrigerador con registro de red fría .</t>
  </si>
  <si>
    <t>Área especial para la preparación de quimioterápicos con campana de flujo laminar adecuada o centro de mezclas.</t>
  </si>
  <si>
    <t>Manual de Procedimientos</t>
  </si>
  <si>
    <t>Área de Interpretación de Rayos X</t>
  </si>
  <si>
    <t>Debe  contar  con: 1. Mobiliario: asiento, bote para basura municipal (bolsa de cualquier color, excepto rojo o amarillo), mesa para interpretación de placas radiográficas.2. Equipo: lámpara de luz intensa: negatoscopio.</t>
  </si>
  <si>
    <t>Mobiliario</t>
  </si>
  <si>
    <t>Equipo</t>
  </si>
  <si>
    <t>Cuarto Obscuro</t>
  </si>
  <si>
    <t>Medios de Contraste</t>
  </si>
  <si>
    <t>Ultrasonografía</t>
  </si>
  <si>
    <t xml:space="preserve"> 1. Existencia de señalización informativa,  preventiva y restrictiva.  2. El área de tomografía computarizada deberá estar conformada por: sala de estudios, vestidor con sanitario, sala de control y monitoreo, área de interpretación y archivo, así como, local para el generador. 3. Verificar existencia, condiciones y mantenimiento o en su defecto sistema de referencia mediante convenio formalmente establecido con la institución prestadora del servicio.</t>
  </si>
  <si>
    <t>Equipo de RM</t>
  </si>
  <si>
    <t>Calificar en la 6a columna de la hoja "Carro Rojo".</t>
  </si>
  <si>
    <t xml:space="preserve">Protocolo para Sigmoidoscopía  Flexible </t>
  </si>
  <si>
    <t xml:space="preserve">Protocolo para Colonoscopía con  toma de Biopsia </t>
  </si>
  <si>
    <t>Revisión Expedientes</t>
  </si>
  <si>
    <t>Lista de Seguridad documentada para los procedimientos endoscópicos</t>
  </si>
  <si>
    <t>Calificar en la 7a columna de la hoja "Carro Rojo".</t>
  </si>
  <si>
    <t>Control de  los Residuos Peligrosos Biológico-Infecciosos.</t>
  </si>
  <si>
    <t>Sistema de esterilización del  equipo de endoscopia y colonoscopía.</t>
  </si>
  <si>
    <t xml:space="preserve">Recurso Humano </t>
  </si>
  <si>
    <t>1.Verificar  existencia,  señalización del área, ubicación. 2.Verificar instalaciones: ventilación, iluminación, espacios,  instalaciones eléctricas de acuerdo a normatividad.3, Debe  contar con baño, vestidor de acuerdo a normatividad vigente.4. Verificar limpieza de las instalaciones, que no exista humedad, cuarteaduras, orificios en plafones y paredes ni fugas de agua o aire.</t>
  </si>
  <si>
    <t>Verificar existencia y funcionamiento en  las  salas  de endoscopía  y  colonoscopía.</t>
  </si>
  <si>
    <t>Protocolos para  el manejo y transporte de las muestras patológicas</t>
  </si>
  <si>
    <t xml:space="preserve">Salas de endoscopía y colonoscopía   </t>
  </si>
  <si>
    <t xml:space="preserve">Sala de Recuperación </t>
  </si>
  <si>
    <t>Protocolo para  esterilización de equipo en  pacientes  infectocontagiosos</t>
  </si>
  <si>
    <t xml:space="preserve">Área  y Perfil para el puesto </t>
  </si>
  <si>
    <t xml:space="preserve">Sala de espera </t>
  </si>
  <si>
    <t>Catéteres para infusión venosa central.</t>
  </si>
  <si>
    <t>Comité de calidad y seguridad del paciente. COCASEP</t>
  </si>
  <si>
    <t>Comité del Expediente clínico</t>
  </si>
  <si>
    <t>Comité de Morbi-mortalidad</t>
  </si>
  <si>
    <t xml:space="preserve">Verificar:  1. Acta constitutiva. 2. Minutas de las reuniones programadas. 3. Acuerdos y seguimiento de  estos. 4. Propuestas de mejoras de indicadores de Morbi-mortalidad. </t>
  </si>
  <si>
    <t>Comité de infecciones intrahospitalarias</t>
  </si>
  <si>
    <t>Verificar:  1. Acta constitutiva. 2. Minutas de las reuniones programadas. 3. Acuerdos y seguimiento de  estos. 4. Propuestas de mejoras en indicadores de infecciones nosocomiales.</t>
  </si>
  <si>
    <t>Verificar existencia y condiciones:  mesa quirúrgica, lámpara cenital con luz fría, mesas de  riñón y  mesas de Pasteur y gases medicinales (25 m²).</t>
  </si>
  <si>
    <t>Salas de operaciones de acuerdo a normatividad.</t>
  </si>
  <si>
    <t xml:space="preserve">Pasillos de circulación blanca. </t>
  </si>
  <si>
    <t>Área específica para la preparación de medicamentos,</t>
  </si>
  <si>
    <t xml:space="preserve">Máquinas de anestesia en buen estado, completas y funcionales. </t>
  </si>
  <si>
    <t>Equipo para cirugía gastrointestinal.</t>
  </si>
  <si>
    <t>DATOS</t>
  </si>
  <si>
    <t>ESTABLECIMIENTO</t>
  </si>
  <si>
    <t xml:space="preserve">Entidad Federativa. </t>
  </si>
  <si>
    <t>Jurisdicción Sanitaria.</t>
  </si>
  <si>
    <t>Claves (autorización) de la Comisión de Energía Nuclear y Salvaguardas para Radioterapia y para Medina Nuclear.</t>
  </si>
  <si>
    <t>Domicilio del Establecimiento.</t>
  </si>
  <si>
    <t>Fecha de la Visita de la auditoría.</t>
  </si>
  <si>
    <t>Nombre del responsable de la auditoría.</t>
  </si>
  <si>
    <t>Cargo del responsable de la auditoría.</t>
  </si>
  <si>
    <t>NA</t>
  </si>
  <si>
    <t>Agua inyectable.</t>
  </si>
  <si>
    <t>Verificar existencia, control de caducidad de los medicamentos y su ubicación.</t>
  </si>
  <si>
    <t>Llave de tres vías.</t>
  </si>
  <si>
    <t>Sonda de aspiración.</t>
  </si>
  <si>
    <t>Agujas hipodérmicas.</t>
  </si>
  <si>
    <t>Mango de laringoscopio.</t>
  </si>
  <si>
    <t>Guantes.</t>
  </si>
  <si>
    <t>Tela adhesiva.</t>
  </si>
  <si>
    <t>Extensión para oxígeno.</t>
  </si>
  <si>
    <t>Puntas nasales.</t>
  </si>
  <si>
    <t>Responsable de la revisión de Carro Rojo.</t>
  </si>
  <si>
    <t>PUNTAJE ESPERADO</t>
  </si>
  <si>
    <t>PUNTAJE ALCANZADO</t>
  </si>
  <si>
    <t>TABLA 1</t>
  </si>
  <si>
    <t>Calificación</t>
  </si>
  <si>
    <t>CUMPLE</t>
  </si>
  <si>
    <t>NO ACREDITA</t>
  </si>
  <si>
    <t>EL ESTABLECIMIENTO NO ACREDITA A PESAR DE LA CALIFICACIÓN OBTENIDA POR NO CONTAR CON ONCÓLOGO PEDIATRA</t>
  </si>
  <si>
    <t>EL ESTABLECIMIENTO NO ACREDITA POR LA CALIFICACIÓN OBTENIDA Y POR NO CONTAR CON ONCÓLOGO PEDIATRA</t>
  </si>
  <si>
    <t>EL ESTABLECIMIENTO NO ACREDITA A PESAR DE LA CALIFICACIÓN OBTENIDA POR NO CONTAR CON OFTALMÓLOGO CAPACITADO EN RETINA.</t>
  </si>
  <si>
    <t>EL ESTABLECIMIENTO NO ACREDITA A PESAR DE LA CALIFICACIÓN OBTENIDA POR NO CONTAR CON HEMATÓLOGO PEDIATRA</t>
  </si>
  <si>
    <t>EL ESTABLECIMIENTO NO ACREDITA POR LA CALIFICACIÓN OBTENIDA Y POR NO CONTAR CON HEMATÓLOGO PEDIATRA</t>
  </si>
  <si>
    <t>EL ESTABLECIMIENTO NO ACREDITA A PESAR DE LA CALIFICACIÓN OBTENIDA POR NO CONTAR CON NEUROCIRUJANO.</t>
  </si>
  <si>
    <t>EL ESTABLECIMIENTO NO ACREDITA A PESAR DE LA CALIFICACIÓN OBTENIDA POR NO CONTAR CON ORTOPEDISTA.</t>
  </si>
  <si>
    <t>SERVICIO DE ENDOSCOPIA</t>
  </si>
  <si>
    <t>CUIDADOS PALIATIVOS</t>
  </si>
  <si>
    <t>Equipo Profesional Multidisciplinario</t>
  </si>
  <si>
    <t>1. Verificar  existencia. 2. Programación de citas. 3.  Información sobre  la preparación  de  los procedimientos al  familiar.</t>
  </si>
  <si>
    <t>Verificar: 1. Existencia. 2. Suficiencia. 3. Fecha de caducidad. 4. Sistema de abasto.</t>
  </si>
  <si>
    <t>Verificar existencia, óptimas condiciones de funcionamiento y registro de calibración y mantenimiento</t>
  </si>
  <si>
    <t>Verificar existencia y óptimas condiciones de conservación estructural y funcionamiento.</t>
  </si>
  <si>
    <t>Verificar existencia, ubicación, buenas condiciones de conservación y de acuerdo a su uso.</t>
  </si>
  <si>
    <t>Verificar agenda de citas, sistema de control, organización, funcionamiento y seguimiento.</t>
  </si>
  <si>
    <t>V.D.R.L. (investigación luética inicial).</t>
  </si>
  <si>
    <t>Módulo de Aseo de Manos.</t>
  </si>
  <si>
    <t xml:space="preserve">1.Guía o Protocolo establecido, documentado y autorizado para su realización. 2. Disponibilidad de recurso profesional y técnico para su realización. 3. Disponibilidad de recursos materiales, insumos, reactivos etc. </t>
  </si>
  <si>
    <t>Deberá  contar  con: chasis con rejilla incluida, chasis con rejilla incorporada y pantalla, intensificadora tipo universal, equipo de radiodiagnóstico; soporte de tubo, seriógrafo con intensificador de imagen (para equipo con fluoroscopia), bucky vertical, espesómetro graduado en cm y/o pulgadas; lámpara de haz dirigible, mampara de protección con vidrio plomoso, mesa fija horizontal con bucky integrado y portachasis,  portavenoclisis rodable.</t>
  </si>
  <si>
    <t>1. Verificar que el POE (personal ocupacionalmente expuesto) porte su dosímetro correspondiente. 2. Registro actualizado de las mediciones de los dosímetros del POE 3. registro de acciones emprendidas en su caso. 4. Registro de períodos vacacionales, cumplimiento de las mismas y periodos de descanso por riesgo laboral. 5. Revisión de expedientes de personal ocupacionalmente expuesto (POE) cuente con exámenes clínicos de control sanitario.</t>
  </si>
  <si>
    <t>1.Verificar  existencia, condiciones de área restringida. 2. Mantenimiento o sistema de referencia mediante convenio formalmente establecido con la institución prestadora del servicio. 3. Áreas físicas de apoyo siguientes: sala de espera, consultorios, vestidores, sanitarios y las áreas sustantivas de tratamiento de acuerdo al nivel resolutivo. 4. Especificaciones técnicas para la operación de unidades de teleterapia que utilizan material radiactivo y NOM-033-NUCL-1999.</t>
  </si>
  <si>
    <t xml:space="preserve">1.Programa de entrenamiento para los casos de emergencias radiológicas que pudieran presentarse en cualquiera de los servicios. 2. Verificar un simulacro de contingencia radiológica al año. 3. Procedimiento rutinario de supervisión con guías elaboradas por la unidad, que contenga como mínimo lo dispuesto en las NOM-032-NUCL-1997.      4. Manual de Protección y Seguridad NOM-229-SSA1-2002   NOM-002-SSA3-2007. 5. Verificar apego al Manual de Procedimientos del área y  reportes en  casos de accidentes con el Comité de Seguridad Comisión Nacional de Seguridad Nuclear y Salvaguardias. 6. Guía o Protocolo establecido, documentado y autorizado para su realización. </t>
  </si>
  <si>
    <t>1. Verificar que el POE (personal ocupacionalmente expuesto) porte su dosímetro correspondiente. 2. Registro actualizado de las mediciones de los dosímetros del POE. 3. registro de acciones emprendidas en su caso. 4. Registro de períodos vacacionales, cumplimiento de las mismas y periodos de descanso por riesgo laboral. 5. Revisión de expedientes de personal ocupacionalmente expuesto (POE) que  cuente con exámenes clínicos de control sanitario.</t>
  </si>
  <si>
    <t xml:space="preserve">Identificación de pacientes </t>
  </si>
  <si>
    <t xml:space="preserve">Verificar que exista identificación en su persona, cama y expediente clínico. </t>
  </si>
  <si>
    <t>Verificar señalización, uso y circulación de los contenedores de acuerdo a NOM-087-SEMARNAT-SSA1-2002.NOM.178-SSA1-198</t>
  </si>
  <si>
    <t xml:space="preserve">Puertas abatibles diferenciadas para ingreso de pacientes y personal médico: 1. Con mirilla. 2. La de ingreso del personal con abertura en un solo sentido. </t>
  </si>
  <si>
    <t>Verificar existencia, condiciones y calibración:  con vaporizadores y botellas de oxígeno y óxido nitroso.</t>
  </si>
  <si>
    <t>Verificar existencia y buen estado y funcionamiento óptimo.</t>
  </si>
  <si>
    <t xml:space="preserve">Verificar cobertura del servicio las 24 horas del día los 365 días del año: 1. Personal para cubrir incidencias. 2. Existencia, suficiencia y abasto de reactivos.3. Equipo de Laboratorio en buen estado con función óptima. 4. Controles de calidad actualizados. </t>
  </si>
  <si>
    <t xml:space="preserve">Verificar cobertura del servicio las 24 horas del día los 365 días del año: 1. Personal para cubrir incidencias. 2. Existencia, suficiencia y abasto de materiales e insumos .3. Equipo de RX en buen estado con función óptima. 4. Controles de calidad actualizados. </t>
  </si>
  <si>
    <t>Equipo para esterilización en buen estado y de acuerdo con las necesidades del establecimiento. (calor seco, gas, etc.).</t>
  </si>
  <si>
    <t>1. Verificar en el área, sus condiciones y funcionamiento.  2. Registro de productividad de cada aparato de esterilización. 3. Controles de calidad  de cada proceso de esterilización, registros en bitácoras etc. 4. Sistema de sanitización del área, equipos y mobiliario. 5. Registro de exhaustivos. 6. Manual de Procedimientos actualizado.</t>
  </si>
  <si>
    <t xml:space="preserve">Verificar: 1. Existencia. 2.  Buen estado y condiciones del instrumental quirúrgico:  limpieza, lubricación, sin oxidación y óptimo funcionamiento. 3. Identificación del contenido del bulto y charolas. 4. Fecha de esterilización. 5. Proceso documentado de mantenimiento y sistema de baja. </t>
  </si>
  <si>
    <t>Verificar que se encuentre completo, en buen estado y con funcionamiento adecuado.</t>
  </si>
  <si>
    <t>Verificar condiciones y que se encuentre completo, en buen estado y con funcionamiento adecuado. 1. Disponibilidad de Instrumental complementario en su caso. 2.  Insumos y material para colostomía.</t>
  </si>
  <si>
    <t>1. Verificar  existencia de instructivos  de  preparación adecuada  para la  realización de los  procedemientos endoscópicos  y  colonoscópicos. 2.-Verificar  la inclusión dentro del protocolo de atención al paciente.  3. Verificar documentación correspondiente sobre la preparación  en expediente clínico. 4. Disponibilidad de Manuales y Guías Clínicas en  formato  impreso y medio electrónico..</t>
  </si>
  <si>
    <t xml:space="preserve"> Verificar  existencia,  funcionalidad  y  condiciones  generales. 1. Debe  contar con  señalamientos  y  diferenciación  por género. 2. Disponer de sanitario, con módulo de aseo de manos completo y funcional, despachador de agua, despachador de jabón líquido desinfectante, toallas de papel para secado de manos, bote de pedal para de basura municipal y cumplir con las condiciones del mismo de acuerdo normatividad vigente. 3. Debe contar con sistema de guarda de ropa, disponibilidad de uniformes quirúrgicos, gorros,  cubrebocas y botas desechables. 4. Depósito  para la ropa sucia.</t>
  </si>
  <si>
    <t xml:space="preserve">1.Verificar existencia, buen estado y funcionamiento. .2. Calibración de  vaporizadores  vigente membrete  respectivo. 3. Ventilador en  buen  estado y  funcional. 4. Monitor de tres canales. 5. Equipo de intubación completo y funcional. 6.- Capnografía. 7. Estetoscopio. 8. Registro de mantenimiento  preventivo  y correctivo. </t>
  </si>
  <si>
    <t>1.- Verificar  existencia y  funcionalidad. 2.- cepillo jabón líquido desinfectante,3. Verificar procedimiento de limpieza,  incluyendo  técnica  y material adecuado. 3.- Medidas  preventivas  para el  manejo  de  material contaminado.</t>
  </si>
  <si>
    <t xml:space="preserve">Módulo de aseo de manos </t>
  </si>
  <si>
    <t>Verificar  existencia, procedimientos, operatividad 2. Uso  de desinfectante  adecuado. 3. Tiempo de esterilización adecuado. 4. Bitácora y registro de material esterilizado.</t>
  </si>
  <si>
    <t>Verificar: 1. Existencia. 2. Verificar rotulación  e  identificación de las muestras incluyendo  el  registro de  las  mismas tanto  en  la muestra como en la bitácora  correspondiente.</t>
  </si>
  <si>
    <t>1. Verificar  existencia. 2. Verificar flujograma relacionado con cáncer de colon  y recto. 3. Verificar  flujograma de acuerdo a las  manifestaciones  clínicas  y/o en caso de presentar  complicaciones</t>
  </si>
  <si>
    <t>Verificar  realización del procedimiento en los  expedientes  clínicos (pre, trans y postprocedimiento) ,así  como resultados  e  interpretación del  procedimiento y del estudio histopatológico de acuerdo a la norma vigente correspondiente .</t>
  </si>
  <si>
    <t>Servicio de Banco de Sangre</t>
  </si>
  <si>
    <t>Área específica  para guarda de medicamentos</t>
  </si>
  <si>
    <t>Verificar existencia y funcionamiento: Sistema de Guarda y conservación de la cadena fría con registro y control de temperatura.</t>
  </si>
  <si>
    <t xml:space="preserve">Corroborar soporte documental del programa de capacitación y constancias de la misma.. </t>
  </si>
  <si>
    <t>Corroborar que el número de personal operativo sea suficiente  y este capacitado.</t>
  </si>
  <si>
    <t xml:space="preserve">Corroborar correlación de funciones </t>
  </si>
  <si>
    <t>Perfil para el puesto</t>
  </si>
  <si>
    <t xml:space="preserve">Programa de enseñanza y capacitación continua para el personal del servicio- </t>
  </si>
  <si>
    <t>Verificar en la Unidad de Salud: 1 Existencia de al menos una persona por turno del equipo de salud con conocimiento bilingüe. 2.- Constancia de adscripción al establecimiento. 3.- El 60% del personal debe contar con una constancia de capacitación  en interculturalidad y/o género de mínimo 8 hrs. presencial y/o vía internet expedido por alguna dependencia competente.</t>
  </si>
  <si>
    <t>Verificar que existe un programa de mejora que incluya estándares a lograr, sobre el diferimiento quirúrgico en cirugía general, índice de intervenciones específicas y de infecciones nosocomiales.</t>
  </si>
  <si>
    <t>FARMACIA</t>
  </si>
  <si>
    <t>Manuales de procedimientos, guías  clínicas y lineamientos de  Cáncer de colon y recto</t>
  </si>
  <si>
    <t>1. Verificar existencia, condiciones ubicación, señalización e infraestructura. 2. Debe contar con sala de estudios, vestidor con sanitario, sala de control y monitoreo, área de interpretación y archivo, así como, local para el resonador. 3. Verificar  mantenimiento o sistema de referencia mediante convenio formalmente establecido con la institución prestadora del servicio. 4. El área debe tener  continuidad del suministro y la seguridad del paciente ante el choque eléctrico, los sistemas de alimentación ininterrumpida y la configuración IT, deben preservar la seguridad del paciente. Documentación de Lista de seguridad.</t>
  </si>
  <si>
    <t>Consultorio de Endoscopía: Condiciones Generales del Área</t>
  </si>
  <si>
    <t>Verificar la  existencia de protocolos  que garanticen  la  seguridad de la  muestra  patológica, en su rotulación, identificación, diagnóstico, destino y entrega oportuna de resultados al paciente o familiar.</t>
  </si>
  <si>
    <t xml:space="preserve">1. Verificar documentalmente  el proceso de limpieza. 2. Constatar el  proceso de limpieza: remoción de sangre, secreciones y detritus  endoscópicos y accesorios. 3. Verificar  adecuado  proceso de limpieza-enjuague, desinfección -enjuague, secado-almacenamiento. 4. Desinfección de bajo, medio  y alto  grado. 5. Esterilización obligatoria,  tanto del equipo  como de los accesorios. </t>
  </si>
  <si>
    <t>Carro rojo completo en el Servicios de Endoscopía.</t>
  </si>
  <si>
    <t>Recursos humanos con competencia intercultural y de género</t>
  </si>
  <si>
    <t>Cumplir con la NORMA Oficial Mexicana NOM-004-SSA3-2012, Del expediente clínico</t>
  </si>
  <si>
    <t>Bitacora sobre entradas y salidas del medicamento</t>
  </si>
  <si>
    <t>SERVICIO DE RX.</t>
  </si>
  <si>
    <t>Carro Rojo completo en área de quimioterapia.</t>
  </si>
  <si>
    <t>Verificar existencia y óptimas condiciones de conservación y funcionamiento.</t>
  </si>
  <si>
    <t xml:space="preserve"> 1. Verificar existencia, señalización, infraestructura y equipo. 2. Su infraestructura y equipamiento deben permitir realizar los estudios de órganos y tejidos. 3. Debe contar con áreas para recepción, identificación, depósito, refrigerado, disección y estudio macro microscópico, así como para entrega de resultados y en su caso cadáveres, con facilidades para las maniobras de los servicios funerarios.</t>
  </si>
  <si>
    <t>1.El  área de Rayos  X , deberá cumplir  con mobiliario y equipo de acuerdo a lo  estipulado  en la norma  vigente, para la realización de estudios con medios de contraste, fluoroscopia, TAC y resonancia magnética. 2. Debe  contar  con: alacena alta; área de disparador;banqueta de altura, bote para basura tipo municipal (bolsa de cualquier color, excepto rojo o amarillo), bote para RPBI (bolsa roja), mesa para carga y descarga de chasis, riel portavenoclisis.</t>
  </si>
  <si>
    <t>Control de los Residuos Peligrosos Biológico-Infecciosos.(11)</t>
  </si>
  <si>
    <t>Verificar existencia y condiciones.2. con mesa de acero inoxidable.</t>
  </si>
  <si>
    <t>Control de  los Residuos Peligrosos Biológico-Infecciosos.(11)</t>
  </si>
  <si>
    <t>INFRAESTRUCTURA       CASA DE MAQUINAS.  *(53)</t>
  </si>
  <si>
    <t>INFORMACIÓN BÁSICA PARA LA CALIDAD.  *(47, 50)</t>
  </si>
  <si>
    <t>INTERCULTURALIDAD</t>
  </si>
  <si>
    <t xml:space="preserve">No. </t>
  </si>
  <si>
    <t>Área de verificación</t>
  </si>
  <si>
    <t>Concepto</t>
  </si>
  <si>
    <t>Criterio</t>
  </si>
  <si>
    <t>URG</t>
  </si>
  <si>
    <t>HOSP PED</t>
  </si>
  <si>
    <t>HOSP ADULTOS</t>
  </si>
  <si>
    <t>UCIN</t>
  </si>
  <si>
    <t>UCI</t>
  </si>
  <si>
    <t>QX</t>
  </si>
  <si>
    <t>TOC</t>
  </si>
  <si>
    <t>REC</t>
  </si>
  <si>
    <t>RX</t>
  </si>
  <si>
    <t xml:space="preserve">CARRO ROJO: Contenido por cajón. PRIMER CAJÓN. </t>
  </si>
  <si>
    <t>Verificar existencia, sistema de abasto, control de caducidad de los medicamentos y su ubicación.</t>
  </si>
  <si>
    <t>Adenosina solución inyectable 6 mg/2 ml.</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</si>
  <si>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</si>
  <si>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</si>
  <si>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</si>
  <si>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</si>
  <si>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</si>
  <si>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</si>
  <si>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</si>
  <si>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Esmolol solución inyectable 2.5 g / 10 ml</t>
  </si>
  <si>
    <t>Midazolam solución inyectable 5 mg / ml</t>
  </si>
  <si>
    <t>Vecuronio solución inyectable 4 mg/ml.</t>
  </si>
  <si>
    <t>Furosemide solución inyectable 20 mg / 2 ml.</t>
  </si>
  <si>
    <t>Gluconato de Calcio solución inyectable al 10%.</t>
  </si>
  <si>
    <t>Glucosa solución inyectable al 50% (adultos y pediatría) 10% (neonatología).</t>
  </si>
  <si>
    <t>Hidrocortisona solución inyectable 100 mg.</t>
  </si>
  <si>
    <t xml:space="preserve">Metilprednisolona solución inyectable 40 mg. </t>
  </si>
  <si>
    <t>Nitroglicerina solución intravenosa 50 mg /10 ml</t>
  </si>
  <si>
    <t>Nitroprusiato de sodio solución inyectable 50 mg</t>
  </si>
  <si>
    <t>Sulfato de Magnesio solución inyectable 1g / 10 ml.</t>
  </si>
  <si>
    <t>Lidocaína solución inyectable al 2%.</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</si>
  <si>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</si>
  <si>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</si>
  <si>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</si>
  <si>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</si>
  <si>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</si>
  <si>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Jeringas de 5, 10, 20  ml.</t>
  </si>
  <si>
    <t>Equipo de venoclisis con microgotero.</t>
  </si>
  <si>
    <t>Equipo de venoclisis con normogotero.</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</si>
  <si>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</si>
  <si>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</si>
  <si>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</si>
  <si>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</si>
  <si>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</si>
  <si>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</si>
  <si>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Lidocaína con atomizador manual al 10%.</t>
  </si>
  <si>
    <t>Verificar: 1. Existencia. 2. Vigencia. 3. Ubicación.</t>
  </si>
  <si>
    <t>Cánulas de Guedel: 3, 4, 5.</t>
  </si>
  <si>
    <t>Verificar: 1. Existencia. 2. Suficiencia. 3. Ubicación.</t>
  </si>
  <si>
    <t>Verificar: 1. Existencia. 2. Suficiencia. 3. Funcionamiento del equipo. 4. Ubicación. 5. Pilas de repuesto.</t>
  </si>
  <si>
    <t>Hojas rectas: 0, 1, 2.</t>
  </si>
  <si>
    <t xml:space="preserve">Verificar: 1. Existencia. 2. Suficiencia. 3. Ubicación. </t>
  </si>
  <si>
    <t>Hojas curvas: 1, 2, 3, 4.</t>
  </si>
  <si>
    <t>CARRO ROJO: Contenido por cajón. CUARTO CAJÓN Y ANEXOS.</t>
  </si>
  <si>
    <t>Bolsa autoinflable para reanimación neonatal, pediátrica y adulto.</t>
  </si>
  <si>
    <t>Mascarillas: neonatales (prematuro, término), 2, 3.</t>
  </si>
  <si>
    <t>Mascarilla laríngea (1.0,1.5, 2.0,2.5,3.0,4.0). En UCIN solo número 1 y 1.5.</t>
  </si>
  <si>
    <t>Monitor-Desfibrilador con paletas para adulto y pediátricas.</t>
  </si>
  <si>
    <t xml:space="preserve">Verificar: 1. Existencia. 2. Verificación periódica de funcionamiento del equipo. 3. Ubicación. 4. Bitácora de mantenimiento. </t>
  </si>
  <si>
    <t>Tanque de oxígeno.</t>
  </si>
  <si>
    <t>Solución Hartmann inyectable 500 ml.</t>
  </si>
  <si>
    <t>Solución de cloruro de sodio inyectable al 0.9% 500 ml.</t>
  </si>
  <si>
    <t>Solución glucosada inyectable al 5% 250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</si>
  <si>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</si>
  <si>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</si>
  <si>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</si>
  <si>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</si>
  <si>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t>Alcanzado</t>
  </si>
  <si>
    <t>Esperado</t>
  </si>
  <si>
    <t>RADIO</t>
  </si>
  <si>
    <t>QUIMIO</t>
  </si>
  <si>
    <t>SALA ENDOS</t>
  </si>
  <si>
    <t>Calificar en la 1a columna de la hoja "Carro Rojo".</t>
  </si>
  <si>
    <t>Carro rojo completo en área de Imagenología.</t>
  </si>
  <si>
    <t>Verificar: Bitácoras actualizadas de mantenimiento preventivo y correctivo.</t>
  </si>
  <si>
    <t>Verificar existencia, ubicación, óptimas condiciones de conservación y funcionamiento.</t>
  </si>
  <si>
    <t>1. Existencia documentada de criterios de Ámsterdam, Bethesda, Criterios modificados de Bethesda, familiares de primer grado de individuos con una mutación conocida. o cáncer  extracolónico asociado.  2. Registro de uso y aplicación de los criterios mencionados. 3. Sistema de referencia para el estudio genético o convenio debidamente documentado con proveedor (mutaciones MSH2 y MLH1 Inestabilidad microsatelital IMS, Inmunohistoquimica IHC).</t>
  </si>
  <si>
    <t>Examen general de orina.</t>
  </si>
  <si>
    <t>1.Verificar ubicación, señalización. 2. Utilización de bote para basura tipo municipal (bolsa de cualquier color, excepto rojo o amarillo).3. Verificar cumplimiento de la normatividad vigente en la disposición, manejo, control y tratamiento y destino final de los RPBI</t>
  </si>
  <si>
    <t>Verificar: 1. Existencia, funcionalidad, condiciones. 2. Bitácora de mantenimiento preventivo-correctivos.</t>
  </si>
  <si>
    <t xml:space="preserve">Verificar: 1. Disponibilidad de recurso profesional y técnico para su realización. 2. Disponibilidad de recursos materiales e insumos para su realización. 3. Procedimiento documentado y autorizado en los manuales correspondientes.( La pieza debe colocarse en el transporte adecuado, y membretarse con nombre de la paciente, tipo de pieza y fecha de la muestra.  4. Interpretación de los resultados e integración de los mismos al expediente clínico. </t>
  </si>
  <si>
    <t xml:space="preserve">Verificar: 1. disponibilidad de recurso profesional y técnico para su realización. 2. Disponibilidad de recursos materiales e insumos para su realización. 3. Procedimiento documentado y autorizado en los manuales correspondientes.(La pieza debe colocarse en el transporte adecuado, y membretarse con nombre de la paciente, tipo de pieza y fecha de la muestra).  4. Interpretación de los resultados e integración de los mismos al expediente clínico. </t>
  </si>
  <si>
    <t>Área de Anatomía Patológica</t>
  </si>
  <si>
    <t>Verificar que el resultado de los estudios no sea mayor de 5 días hábiles.</t>
  </si>
  <si>
    <t>1.-Verificar ubicación, señalización. 2. Utilización de bote para basura tipo municipal (bolsa de cualquier color, excepto rojo o amarillo).3. Verificar cumplimiento de la normatividad vigente en la disposición, manejo, control , tratamiento y destino final de los RPBI</t>
  </si>
  <si>
    <t>1. Mobiliario: asiento, bote para basura tipo municipal (bolsa de cualquier color, excepto rojo o amarillo),mesa alta para carga y descarga de placas o película, soporte portaplaca de pared.  2.  Equipo:  lámpara de seguridad para cuarto oscuro, con filtros.3. Revelador de carga automática o manual; sistema de secado de radiografías (placas) cuando es revelado manual, sistema para marcar placas, tanque de revelado manual. En su caso, sistema de extracción de aire de conformidad con la Norma Oficial Mexicana vigente( numeral 3.1.6)</t>
  </si>
  <si>
    <t>Mobiliario: bote para basura tipo municipal (bolsa de cualquier color, excepto rojo o amarillo), despachador de toallas desechables, dispensador de jabón germicida, gabinete universal, mesa alta con tarja. 2.- Equipo: portavenoclisis rodable</t>
  </si>
  <si>
    <t xml:space="preserve">1.- Verificar  existencia 2.- Verificar bitácora de registro 3.- Verificar  documentación e interpretación  en el expediente clínico de  acuerdo a normatividad  vigente. 2.- Instalaciones eléctricas de acuerdo a normatividad vigente.                                                                </t>
  </si>
  <si>
    <t xml:space="preserve"> 1. Disponibilidad de recurso profesional y técnico para su realización. 2. Disponibilidad de recursos materiales e insumos para su realización. 3. Procedimiento documentado y autorizado en los manuales correspondientes 4. Interpretación de los resultados e integración de los mismos al expediente clínico. </t>
  </si>
  <si>
    <t>Área de Resonancia Magnética</t>
  </si>
  <si>
    <t>1. Equipo Resonador Magnético que  esté preparado para recibir el suministro de energía acorde a los requisitos de energía correspondientes. 2. Documentar mantenimiento preventivo y correctivo del Equipo con alimentación eléctrica y el alimentador del Workstation , del Imán y del Sistema de Radiofrecuencia. 3. Conectividad adecuada establecida por el fabricante.</t>
  </si>
  <si>
    <t>Protocolos, Manuales  e instructivo de preparación para los pacientes en el área de RM</t>
  </si>
  <si>
    <t>1. Documentar  los  protocolos para la atención de los pacientes. 2. Documentar instructivo de preparación para los pacientes.3.Documentación del mantenimiento preventivo y correctivo del área 4.- Registro de pacientes y de contingencias.</t>
  </si>
  <si>
    <t xml:space="preserve">1.Disponibilidad de recurso profesional y técnico para su realización. 2. Disponibilidad de recursos materiales e insumos, reactivos. etc. </t>
  </si>
  <si>
    <t>1. Verificar ubicación, señalización. 2. Utilización de bote para basura tipo municipal (bolsa de cualquier color, excepto rojo o amarillo).3. Verificar cumplimiento de la normatividad vigente en la disposición, manejo, control , tratamiento y destino final de los RPBI</t>
  </si>
  <si>
    <t>Verificar  existencia de acelerador linear. Verificar documentación del Programa de garantía de calidad escrito y electrónico, de acuerdo a normatividad vigente.</t>
  </si>
  <si>
    <t>Verificar:   existencia, documentación del programa de garantía de calidad escrito y electrónico, de acuerdo a normatividad vigente.</t>
  </si>
  <si>
    <t>7. Área limpia o blanca con el equipo y mobiliario en buen estado, completo y funcional. 8. Campana de Bioseguridad de acuerdo a normatividad, banco giratorio, mesa Pasteur, mesa mayo, contenedor de punzocortantes y bote de RPBI. 9. Manual de Procedimientos del área. 10. Programas de Limpieza y mantenimiento. 11. Registro de diferenciales de presión, cantidad de partículas, humedad, temperatura y biocarga 12. funcionamiento o convenios y sistema de referencia.</t>
  </si>
  <si>
    <t>1. Disponibilidad en  el área  en medio impreso y electrónico.  2. Verificar documentación  durante su estancia de acuerdo a la normatividad vigente.  3. Verificar  condiciones de alta del área  y registro documentado  en el expediente clínico. 4. Lista de seguridad para  el paciente que recibe quimioterapia.  5. Flujograma en caso de complicaciones.</t>
  </si>
  <si>
    <t xml:space="preserve">                                                                                                                                                                                                                                             HOSPITALIZACIÓN</t>
  </si>
  <si>
    <t xml:space="preserve">Existencia de Protocolo de seguimiento de efectos adversos de medicamentos. 1. Verificar en el expediente efectos adversos de a medicamentos y registro del seguimiento  a las  acciones que se toman por parte del jefe der servicio o del departamento. 2. Verificar si se solicitaron estudios toxicológicos. 3. Rastrear  fecha de caducidad en los medicamentos  utilizados. </t>
  </si>
  <si>
    <t>1. Cumplimiento de flujos de pacientes, personal, material e instrumental de acuerdo a normatividad. 2.  Jaboneras de pie con jabón líquido y ventana a CEyE. 3. Ventanilla de entrega de material estéril a quirófanos con esclusa y doble ventana.</t>
  </si>
  <si>
    <t>Sistema de Climatización de salas de quirófano</t>
  </si>
  <si>
    <t xml:space="preserve">1.Verificar existencia, ubicación, señalización  y condiciones generales. 2. Camas-camillas  con barandales de seguridad. 3. Disponibilidad de tomas de aire, oxígeno y vacío   4. Monitor de tres  canales: Tensión arterial, FC, FR y oximetría de pulso, integrada o por separado. 5. Estetoscopio con  doble  campana, uno por cada cama. 6. Glucómetro. 7. Guarda de medicamentos, equipos para venoclisis, soluciones endovenosas, analgésicos  y sedantes intravenosos. 8. Aspirador portátil para succión continua. 9. Instalaciones eléctricas de acuerdo  normatividad vigente. 10. Registro de mantenimiento  preventivo  y correctivo del equipo y limpieza del área. 11.Contar con carro rojo. </t>
  </si>
  <si>
    <t>Protocolos de manejo de las complicaciones y procedimientos más trascendentes de Cáncer de Colon y Recto</t>
  </si>
  <si>
    <t xml:space="preserve">Verificar existencia y fecha de actualización no mayor de dos años: 1. Disponibilidad en medio impreso y electrónico. </t>
  </si>
  <si>
    <t>Protocolos  para la preparación de los pacientes. Manuales  y guías clínicas.</t>
  </si>
  <si>
    <t xml:space="preserve"> Verificar  existencia,  funcionalidad  y  condiciones  generales. 1. Debe contar con señalamientos y diferenciación por género. 2. Contar con Sanitario con  agua,  jabón y bote  de  basura  y disponer de módulo de aseo de manos.  4. Debe  contar con  locker´s con llave. 5. Disponer de uniformes quirúrgicos, batas quirúrgicas de algodón, batas desechables y demás accesorios de acuerdo al procedimiento y soporte documental en el manual correspondiente.</t>
  </si>
  <si>
    <t xml:space="preserve">1. Verificar  existencia.  2. Verificar bitácora de registro. 3. Contar con escritorio, computadora e impresora, archivo de expedientes clínicos electrónico y escrito. 4. Verificar  documentación e interpretación de los hallazgos  endoscópicos  en el expediente clínico. 5. Instalaciones eléctricas de acuerdo a normatividad vigente. 6. Instalaciones  eléctricas conectadas  a  la planta de emergencia  y respaldo  de energía para  el equipo  a  utilizar.                   </t>
  </si>
  <si>
    <t>1.- Verificar  existencia, señalización  y  condiciones  generales. 2. Las  camas-camilla  deben  contar con  barandales de seguridad. 3. Mesa  quirúrgica con modalidad de posiciones. 4.Disponibilidad de tomas de aire, oxígeno y vacío  (mínimo dos de cada una).  5. Monitor de tres  canales: tensión arterial, FC, FR y oximetría de pulso, integrada o por separado. 6. Estetoscopio con  doble  campana. 7. Glucómetro 8. Guarda de medicamentos, equipo para venoclisis, soluciones endovenosas, analgésicos  y sedantes intravenosos.  9. Guarda específica   para endoscopios   10. Aspirador portátil para succión continua. 11. Instalaciones eléctricas de acuerdo  normatividad vigente, circuito eléctrico conectado  a la planta de emergencia  y respaldo  de energía para  el equipo  a  utilizar. 12. Mantenimiento  preventivo  y correctivo  de equipo de endoscopía  13. Bitácora con registro diario de higiene  y  esterilización de equipo, instrumental  y material.14.- Carro rojo.</t>
  </si>
  <si>
    <t xml:space="preserve">1.Verificar  existencia ,buen estado y  funcionamiento. 2. Colonoscopio  (colonoscopio  convencional),con fuente de poder, videocámara, electrofulgurador integrado, equipo de argón plasma, sistema terapéutico con luz láser adaptada  al  videocolonoscopio (verificar que opere fuera del espectro visible) y aditamentos necesarios: guantes estériles, jaleas, gasas, tubos, mangueras, conexiones e impresora. 3. Documentación  del mantenimiento  preventivo  y correctivo  del equipo endoscópico. 4. Registro  histórico  de  los  estudios  realizados, bitácora  de actividades (electrónica e impresa). </t>
  </si>
  <si>
    <t xml:space="preserve">1.Verificar existencia, ubicación, señalización  y condiciones generales. 2. Las  camas-camillas  deben  tener barandales.3. .Disponibilidad de tomas de aire, oxígeno y vacío  (mínimo dos de cada una). 4. Monitor de tres  canales: tensión arterial, FC, FR y oximetría de pulso,  integrada o por separado. 5. Estetoscopio con  doble  campana. 6. Glucómetro. 7. Guarda de medicamentos,  equipo para venoclisis, soluciones endovenosas, analgésicos  y sedantes intravenosos. 8. Aspirador portátil para succión continua. 9. Instalaciones eléctricas de acuerdo  normatividad vigente. 10. Registro de mantenimiento  preventivo  y correctivo del equipo y limpieza del área.  11.Contar con carro rojo. </t>
  </si>
  <si>
    <t xml:space="preserve">1. Verificar  existencia y  funcionalidad. 2. Verificar procedimiento de esterilización,  incluyendo  tiempos  y  material adecuado. 3. Medidas  preventivas  para el  manejo  de  material contaminado. 4. Esterilización específica  para  pacientes  con SIDA, Tuberculosis, Hepatitis, inmunodeprimidos, virosis, micosis   y bacteriemias.  </t>
  </si>
  <si>
    <t>Verificar  existencia ,  funcionalidad  y suficiencia. Verificar mantenimiento correctivo y  preventivo.</t>
  </si>
  <si>
    <t xml:space="preserve">1.Verificar bitácora de registro. 2. Verificar integración  de la  Hoja  de  Consentimiento  Informado al  expediente  clínico. 3. Verificar  documentación e interpretación  en el expediente clínico de  acuerdo a normatividad  vigente.                       </t>
  </si>
  <si>
    <t xml:space="preserve"> 1.- Debe incluir : indicaciones, contraindicaciones, requerimientos, preparación previa  al estudio, prevención de infecciones, uso de antibióticos  profilácticos, estudios  terapéuticos, equipo, soluciones  electrolíticas,  fosfatos  y laxantes, técnica  utilizadas, equipo y aditamentos  necesarios. Medidas de seguridad para  el paciente, para  la prevención y/ o tratamiento de las complicaciones. 2.Verificar  realización del  procedimiento en los  expedientes  clínicos (pre, trans y post procedimiento), así  como resultados  e  interpretación del  procedimiento y del estudio histopatológico de acuerdo a la norma vigente correspondiente .</t>
  </si>
  <si>
    <t>1.- Verificar documentación clínica para el estudio de cáncer de colon en los expedientes clínicos, de acuerdo a normatividad vigente.</t>
  </si>
  <si>
    <t>1.- Verificar registro de Indicadores de calidad para la  colonoscopia diagnóstica y terapéutica en los expedientes clínicos, por muestreo.</t>
  </si>
  <si>
    <t>Personal médico con especialidad  en endoscopía  gastrointestinal   y  enfermera con  capacitación en endoscopía. 2. Soporte documental de la capacitación y actualización no mayor a dos años de haberse realizado.</t>
  </si>
  <si>
    <t>Servicio, departamento o área de Cuidados Paliativos.</t>
  </si>
  <si>
    <t xml:space="preserve"> Verificar existencia de  disposición de sangre humana y sus componentes terapéuticos: 1. Organización, equipamiento y función de acuerdo a la normatividad-</t>
  </si>
  <si>
    <t>Verificar procedimiento de manejo de los medicamentos caducados y su reposición. 1. Sistema de abasto.</t>
  </si>
  <si>
    <t>COMITÉS TÉCNICO HOSPITALARIOS</t>
  </si>
  <si>
    <t xml:space="preserve">Verificar:  1. Acta constitutiva. 2. Minutas de las reuniones programadas. 3. Acuerdos  y seguimiento de  estos. 4. Propuestas de mejoras. 5. Evidencias de indicadores en calidad y seguridad del paciente. </t>
  </si>
  <si>
    <t>Verificar:  1. Acta constitutiva. 2. Minutas de las reuniones programadas. 3. Acuerdos y seguimiento de  estos. 4. Propuestas de mejoras de indicadores en la evaluación del expediente clínico.</t>
  </si>
  <si>
    <t>Verificar cumplimiento de la NOM-087-SEMARNAT-SSA1-2002 , Protección ambiental - Salud ambiental- Residuos peligrosos biológico-infecciosos Clasificación y especificaciones de manejo.</t>
  </si>
  <si>
    <t>1. Cumplir con lo establecido en los lineamientos para este tipo de atención. ( En el proyecto de norma PROY-NOM-011-SSA3-2007 Criterios para la atención de enfermos en fase terminal a través de cuidados paliativos) 2. Únicamente los médicos especialistas estarán facultados para indicar y prescribir medicamentos y tratamientos especializados de pacientes terminales 3. Integrar en el expediente clínico el consentimiento bajo información específico. 4. Programa anual de capacitación y actualización del personal profesional, técnico y auxiliar de la salud, que coadyuven en la atención de los pacientes terminales, sobre los criterios para la aplicación de cuidados paliativos. 5. Registro de las actividades del Equipo multidisciplinario en su respectiva área: prevención, tratamiento y control del dolor.</t>
  </si>
  <si>
    <t>DIRECCIÓN GENERAL DE CALIDAD Y EDUCACION EN SALUD</t>
  </si>
  <si>
    <t>UNIDAD DE ANÁLISIS ECONÓMICO</t>
  </si>
  <si>
    <t>UNIDAD DE ANÁLISI ECONÓMICO</t>
  </si>
  <si>
    <t>Nombre del Establecimiento.</t>
  </si>
  <si>
    <t>CLUES.</t>
  </si>
  <si>
    <t>Nombre del responsable del establecimiento</t>
  </si>
  <si>
    <t>CRITERIOA MAYORES</t>
  </si>
  <si>
    <t>Personal de Cirugía Oncológica</t>
  </si>
  <si>
    <t>Personal de Gastroenterología</t>
  </si>
  <si>
    <t>Servicio de Endoscopía</t>
  </si>
  <si>
    <r>
      <t xml:space="preserve">1. Verificar cumplimiento del la NOM-016-SSA3-2012. Requisitos mínimos de infraestructura y equipamiento de hospitales generales y consultorios de atención médica especializada tipo III, </t>
    </r>
    <r>
      <rPr>
        <b/>
        <sz val="12"/>
        <rFont val="Montserrat"/>
      </rPr>
      <t>Buenas condiciones generales de limpieza e Infraestructura.</t>
    </r>
    <r>
      <rPr>
        <sz val="12"/>
        <rFont val="Montserrat"/>
      </rPr>
      <t xml:space="preserve"> 2.  disponibilidad de módulo de aseo de manos completo y funcional, con presencia del cartel de los 5 momentos del lavado de manos. 3. El consultorio de la especialidad en cuestión, además de lo señalado deberá contar con un  anexo para llevar a cabo actividades complementarias de diagnóstico y tratamiento. </t>
    </r>
  </si>
  <si>
    <t xml:space="preserve">Consultorio propio  para  la especialidad, con baño y vestidor </t>
  </si>
  <si>
    <r>
      <t xml:space="preserve">1.Verificar existencia:   ubicación del laboratorio y  funcionamiento    2. Verificar ventilación e iluminación: contar con ventilación e iluminación suficiente, natural o artificial, acorde con el tipo de pruebas realizadas. </t>
    </r>
    <r>
      <rPr>
        <b/>
        <sz val="12"/>
        <rFont val="Montserrat"/>
      </rPr>
      <t>3. Buenas condiciones generales de limpieza e Infraestructura.</t>
    </r>
  </si>
  <si>
    <t xml:space="preserve">Verificar el cumplimiento  de los requisitos para la identificación y envasado de los residuos generados, almacenamiento temporal, recolección, transporte interno y  externo, tratamiento y disposición final. </t>
  </si>
  <si>
    <t>LABORATORIO
(CRITERIO MAYOR)</t>
  </si>
  <si>
    <r>
      <t xml:space="preserve"> 1. Verificar existencia, infraestructura, mobiliario y equipo. 2. Módulo de aseo de manos completo y funcional. 3. Línea de gases medicinales y vacío, con tomas de oxígeno, aire comprimido grado medicinal y aspiración en las salas de Fluoroscopia, TAC, resonancia magnética. 4. Carro rojo en cada sala. 5. Baño- vestidor. </t>
    </r>
    <r>
      <rPr>
        <b/>
        <sz val="12"/>
        <rFont val="Montserrat"/>
      </rPr>
      <t>6. Buenas condiciones generales de limpieza e Infraestructura.</t>
    </r>
  </si>
  <si>
    <t xml:space="preserve">CONSULTA EXTERNA
</t>
  </si>
  <si>
    <r>
      <t xml:space="preserve">1.- </t>
    </r>
    <r>
      <rPr>
        <b/>
        <sz val="12"/>
        <rFont val="Montserrat"/>
      </rPr>
      <t xml:space="preserve">Buenas condiciones generales de limpieza e Infraestructura.  </t>
    </r>
    <r>
      <rPr>
        <sz val="12"/>
        <rFont val="Montserrat"/>
      </rPr>
      <t xml:space="preserve">     2. Verificar existencia, ubicación , señalización y condiciones de acuerdo a normatividad vigente para  la  prevención de riesgo radioactivo.3. Mantenimiento preventivo y correctivo de la  infraestructura.</t>
    </r>
  </si>
  <si>
    <r>
      <t>1. Verificar existencia, señalización  y ubicación. 2. Rótulo de acceso restringido 3. filtro de aislamiento o control de flujo, de doble puerta, la segunda de "manos libres" con disposición de  Modulo de aseo de manos completo y funcional; perchero para batas clínicas; dispensador de batas, gorros y cubrebocas. 4. Módulos de atención integrados por: Cama camilla o reposet, tomas de oxígeno y vacío (aspiración), bomba de infusión, con espacios tributarios adecuados. 5. Disponibilidad de sanitarios para pacientes separados por género. 6. Control de enfermería. 7. Carro Rojo completo y funcional.   8. Programa de limpieza y bitácora actualizada. 9.</t>
    </r>
    <r>
      <rPr>
        <b/>
        <sz val="12"/>
        <rFont val="Montserrat"/>
      </rPr>
      <t xml:space="preserve"> Buenas condiciones generales de limpieza e Infraestructura.</t>
    </r>
  </si>
  <si>
    <r>
      <t>Verificar</t>
    </r>
    <r>
      <rPr>
        <b/>
        <sz val="12"/>
        <rFont val="Montserrat"/>
      </rPr>
      <t xml:space="preserve"> limpieza de las instalaciones, que no exista humedad, cuarteaduras, orificios en paredes y plafones </t>
    </r>
    <r>
      <rPr>
        <sz val="12"/>
        <rFont val="Montserrat"/>
      </rPr>
      <t>ni fugas de agua, aire o gas.</t>
    </r>
  </si>
  <si>
    <t xml:space="preserve">Que  el personal ingrese a la unidad quirúrgica a través del área de vestidores y sanitarios. 2. Que  se tenga continuidad de circulación hacia el pasillo de circulación blanca. 3. Que  el egreso del personal del área de la salud sea a través del área gris hacia el área negra. </t>
  </si>
  <si>
    <t>Circuito eléctrico conectado a planta de emergencia con  restablecimiento de la energía sea en un lapso de 10 segundos o menos.</t>
  </si>
  <si>
    <r>
      <t xml:space="preserve">Verificar: 1. Ubicación estratégica del área. 2. Señalización de acceso restringido. 3. filtro de control de flujo o aislamiento con doble puerta y módulo de aseo de manos completo y funcional. 4. Vestidor  para  personal anexo  al  filtro. 5 . Separación de espacios o áreas funcionales, de acuerdo a lineamientos  6. Sistema de climatización y purificación de aire. 7. Ventanillas a circulaciones blanca y negra para entrega de material e instrumental estéril y recepción de instrumental sucio. 8.. </t>
    </r>
    <r>
      <rPr>
        <b/>
        <sz val="12"/>
        <rFont val="Montserrat"/>
      </rPr>
      <t>Buen estado de limpieza e infraestructura piso y paredes de acuerdo a normatividad.</t>
    </r>
  </si>
  <si>
    <r>
      <t xml:space="preserve">Verificar  1. existencia, ubicación, señalización y </t>
    </r>
    <r>
      <rPr>
        <b/>
        <sz val="12"/>
        <rFont val="Montserrat"/>
      </rPr>
      <t xml:space="preserve"> condiciones de limpieza e infraestructura del área.</t>
    </r>
    <r>
      <rPr>
        <sz val="12"/>
        <rFont val="Montserrat"/>
      </rPr>
      <t xml:space="preserve"> 2. Sanitarios diferenciados  por género. 3. Existencia de barras de seguridad para  personas  con capacidades diferentes. 4. Verificar equipamiento  y  funcionalidad de acuerdo a normatividad  vigente.  </t>
    </r>
  </si>
  <si>
    <r>
      <t xml:space="preserve">1. Existencia, ubicación, </t>
    </r>
    <r>
      <rPr>
        <b/>
        <sz val="12"/>
        <rFont val="Montserrat"/>
      </rPr>
      <t>condiciones de limpieza e infraestructura del área</t>
    </r>
    <r>
      <rPr>
        <sz val="12"/>
        <rFont val="Montserrat"/>
      </rPr>
      <t>, señalización, organización y funcionamiento del Servicio, departamento o área de Cuidados Paliativos. 2. Los establecimientos para la atención médica que proporcionen cuidados paliativos de carácter ambulatorio u hospitalario, deberán contar con los recursos humanos y materiales suficientes e idóneos para el control del dolor y los síntomas asociados que generen un deterioro en la calidad de vida del paciente. 3. Disponibilidad de protocolos de tratamiento para brindar cuidados paliativos generales y específicos.</t>
    </r>
  </si>
  <si>
    <r>
      <t xml:space="preserve">1.Verificar existencia, que esté completo y funcional: despachador de agua de "manos libres", despachador de jabón líquido desinfectante, dispensador de toallas de papel para el secado de manos y bote para basura municipal de pedal. 2. Cartel con recomendación de lavado de manos. </t>
    </r>
    <r>
      <rPr>
        <b/>
        <sz val="12"/>
        <rFont val="Montserrat"/>
      </rPr>
      <t>3. Observar que el personal médico y paramédico se lave las manos antes y después de revisar a un paciente.</t>
    </r>
  </si>
  <si>
    <r>
      <t xml:space="preserve">Verificar existencia y apego a NORMA Oficial Mexicana NOM-004-SSA3-2012, Del expediente clínico (sustitución de la NOM-168- SSA1-1998, Del expediente clínico). </t>
    </r>
    <r>
      <rPr>
        <b/>
        <sz val="12"/>
        <rFont val="Montserrat"/>
      </rPr>
      <t>2. Debe  incluir la Lista de Verificación de la Seguridad de la Cirugía.</t>
    </r>
  </si>
  <si>
    <r>
      <t xml:space="preserve">Verificar: </t>
    </r>
    <r>
      <rPr>
        <b/>
        <sz val="12"/>
        <rFont val="Montserrat"/>
      </rPr>
      <t>1. Exista identificación en brazaletes y cabecera. con nombre y fecha de nacimiento del paciente, fecha y hora de ingreso.  2. Sondas y catéteres con fecha y hora de colocación y soluciones con hora de inicio y término. En el expediente debe estar incluida la Lista de Verificación de la Seguridad en la Cirugía.</t>
    </r>
  </si>
  <si>
    <r>
      <t>1.</t>
    </r>
    <r>
      <rPr>
        <b/>
        <sz val="12"/>
        <rFont val="Montserrat"/>
      </rPr>
      <t xml:space="preserve"> Verificar existencia, funcionamiento y procedimiento. Cartel con recomendación de los 5 tiempos para el lavado de manos. </t>
    </r>
    <r>
      <rPr>
        <sz val="12"/>
        <rFont val="Montserrat"/>
      </rPr>
      <t xml:space="preserve">2. Lavamanos con agua, sin fugas. Jabonera con dispensador. Bote campana o pedal para basurero. </t>
    </r>
  </si>
  <si>
    <t>Personal de Anestesiología</t>
  </si>
  <si>
    <t>Personal de cirugía Oncológica</t>
  </si>
  <si>
    <t>Personal Cirujano Gastroenterólogo.</t>
  </si>
  <si>
    <t>Personal Médico Gastroenterólogo</t>
  </si>
  <si>
    <t>Personal en medicina Interna</t>
  </si>
  <si>
    <t>Personal médico en Anatomopatología</t>
  </si>
  <si>
    <t>Personal Médico en Radiología</t>
  </si>
  <si>
    <t>Personal Médico radioterapeuta.</t>
  </si>
  <si>
    <t>Personal de Enfermería</t>
  </si>
  <si>
    <t>Personal de enfermería especialista.</t>
  </si>
  <si>
    <r>
      <t xml:space="preserve">Verificar: 1. Programa de mantenimiento preventivo. 2. Bitácora con registro de incidencias, pruebas o simulacros, servicios realizados, fallas temporales y acciones. </t>
    </r>
    <r>
      <rPr>
        <b/>
        <sz val="10"/>
        <rFont val="Montserrat"/>
      </rPr>
      <t>3. Circuito eléctrico conectado a planta de emergencia con  restablecimiento de la energía sea en un lapso de 10 segundos o menos.</t>
    </r>
  </si>
  <si>
    <t>Personal de Enfermería titulado</t>
  </si>
  <si>
    <t>Prrsonal médico Endoscopista.</t>
  </si>
  <si>
    <t>Nómbre del Establecimiento</t>
  </si>
  <si>
    <t>CLUES</t>
  </si>
  <si>
    <t>Requisitos generales: Limpieza e infraestructura</t>
  </si>
  <si>
    <t>Acciones Esenciales para la Seguridad del Paciente</t>
  </si>
  <si>
    <t>Autorizaciones sanitarias (se debe mostrar documento al personal evaluador)</t>
  </si>
  <si>
    <r>
      <t xml:space="preserve">1. Verificar existencia, señalización, infraestructura y equipo. 2. Módulo de aseo de manos completo y funcional  </t>
    </r>
    <r>
      <rPr>
        <b/>
        <sz val="12"/>
        <rFont val="Montserrat"/>
      </rPr>
      <t>con cartel de los 5 tiempos de lavado de manos. 3. Buenas condiciones generales de limpieza e Infraestructura.</t>
    </r>
    <r>
      <rPr>
        <sz val="12"/>
        <rFont val="Montserrat"/>
      </rPr>
      <t xml:space="preserve">
</t>
    </r>
  </si>
  <si>
    <r>
      <t>Verificar:</t>
    </r>
    <r>
      <rPr>
        <b/>
        <sz val="12"/>
        <rFont val="Montserrat"/>
      </rPr>
      <t xml:space="preserve"> 1. Licencia de la Comisión Nacional de Seguridad Nuclear y Salvaguardias</t>
    </r>
    <r>
      <rPr>
        <sz val="12"/>
        <rFont val="Montserrat"/>
      </rPr>
      <t xml:space="preserve"> y/o existencia o convenio para la referencia. Cumplimiento de la  NOM-002-SSA2-1994. 2. Existencia o sistema de referencia mediante convenio formalmente establecido con la institución prestadora del servicio. Especificaciones técnicas para la operación de unidades de teleterapia. Simulador del Acelerador lineal.</t>
    </r>
  </si>
  <si>
    <r>
      <t>Verificar:</t>
    </r>
    <r>
      <rPr>
        <b/>
        <sz val="12"/>
        <rFont val="Montserrat"/>
      </rPr>
      <t xml:space="preserve"> 1. Licencia de la Comisión Nacional de Seguridad Nuclear y Salvaguardias</t>
    </r>
    <r>
      <rPr>
        <sz val="12"/>
        <rFont val="Montserrat"/>
      </rPr>
      <t xml:space="preserve"> y/o existencia o convenio para la referencia. Cumplimiento de la  NOM-002-SSA2-1994. 2. Existencia o sistema de referencia mediante convenio formalmente establecido con la institución prestadora del servicio. Especificaciones técnicas para la operación de unidades de teleterapia. Aceleradores lineales.</t>
    </r>
  </si>
  <si>
    <r>
      <t>En su caso verificar:</t>
    </r>
    <r>
      <rPr>
        <b/>
        <sz val="12"/>
        <rFont val="Montserrat"/>
      </rPr>
      <t xml:space="preserve"> 1. Licencia de la Comisión Nacional de Seguridad Nuclear y Salvaguardias</t>
    </r>
    <r>
      <rPr>
        <sz val="12"/>
        <rFont val="Montserrat"/>
      </rPr>
      <t xml:space="preserve"> y/o existencia o convenio para la referencia. Cumplimiento de la  NOM-002-SSA2-1994. 2. Existencia o sistema de referencia mediante convenio formalmente establecido con la institución prestadora del servicio. Además las especificaciones para las unidades de cobalto 60 adquiridas a partir de la vigencia de esta Norma.</t>
    </r>
  </si>
  <si>
    <r>
      <t>Verificar</t>
    </r>
    <r>
      <rPr>
        <b/>
        <sz val="12"/>
        <rFont val="Montserrat"/>
      </rPr>
      <t xml:space="preserve"> licencia de CNSNS </t>
    </r>
    <r>
      <rPr>
        <sz val="12"/>
        <rFont val="Montserrat"/>
      </rPr>
      <t>y/o existencia o convenio para la referencia. Cumplimiento de la  NOM-002-SSA2-1994.</t>
    </r>
  </si>
  <si>
    <t>Simulador del acelerador lineal.
Criterio Mayor</t>
  </si>
  <si>
    <t>Acelerador lineal
Criterio Mayor</t>
  </si>
  <si>
    <t>Bomba de Cobalto
Criterio Mayor</t>
  </si>
  <si>
    <t xml:space="preserve">UNIDAD QUIRÚRGICA(16)
Criterio Mayor </t>
  </si>
  <si>
    <r>
      <t xml:space="preserve">Módulo de aseo de manos  con despachador de agua de "manos libres",  2. Líneas de agua y drenaje sin fugas. 3. Jabonera con dispensador de jabón líquido desinfectante. 4. Bote de pedal para basura municipal.  </t>
    </r>
    <r>
      <rPr>
        <b/>
        <sz val="12"/>
        <rFont val="Montserrat"/>
      </rPr>
      <t xml:space="preserve">5. Cartel  con lo 5 tiempos de lavado. </t>
    </r>
    <r>
      <rPr>
        <sz val="12"/>
        <rFont val="Montserrat"/>
      </rPr>
      <t xml:space="preserve">Lavado  y secado de manos. </t>
    </r>
  </si>
  <si>
    <t xml:space="preserve">Unidad Quirúrgica </t>
  </si>
  <si>
    <t>CÉDULA DE EVALUACIÓN PARA CÁNCER EN MAYORES DE 18 AÑOS: TUMOR MALIGNO COLORRECTAL</t>
  </si>
  <si>
    <t>Cumplimiento normativo de al menos 70% los expedientes clínicos revisados</t>
  </si>
  <si>
    <r>
      <t xml:space="preserve">1. Buenas condiciones generales de limpieza e infraestructura </t>
    </r>
    <r>
      <rPr>
        <sz val="12"/>
        <rFont val="Montserrat"/>
      </rPr>
      <t>2. Señalización, existencia de rótulos de identificación del área o servicio. 2. Delimitación del área de acuerdo al programa médico y programa médico arquitectónico. 3</t>
    </r>
    <r>
      <rPr>
        <b/>
        <sz val="12"/>
        <rFont val="Montserrat"/>
      </rPr>
      <t xml:space="preserve">. </t>
    </r>
    <r>
      <rPr>
        <sz val="12"/>
        <rFont val="Montserrat"/>
      </rPr>
      <t xml:space="preserve">Verificar buen estado y funcionamiento: Sistemas: eléctricos, hidráulicos, sanitarios, hidrosanitarios, aire acondicionado( en caso de aplicar). 4. Acabados que no acumulen polvo, de fácil limpieza y mantenimiento en pisos, muros y plafones. 5. Sanitarios diferenciados por género con barra de seguridad para personas con capacidades diferentes </t>
    </r>
  </si>
  <si>
    <t xml:space="preserve">Verificar . 2. Que   se   realicen   procesos   de eliminación     dirigidos     a     la destrucción  de  microorganismos en   cualquier   objeto   inanimado utilizado en el área.  3. que no existan humedad, cuarteaduras, orificios en plafones y paredes ni fugas de agua o aire. 4. Que las salas de operaciones tenga curvas sanitarias, las paredes estén recubiertas de material de fácil limpieza y que no tenga ranuras, orificios o poros. </t>
  </si>
  <si>
    <r>
      <t>1. Sistema de climatización en buen estado y con función óptima, proporcionando los recambios de aire ambiental en la salas y la diferencial de presión establecidas con respecto de las áreas contiguas de acuerdo a normatividad.   2</t>
    </r>
    <r>
      <rPr>
        <b/>
        <sz val="12"/>
        <rFont val="Montserrat"/>
      </rPr>
      <t>. Que la ventilación sea artificial con instalación que permita el aire inyectado por la parte superior y extraído en la parte inferior (ductos de extracción de aire), que el sistema no recircule el aire para evitar la concentración de gases anestésicos y medicinales. con soporte documental de limpieza o recambio de los filtros (filtración de alta eficiencia).</t>
    </r>
    <r>
      <rPr>
        <sz val="12"/>
        <rFont val="Montserrat"/>
      </rPr>
      <t xml:space="preserve"> 3. Soporte documental del mantenimiento preventivo, correctivo y sustitutivo en su caso.</t>
    </r>
  </si>
  <si>
    <t>1.Verificar señalización. 2. Verificar identificación adecuada de muestras  patológicas y garantizar  adecuado flujo y destino al  área correspondiente 3.Verificar  uso y circulación de los contenedores de acuerdo a NOM-087-SEMARNAT-SSA1-2002.</t>
  </si>
  <si>
    <t>Irinotecan. Solución Inyectable El frasco ámpula contiene: Clorhidrato de irinotecan ó clorhidrato de irinotecan trihidratado 100 mg Envase con un frasco ámpula con 5 ml</t>
  </si>
  <si>
    <t>010.000.5444.00</t>
  </si>
  <si>
    <t>Oxaliplatino. Solución Inyectable Cada frasco ámpula contiene: oxaliplatino 50 mg Envase con un frasco ámpula con liofilizado o envase con un frasco ámpula con 10 ml.</t>
  </si>
  <si>
    <t>Oxaliplatino. Solución Inyectable Cada frasco ámpula contiene: oxaliplatino 100 mg Envase con un frasco ámpula con liofilizado o envase con un frasco ámpula con 20 ml.</t>
  </si>
  <si>
    <t>010.000.5458.00</t>
  </si>
  <si>
    <t>010.000.5459.00</t>
  </si>
  <si>
    <t>010.000.5461.00</t>
  </si>
  <si>
    <t>Capecitabina. Tableta. Cada tableta contiene: Capecitabina 500 mg Envase con 120 Tabletas.</t>
  </si>
  <si>
    <t>010.000.5653.00</t>
  </si>
  <si>
    <t>Panitumumab. Solución Inyectable Cada frasco ámpula contiene: Panitumumab 100 mg Envase con frasco ámpula con 5 ml.</t>
  </si>
  <si>
    <t>010.000.5475.01</t>
  </si>
  <si>
    <t>Cetuximab. Solución Inyectable. Cada frasco ámpula contiene: Cetuximab 100 mg Envase con frasco ámpula con 20 ml (5 mg/ml).</t>
  </si>
  <si>
    <t>010.000.5472.00</t>
  </si>
  <si>
    <t>Bevacizumab. Solución Inyectable Cada frasco ámpula contiene: Bevacizumab 100 mg Envase con frasco ámpula con 4 ml.</t>
  </si>
  <si>
    <t>010.000.5473.00</t>
  </si>
  <si>
    <t>Bevacizumab. Solución Inyectable Cada frasco ámpula contiene: Bevacizumab 400 mg Envase con frasco ámpula con 16 ml.</t>
  </si>
  <si>
    <t>060.125.0582</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</si>
  <si>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</si>
  <si>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060.125.0590</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</si>
  <si>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</si>
  <si>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010.000.5186.00</t>
  </si>
  <si>
    <t>Pantoprazol o rabeprazol u omeprazol. Tableta o Gragea o Cápsula Cada Tableta o Gragea o Cápsula contiene: Pantoprazol 40 mg o Rabeprazol sódico 20 mg u omeprazol 20 mg Envase con 7 Tabletas o Grageas o Cápsulas</t>
  </si>
  <si>
    <t>010.000.5186.01</t>
  </si>
  <si>
    <t>Pantoprazol o rabeprazol u omeprazol. Tableta o Gragea o Cápsula Cada Tableta o Gragea o Cápsula contiene: Pantoprazol 40 mg o Rabeprazol sódico 20 mg u omeprazol 20 mg Envase con 14 Tabletas o Grageas o Cápsulas</t>
  </si>
  <si>
    <t>010.000.5186.02</t>
  </si>
  <si>
    <t>Pantoprazol o rabeprazol u omeprazol. Tableta o Gragea o Cápsula Cada Tableta o Gragea o Cápsula contiene: Pantoprazol 40 mg o Rabeprazol sódico 20 mg u omeprazol 20 mg Envase con 28 Tabletas o Grageas o Cápsulas</t>
  </si>
  <si>
    <t>010.000.5187.00</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</si>
  <si>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</si>
  <si>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010.000.0621.00</t>
  </si>
  <si>
    <t>Heparina. Solución Inyectable Cada frasco ámpula contiene: Heparina sódica equivalente a 10 000 UI de heparina. Envase con 50 frascos ámpula con 10 ml (1000 UI/ml)</t>
  </si>
  <si>
    <t>010.000.0622.00</t>
  </si>
  <si>
    <t>Heparina. Solución Inyectable Cada frasco ámpula contiene: Heparina sódica equivalente a 25 000 UI de heparina. Envase con 50 frascos ámpula con 5 ml (5 000 UI/ml).</t>
  </si>
  <si>
    <t>010.000.6266.00</t>
  </si>
  <si>
    <t>HEPARINA. SOLUCIÓN INYECTABLE Cada frasco ámpula contiene: Heparina sódica Equivalente a 1000 UI. Envase con 20 frascos ámpula con 1 ml.</t>
  </si>
  <si>
    <t>010.000.6267.00</t>
  </si>
  <si>
    <t>HEPARINA. SOLUCIÓN INYECTABLE Cada frasco ámpula contiene: Heparina sódica Equivalente a 5000 UI. Envase con 50 frascos ámpula con 5 ml.</t>
  </si>
  <si>
    <t>010.000.4241.00</t>
  </si>
  <si>
    <t>Dexametasona. Solución Inyectable. Cada frasco ámpula o ampolleta contiene: Fosfato sódico de dexametasona equivalente a 8 mg de fosfato de dexametasona. Envase con un frasco ámpula o ampolleta con 2 ml.</t>
  </si>
  <si>
    <t>040.000.2108.00</t>
  </si>
  <si>
    <t>Midazolam. Solución Inyectable Cada ampolleta contiene: Clorhidrato de midazolam equivalente a 5 mg de midazolam o Midazolam 5 mg Envase con 5 ampolletas con 5 ml.</t>
  </si>
  <si>
    <t>040.000.4057.00</t>
  </si>
  <si>
    <t>Midazolam. Solución Inyectable Cada ampolleta contiene: Clorhidrato de midazolam equivalente a 15 mg de midazolam o Midazolam 15 mg Envase con 5 ampolletas con 3 ml.</t>
  </si>
  <si>
    <t>040.000.4060.00</t>
  </si>
  <si>
    <t>Midazolam. Solución Inyectable Cada ampolleta contiene Clorhidrato de midazolam equivalente a 50 mg de midazolam o Midazolam 50 mg Envase con 5 ampolletas con 10 ml.</t>
  </si>
  <si>
    <t>040.000.0242.00</t>
  </si>
  <si>
    <t>Fentanilo. Solución Inyectable Cada ampolleta o frasco ámpula contiene: Citrato de fentanilo equivalente a 0.5 mg de fentanilo. Envase con 6 ampolletas o frascos ámpula con 10 ml.</t>
  </si>
  <si>
    <t>010.000.3603.00</t>
  </si>
  <si>
    <t>Glucosa. Solución Inyectable al 5% Cada 100 ml contienen: Glucosa anhidra o glucosa 5 g ó Glucosa monohidratada equivalente a 5.0 g de glucosa Envase con 1 000 ml. Contiene: Glucosa 50.0 g</t>
  </si>
  <si>
    <t>010.000.3605.00</t>
  </si>
  <si>
    <t>Glucosa. Solución Inyectable al 10% Cada 100 ml contienen: Glucosa anhidra o glucosa 10 g ó Glucosa monohidratada equivalente a 10.0 g de glucosa Envase con 1 000 ml. Contiene: Glucosa 100.0 g</t>
  </si>
  <si>
    <t>010.000.3616.00</t>
  </si>
  <si>
    <t>Solución hartmann. Solución Inyectable Cada 100 ml contienen: Cloruro de sodio 0.600 g Cloruro de potasio 0.030 g Cloruro de calcio dihidratado 0.020 g Lactato de sodio 0.310 g Envase con 1000 ml Miliequivalentes por litro: Sodio 130 Potasio 4 Calcio 2.72-3 Cloruro 109 Lactato 28</t>
  </si>
  <si>
    <t>010.000.3610.00</t>
  </si>
  <si>
    <t>Cloruro de sodio. Solución Inyectable al 0.9%. Cada 100 ml contienen: Cloruro de sodio 0.9 g Agua Inyectable 100 ml Envase con 1 000 ml. Contiene: Sodio 154 mEq. Cloruro 154 mEq.</t>
  </si>
  <si>
    <t>Farmacia</t>
  </si>
  <si>
    <t>Siatema de energía de emergencia</t>
  </si>
  <si>
    <r>
      <t xml:space="preserve">Circulación gris y blanca </t>
    </r>
    <r>
      <rPr>
        <sz val="12"/>
        <color indexed="8"/>
        <rFont val="Montserrat"/>
      </rPr>
      <t>bien delimitadas.</t>
    </r>
  </si>
  <si>
    <r>
      <t xml:space="preserve">Verificar: </t>
    </r>
    <r>
      <rPr>
        <b/>
        <sz val="12"/>
        <rFont val="Montserrat"/>
      </rPr>
      <t xml:space="preserve">1. Existencia y funcionamiento. 2. Registro de contingencias y acciones realizadas. </t>
    </r>
    <r>
      <rPr>
        <sz val="12"/>
        <rFont val="Montserrat"/>
      </rPr>
      <t>3. Contactos diferenciados de color naranja.</t>
    </r>
  </si>
  <si>
    <r>
      <t xml:space="preserve">Verificar 1. </t>
    </r>
    <r>
      <rPr>
        <b/>
        <sz val="12"/>
        <rFont val="Montserrat"/>
      </rPr>
      <t>Registros en el expediente del personal del turno matutino (Título y cédula de especialidad, con certificación vigente, Capacitación en y Acciones Esenciales para la Seguridad del Paciente, conocimiento y aplicación</t>
    </r>
  </si>
  <si>
    <r>
      <t xml:space="preserve">1. </t>
    </r>
    <r>
      <rPr>
        <b/>
        <sz val="12"/>
        <rFont val="Montserrat"/>
      </rPr>
      <t>Verificar 1. Registros en el expediente del personal del turno matutino (Título y cédula profesional o de la especialidad, Capacitación en Acciones Esenciales para la Seguridad del Paciente, conocimiento y aplicación</t>
    </r>
  </si>
  <si>
    <r>
      <t>Verificar 1</t>
    </r>
    <r>
      <rPr>
        <b/>
        <sz val="12"/>
        <rFont val="Montserrat"/>
      </rPr>
      <t>. Registros en el expediente del personal del turno matutino (Título y cédula de técnico profesional, Acciones Esenciales para la Seguridad del Paciente, conocimiento y aplicación</t>
    </r>
  </si>
  <si>
    <t>Verificar 1. Registros en el expediente del personal del turno matutino (Título y cédula profesional, diploma de posgrado, Capacitación en Acciones Esenciales para la Seguridad del Paciente, conocimiento y aplicación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</si>
</sst>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Montserrat"/>
    </font>
    <font>
      <sz val="11"/>
      <color theme="1"/>
      <name val="Montserrat"/>
    </font>
    <font>
      <b/>
      <sz val="11"/>
      <name val="Montserrat"/>
    </font>
    <font>
      <b/>
      <sz val="11"/>
      <color indexed="8"/>
      <name val="Montserrat"/>
    </font>
    <font>
      <b/>
      <sz val="12"/>
      <name val="Montserrat"/>
    </font>
    <font>
      <b/>
      <sz val="9"/>
      <name val="Montserrat"/>
    </font>
    <font>
      <sz val="12"/>
      <name val="Montserrat"/>
    </font>
    <font>
      <b/>
      <i/>
      <sz val="12"/>
      <name val="Montserrat"/>
    </font>
    <font>
      <i/>
      <sz val="12"/>
      <name val="Montserrat"/>
    </font>
    <font>
      <b/>
      <sz val="12"/>
      <color indexed="8"/>
      <name val="Montserrat"/>
    </font>
    <font>
      <b/>
      <i/>
      <sz val="10"/>
      <name val="Montserrat"/>
    </font>
    <font>
      <b/>
      <sz val="14"/>
      <name val="Montserrat"/>
    </font>
    <font>
      <sz val="14"/>
      <color theme="1"/>
      <name val="Montserrat"/>
    </font>
    <font>
      <sz val="14"/>
      <color indexed="9"/>
      <name val="Montserrat"/>
    </font>
    <font>
      <b/>
      <sz val="14"/>
      <color indexed="9"/>
      <name val="Montserrat"/>
    </font>
    <font>
      <sz val="14"/>
      <name val="Montserrat"/>
    </font>
    <font>
      <sz val="10"/>
      <color indexed="10"/>
      <name val="Montserrat"/>
    </font>
    <font>
      <b/>
      <sz val="12"/>
      <color indexed="10"/>
      <name val="Montserrat"/>
    </font>
    <font>
      <sz val="10"/>
      <name val="Montserrat"/>
    </font>
    <font>
      <b/>
      <sz val="11"/>
      <color theme="1"/>
      <name val="Montserrat"/>
    </font>
    <font>
      <b/>
      <sz val="8"/>
      <name val="Montserrat"/>
    </font>
    <font>
      <sz val="12"/>
      <color theme="1"/>
      <name val="Montserrat"/>
    </font>
    <font>
      <sz val="12"/>
      <color indexed="8"/>
      <name val="Montserrat"/>
    </font>
  </fonts>
  <fills count="3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24"/>
      </patternFill>
    </fill>
    <fill>
      <patternFill patternType="solid">
        <fgColor indexed="29"/>
        <bgColor indexed="45"/>
      </patternFill>
    </fill>
    <fill>
      <patternFill patternType="solid">
        <fgColor indexed="11"/>
        <bgColor indexed="3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24"/>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19"/>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5"/>
        <bgColor indexed="64"/>
      </patternFill>
    </fill>
    <fill>
      <patternFill patternType="solid">
        <fgColor theme="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31"/>
      </patternFill>
    </fill>
    <fill>
      <patternFill patternType="solid">
        <fgColor rgb="FF98989A"/>
        <bgColor indexed="64"/>
      </patternFill>
    </fill>
    <fill>
      <patternFill patternType="solid">
        <fgColor rgb="FF98989A"/>
        <bgColor indexed="35"/>
      </patternFill>
    </fill>
    <fill>
      <patternFill patternType="solid">
        <fgColor rgb="FF98989A"/>
        <bgColor indexed="21"/>
      </patternFill>
    </fill>
    <fill>
      <patternFill patternType="solid">
        <fgColor rgb="FFBB955C"/>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style="medium">
        <color indexed="8"/>
      </left>
      <right style="thin">
        <color indexed="8"/>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8"/>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8"/>
      </left>
      <right style="thin">
        <color indexed="8"/>
      </right>
      <top/>
      <bottom style="thin">
        <color indexed="64"/>
      </bottom>
      <diagonal/>
    </border>
    <border>
      <left style="thin">
        <color indexed="64"/>
      </left>
      <right/>
      <top/>
      <bottom style="thin">
        <color indexed="8"/>
      </bottom>
      <diagonal/>
    </border>
    <border>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thin">
        <color indexed="8"/>
      </right>
      <top style="thin">
        <color indexed="64"/>
      </top>
      <bottom/>
      <diagonal/>
    </border>
  </borders>
  <cellStyleXfs count="60">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3" fillId="5" borderId="0" applyNumberFormat="0" applyBorder="0" applyAlignment="0" applyProtection="0"/>
    <xf numFmtId="0" fontId="1" fillId="6"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0" fillId="8" borderId="1" applyNumberFormat="0" applyAlignment="0" applyProtection="0"/>
    <xf numFmtId="0" fontId="11" fillId="3" borderId="0" applyNumberFormat="0" applyBorder="0" applyAlignment="0" applyProtection="0"/>
    <xf numFmtId="0" fontId="12" fillId="27" borderId="0" applyNumberFormat="0" applyBorder="0" applyAlignment="0" applyProtection="0"/>
    <xf numFmtId="0" fontId="2" fillId="0" borderId="0"/>
    <xf numFmtId="0" fontId="2" fillId="28" borderId="4" applyNumberFormat="0" applyAlignment="0" applyProtection="0"/>
    <xf numFmtId="9" fontId="2" fillId="0" borderId="0" applyFill="0" applyBorder="0" applyAlignment="0" applyProtection="0"/>
    <xf numFmtId="0" fontId="13" fillId="20"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347">
    <xf numFmtId="0" fontId="0" fillId="0" borderId="0" xfId="0"/>
    <xf numFmtId="0" fontId="21" fillId="0" borderId="0" xfId="0" applyFont="1"/>
    <xf numFmtId="0" fontId="20" fillId="0" borderId="0" xfId="0" applyFont="1" applyAlignment="1">
      <alignment horizontal="right" vertical="center"/>
    </xf>
    <xf numFmtId="0" fontId="21" fillId="0" borderId="0" xfId="0" applyFont="1" applyBorder="1"/>
    <xf numFmtId="0" fontId="24" fillId="0" borderId="10" xfId="49" applyFont="1" applyFill="1" applyBorder="1" applyAlignment="1">
      <alignment horizontal="center" vertical="center"/>
    </xf>
    <xf numFmtId="0" fontId="26" fillId="0" borderId="10" xfId="49" applyFont="1" applyFill="1" applyBorder="1" applyAlignment="1">
      <alignment vertical="center" wrapText="1"/>
    </xf>
    <xf numFmtId="0" fontId="26" fillId="30" borderId="23" xfId="49" applyFont="1" applyFill="1" applyBorder="1" applyAlignment="1">
      <alignment horizontal="center" vertical="center" wrapText="1"/>
    </xf>
    <xf numFmtId="0" fontId="24" fillId="0" borderId="23" xfId="0" applyFont="1" applyBorder="1" applyAlignment="1">
      <alignment horizontal="center" vertical="center"/>
    </xf>
    <xf numFmtId="0" fontId="24" fillId="29" borderId="23" xfId="0" applyFont="1" applyFill="1" applyBorder="1" applyAlignment="1">
      <alignment horizontal="center" vertical="center"/>
    </xf>
    <xf numFmtId="0" fontId="29" fillId="0" borderId="23" xfId="0" applyFont="1" applyFill="1" applyBorder="1" applyAlignment="1">
      <alignment horizontal="center" vertical="center"/>
    </xf>
    <xf numFmtId="0" fontId="26" fillId="0" borderId="11" xfId="49" applyFont="1" applyFill="1" applyBorder="1" applyAlignment="1">
      <alignment vertical="center" wrapText="1"/>
    </xf>
    <xf numFmtId="0" fontId="26" fillId="30" borderId="23" xfId="49" applyFont="1" applyFill="1" applyBorder="1" applyAlignment="1">
      <alignment horizontal="center" vertical="center" wrapText="1" shrinkToFit="1"/>
    </xf>
    <xf numFmtId="0" fontId="26" fillId="30" borderId="10" xfId="49" applyFont="1" applyFill="1" applyBorder="1" applyAlignment="1">
      <alignment horizontal="justify" vertical="center" wrapText="1"/>
    </xf>
    <xf numFmtId="0" fontId="26" fillId="30" borderId="23" xfId="49" applyFont="1" applyFill="1" applyBorder="1" applyAlignment="1">
      <alignment horizontal="center" vertical="center"/>
    </xf>
    <xf numFmtId="0" fontId="26" fillId="0" borderId="11" xfId="49" applyFont="1" applyFill="1" applyBorder="1" applyAlignment="1">
      <alignment horizontal="justify" vertical="center" wrapText="1"/>
    </xf>
    <xf numFmtId="0" fontId="26" fillId="0" borderId="11" xfId="49" applyFont="1" applyBorder="1" applyAlignment="1">
      <alignment horizontal="justify" vertical="center" wrapText="1"/>
    </xf>
    <xf numFmtId="0" fontId="26" fillId="0" borderId="12" xfId="49" applyFont="1" applyFill="1" applyBorder="1" applyAlignment="1">
      <alignment horizontal="justify" vertical="center" wrapText="1"/>
    </xf>
    <xf numFmtId="0" fontId="26" fillId="30" borderId="16" xfId="0" applyFont="1" applyFill="1" applyBorder="1" applyAlignment="1">
      <alignment horizontal="justify" vertical="center" wrapText="1"/>
    </xf>
    <xf numFmtId="0" fontId="26" fillId="30" borderId="23" xfId="0" applyFont="1" applyFill="1" applyBorder="1" applyAlignment="1">
      <alignment horizontal="justify" vertical="center" wrapText="1"/>
    </xf>
    <xf numFmtId="0" fontId="26" fillId="30" borderId="27" xfId="49" applyFont="1" applyFill="1" applyBorder="1" applyAlignment="1">
      <alignment horizontal="justify" vertical="center" wrapText="1"/>
    </xf>
    <xf numFmtId="0" fontId="26" fillId="30" borderId="23" xfId="49" applyFont="1" applyFill="1" applyBorder="1" applyAlignment="1">
      <alignment horizontal="justify" vertical="center" wrapText="1"/>
    </xf>
    <xf numFmtId="0" fontId="26" fillId="30" borderId="23" xfId="49" applyFont="1" applyFill="1" applyBorder="1" applyAlignment="1">
      <alignment vertical="center"/>
    </xf>
    <xf numFmtId="0" fontId="26" fillId="0" borderId="10" xfId="0" applyFont="1" applyBorder="1" applyAlignment="1">
      <alignment horizontal="justify" vertical="center"/>
    </xf>
    <xf numFmtId="0" fontId="26" fillId="0" borderId="12" xfId="0" applyFont="1" applyBorder="1" applyAlignment="1">
      <alignment horizontal="justify" vertical="center"/>
    </xf>
    <xf numFmtId="0" fontId="26" fillId="0" borderId="11" xfId="0" applyFont="1" applyBorder="1" applyAlignment="1">
      <alignment horizontal="justify" vertical="center"/>
    </xf>
    <xf numFmtId="0" fontId="26" fillId="0" borderId="12" xfId="0" applyFont="1" applyBorder="1" applyAlignment="1">
      <alignment horizontal="center" vertical="center"/>
    </xf>
    <xf numFmtId="0" fontId="26" fillId="0" borderId="13" xfId="0" applyFont="1" applyBorder="1" applyAlignment="1">
      <alignment horizontal="justify" vertical="center"/>
    </xf>
    <xf numFmtId="0" fontId="26" fillId="0" borderId="16" xfId="0" applyFont="1" applyBorder="1" applyAlignment="1">
      <alignment horizontal="center" vertical="center"/>
    </xf>
    <xf numFmtId="0" fontId="26" fillId="30" borderId="19" xfId="49" applyFont="1" applyFill="1" applyBorder="1" applyAlignment="1">
      <alignment horizontal="center" vertical="center"/>
    </xf>
    <xf numFmtId="0" fontId="26" fillId="30" borderId="23" xfId="49" applyFont="1" applyFill="1" applyBorder="1" applyAlignment="1">
      <alignment horizontal="justify" vertical="center"/>
    </xf>
    <xf numFmtId="0" fontId="26" fillId="30" borderId="28" xfId="49" applyFont="1" applyFill="1" applyBorder="1" applyAlignment="1">
      <alignment horizontal="justify" vertical="center"/>
    </xf>
    <xf numFmtId="0" fontId="26" fillId="30" borderId="15" xfId="49" applyFont="1" applyFill="1" applyBorder="1" applyAlignment="1">
      <alignment horizontal="justify" vertical="center" wrapText="1"/>
    </xf>
    <xf numFmtId="0" fontId="26" fillId="30" borderId="12" xfId="0" applyNumberFormat="1" applyFont="1" applyFill="1" applyBorder="1" applyAlignment="1">
      <alignment horizontal="justify" vertical="center"/>
    </xf>
    <xf numFmtId="0" fontId="26" fillId="0" borderId="10" xfId="49" applyFont="1" applyFill="1" applyBorder="1" applyAlignment="1">
      <alignment horizontal="justify" vertical="center"/>
    </xf>
    <xf numFmtId="0" fontId="26" fillId="0" borderId="11" xfId="49" applyFont="1" applyFill="1" applyBorder="1" applyAlignment="1">
      <alignment horizontal="justify" vertical="center"/>
    </xf>
    <xf numFmtId="0" fontId="26" fillId="0" borderId="29" xfId="0" applyFont="1" applyFill="1" applyBorder="1" applyAlignment="1">
      <alignment horizontal="justify" vertical="center"/>
    </xf>
    <xf numFmtId="0" fontId="26" fillId="30" borderId="19" xfId="0" applyFont="1" applyFill="1" applyBorder="1" applyAlignment="1">
      <alignment horizontal="justify" vertical="center" wrapText="1"/>
    </xf>
    <xf numFmtId="0" fontId="26" fillId="30" borderId="23" xfId="49" applyFont="1" applyFill="1" applyBorder="1" applyAlignment="1">
      <alignment vertical="center" wrapText="1"/>
    </xf>
    <xf numFmtId="0" fontId="26" fillId="0" borderId="30" xfId="49" applyFont="1" applyFill="1" applyBorder="1" applyAlignment="1">
      <alignment horizontal="justify" vertical="center"/>
    </xf>
    <xf numFmtId="0" fontId="26" fillId="0" borderId="23" xfId="49" applyFont="1" applyFill="1" applyBorder="1" applyAlignment="1">
      <alignment horizontal="justify" vertical="center"/>
    </xf>
    <xf numFmtId="0" fontId="26" fillId="20" borderId="11" xfId="49" applyFont="1" applyFill="1" applyBorder="1" applyAlignment="1">
      <alignment horizontal="justify" vertical="center" wrapText="1"/>
    </xf>
    <xf numFmtId="0" fontId="26" fillId="20" borderId="15" xfId="49" applyFont="1" applyFill="1" applyBorder="1" applyAlignment="1">
      <alignment horizontal="justify" vertical="center" wrapText="1"/>
    </xf>
    <xf numFmtId="0" fontId="26" fillId="0" borderId="15" xfId="49" applyFont="1" applyFill="1" applyBorder="1" applyAlignment="1">
      <alignment horizontal="justify" vertical="center" wrapText="1"/>
    </xf>
    <xf numFmtId="0" fontId="26" fillId="0" borderId="15" xfId="49" applyFont="1" applyBorder="1" applyAlignment="1">
      <alignment horizontal="justify" vertical="center"/>
    </xf>
    <xf numFmtId="0" fontId="26" fillId="0" borderId="47" xfId="49" applyFont="1" applyFill="1" applyBorder="1" applyAlignment="1">
      <alignment horizontal="justify" vertical="center"/>
    </xf>
    <xf numFmtId="0" fontId="26" fillId="0" borderId="23" xfId="0" applyFont="1" applyFill="1" applyBorder="1" applyAlignment="1">
      <alignment horizontal="justify" vertical="center"/>
    </xf>
    <xf numFmtId="0" fontId="26" fillId="0" borderId="23" xfId="49" applyFont="1" applyFill="1" applyBorder="1" applyAlignment="1">
      <alignment horizontal="justify" vertical="center" wrapText="1"/>
    </xf>
    <xf numFmtId="0" fontId="26" fillId="0" borderId="14" xfId="49" applyFont="1" applyFill="1" applyBorder="1" applyAlignment="1">
      <alignment horizontal="justify" vertical="center" wrapText="1"/>
    </xf>
    <xf numFmtId="0" fontId="26" fillId="34" borderId="23" xfId="49" applyFont="1" applyFill="1" applyBorder="1" applyAlignment="1">
      <alignment horizontal="center" vertical="center"/>
    </xf>
    <xf numFmtId="0" fontId="26" fillId="0" borderId="12" xfId="49" applyFont="1" applyFill="1" applyBorder="1" applyAlignment="1">
      <alignment horizontal="center" vertical="center"/>
    </xf>
    <xf numFmtId="0" fontId="26" fillId="0" borderId="11" xfId="49" applyFont="1" applyFill="1" applyBorder="1" applyAlignment="1">
      <alignment horizontal="justify" vertical="center" wrapText="1" shrinkToFit="1"/>
    </xf>
    <xf numFmtId="0" fontId="26" fillId="0" borderId="12" xfId="49" applyFont="1" applyFill="1" applyBorder="1" applyAlignment="1">
      <alignment horizontal="center" vertical="center" wrapText="1" shrinkToFit="1"/>
    </xf>
    <xf numFmtId="0" fontId="26" fillId="20" borderId="11" xfId="49" applyFont="1" applyFill="1" applyBorder="1" applyAlignment="1">
      <alignment horizontal="justify" vertical="center"/>
    </xf>
    <xf numFmtId="0" fontId="26" fillId="30" borderId="0" xfId="49" applyFont="1" applyFill="1" applyBorder="1" applyAlignment="1">
      <alignment horizontal="justify" vertical="center"/>
    </xf>
    <xf numFmtId="0" fontId="26" fillId="0" borderId="13" xfId="49" applyFont="1" applyFill="1" applyBorder="1" applyAlignment="1">
      <alignment horizontal="justify" vertical="center" wrapText="1"/>
    </xf>
    <xf numFmtId="0" fontId="26" fillId="0" borderId="15" xfId="49" applyFont="1" applyFill="1" applyBorder="1" applyAlignment="1">
      <alignment horizontal="left" vertical="center" wrapText="1" shrinkToFit="1"/>
    </xf>
    <xf numFmtId="0" fontId="26" fillId="0" borderId="15" xfId="49" applyFont="1" applyFill="1" applyBorder="1" applyAlignment="1">
      <alignment horizontal="left" vertical="center" wrapText="1"/>
    </xf>
    <xf numFmtId="0" fontId="26" fillId="0" borderId="28" xfId="0" applyFont="1" applyFill="1" applyBorder="1" applyAlignment="1">
      <alignment horizontal="justify" vertical="center" wrapText="1"/>
    </xf>
    <xf numFmtId="0" fontId="26" fillId="0" borderId="30" xfId="0" applyFont="1" applyFill="1" applyBorder="1" applyAlignment="1">
      <alignment horizontal="justify" vertical="center"/>
    </xf>
    <xf numFmtId="0" fontId="26" fillId="0" borderId="19" xfId="0" applyFont="1" applyFill="1" applyBorder="1" applyAlignment="1">
      <alignment horizontal="justify" vertical="center"/>
    </xf>
    <xf numFmtId="0" fontId="26" fillId="0" borderId="31" xfId="0" applyFont="1" applyFill="1" applyBorder="1" applyAlignment="1">
      <alignment horizontal="justify" vertical="center"/>
    </xf>
    <xf numFmtId="0" fontId="26" fillId="0" borderId="20" xfId="0" applyFont="1" applyFill="1" applyBorder="1" applyAlignment="1">
      <alignment horizontal="justify" vertical="center"/>
    </xf>
    <xf numFmtId="0" fontId="26" fillId="33" borderId="30" xfId="0" applyFont="1" applyFill="1" applyBorder="1" applyAlignment="1">
      <alignment horizontal="justify" vertical="center"/>
    </xf>
    <xf numFmtId="0" fontId="26" fillId="33" borderId="19" xfId="0" applyFont="1" applyFill="1" applyBorder="1" applyAlignment="1">
      <alignment horizontal="justify" vertical="center"/>
    </xf>
    <xf numFmtId="0" fontId="26" fillId="0" borderId="29" xfId="49" applyFont="1" applyFill="1" applyBorder="1" applyAlignment="1">
      <alignment horizontal="justify" vertical="center"/>
    </xf>
    <xf numFmtId="0" fontId="26" fillId="0" borderId="41" xfId="0" applyFont="1" applyFill="1" applyBorder="1" applyAlignment="1">
      <alignment horizontal="justify" vertical="center"/>
    </xf>
    <xf numFmtId="0" fontId="26" fillId="0" borderId="23" xfId="0" applyFont="1" applyBorder="1" applyAlignment="1">
      <alignment vertical="center" wrapText="1"/>
    </xf>
    <xf numFmtId="0" fontId="26" fillId="30" borderId="30" xfId="49" applyFont="1" applyFill="1" applyBorder="1" applyAlignment="1">
      <alignment horizontal="center" vertical="center"/>
    </xf>
    <xf numFmtId="0" fontId="26" fillId="30" borderId="29" xfId="49" applyFont="1" applyFill="1" applyBorder="1" applyAlignment="1">
      <alignment horizontal="center" vertical="center"/>
    </xf>
    <xf numFmtId="0" fontId="26" fillId="0" borderId="10" xfId="49" applyFont="1" applyFill="1" applyBorder="1" applyAlignment="1">
      <alignment horizontal="justify" vertical="center" wrapText="1"/>
    </xf>
    <xf numFmtId="0" fontId="26" fillId="30" borderId="27" xfId="49" applyFont="1" applyFill="1" applyBorder="1" applyAlignment="1">
      <alignment horizontal="center" vertical="center"/>
    </xf>
    <xf numFmtId="0" fontId="26" fillId="0" borderId="13" xfId="49" applyFont="1" applyBorder="1" applyAlignment="1">
      <alignment horizontal="justify" vertical="center" wrapText="1"/>
    </xf>
    <xf numFmtId="0" fontId="26" fillId="0" borderId="23" xfId="49" applyFont="1" applyFill="1" applyBorder="1" applyAlignment="1">
      <alignment vertical="center" wrapText="1"/>
    </xf>
    <xf numFmtId="0" fontId="28" fillId="30" borderId="23" xfId="49" applyFont="1" applyFill="1" applyBorder="1" applyAlignment="1">
      <alignment horizontal="center" vertical="center" wrapText="1" shrinkToFit="1"/>
    </xf>
    <xf numFmtId="0" fontId="24" fillId="0" borderId="24" xfId="49" applyFont="1" applyBorder="1" applyAlignment="1">
      <alignment vertical="center" wrapText="1"/>
    </xf>
    <xf numFmtId="0" fontId="26" fillId="0" borderId="23" xfId="0" applyFont="1" applyFill="1" applyBorder="1" applyAlignment="1">
      <alignment horizontal="justify" vertical="center" wrapText="1" shrinkToFit="1"/>
    </xf>
    <xf numFmtId="0" fontId="26" fillId="30" borderId="30" xfId="0" applyFont="1" applyFill="1" applyBorder="1" applyAlignment="1">
      <alignment horizontal="center" vertical="center"/>
    </xf>
    <xf numFmtId="0" fontId="26" fillId="0" borderId="23" xfId="0" applyFont="1" applyFill="1" applyBorder="1" applyAlignment="1">
      <alignment horizontal="justify" vertical="center" wrapText="1"/>
    </xf>
    <xf numFmtId="0" fontId="26" fillId="0" borderId="23" xfId="0" applyFont="1" applyFill="1" applyBorder="1" applyAlignment="1">
      <alignment vertical="center" wrapText="1" shrinkToFit="1"/>
    </xf>
    <xf numFmtId="0" fontId="24" fillId="0" borderId="23" xfId="0" applyFont="1" applyFill="1" applyBorder="1" applyAlignment="1">
      <alignment horizontal="justify" vertical="center" wrapText="1"/>
    </xf>
    <xf numFmtId="0" fontId="26" fillId="30" borderId="23" xfId="0" applyFont="1" applyFill="1" applyBorder="1" applyAlignment="1">
      <alignment horizontal="center" vertical="center"/>
    </xf>
    <xf numFmtId="0" fontId="26" fillId="0" borderId="19" xfId="0" applyFont="1" applyFill="1" applyBorder="1" applyAlignment="1">
      <alignment horizontal="justify" vertical="center" wrapText="1"/>
    </xf>
    <xf numFmtId="0" fontId="24" fillId="0" borderId="23" xfId="0" applyFont="1" applyFill="1" applyBorder="1" applyAlignment="1">
      <alignment horizontal="justify" vertical="center" wrapText="1" shrinkToFit="1"/>
    </xf>
    <xf numFmtId="0" fontId="24" fillId="0" borderId="48" xfId="0" applyFont="1" applyFill="1" applyBorder="1" applyAlignment="1">
      <alignment horizontal="center" vertical="center"/>
    </xf>
    <xf numFmtId="0" fontId="20" fillId="0" borderId="0" xfId="49" applyFont="1" applyBorder="1" applyAlignment="1">
      <alignment horizontal="right" vertical="center"/>
    </xf>
    <xf numFmtId="0" fontId="27" fillId="36" borderId="25" xfId="49" applyFont="1" applyFill="1" applyBorder="1" applyAlignment="1">
      <alignment horizontal="center" vertical="center" wrapText="1"/>
    </xf>
    <xf numFmtId="0" fontId="28" fillId="36" borderId="26" xfId="49" applyFont="1" applyFill="1" applyBorder="1" applyAlignment="1">
      <alignment horizontal="center" vertical="center" wrapText="1"/>
    </xf>
    <xf numFmtId="0" fontId="27" fillId="36" borderId="26" xfId="49" applyFont="1" applyFill="1" applyBorder="1" applyAlignment="1">
      <alignment horizontal="center" vertical="center"/>
    </xf>
    <xf numFmtId="0" fontId="27" fillId="36" borderId="22" xfId="49" applyFont="1" applyFill="1" applyBorder="1" applyAlignment="1">
      <alignment horizontal="center" vertical="center"/>
    </xf>
    <xf numFmtId="0" fontId="26" fillId="35" borderId="11" xfId="49" applyFont="1" applyFill="1" applyBorder="1" applyAlignment="1">
      <alignment horizontal="justify" vertical="center"/>
    </xf>
    <xf numFmtId="0" fontId="24" fillId="30" borderId="0" xfId="49" applyFont="1" applyFill="1" applyBorder="1" applyAlignment="1">
      <alignment vertical="center"/>
    </xf>
    <xf numFmtId="0" fontId="21" fillId="0" borderId="0" xfId="0" applyFont="1" applyBorder="1" applyAlignment="1">
      <alignment vertical="center"/>
    </xf>
    <xf numFmtId="0" fontId="24" fillId="30" borderId="0" xfId="0" applyFont="1" applyFill="1" applyBorder="1" applyAlignment="1">
      <alignment vertical="center"/>
    </xf>
    <xf numFmtId="0" fontId="26" fillId="30" borderId="0" xfId="49" applyFont="1" applyFill="1" applyBorder="1" applyAlignment="1">
      <alignment vertical="center"/>
    </xf>
    <xf numFmtId="0" fontId="26" fillId="0" borderId="0" xfId="49" applyFont="1" applyAlignment="1">
      <alignment vertical="center"/>
    </xf>
    <xf numFmtId="0" fontId="26" fillId="0" borderId="0" xfId="49" applyFont="1" applyFill="1" applyBorder="1" applyAlignment="1">
      <alignment horizontal="center" vertical="center"/>
    </xf>
    <xf numFmtId="0" fontId="26" fillId="37" borderId="10" xfId="49" applyFont="1" applyFill="1" applyBorder="1" applyAlignment="1">
      <alignment vertical="center"/>
    </xf>
    <xf numFmtId="0" fontId="26" fillId="0" borderId="18" xfId="49" applyFont="1" applyFill="1" applyBorder="1" applyAlignment="1">
      <alignment horizontal="justify" vertical="center" wrapText="1"/>
    </xf>
    <xf numFmtId="0" fontId="27" fillId="37" borderId="10" xfId="49" applyFont="1" applyFill="1" applyBorder="1" applyAlignment="1">
      <alignment vertical="center"/>
    </xf>
    <xf numFmtId="0" fontId="27" fillId="30" borderId="0" xfId="49" applyFont="1" applyFill="1" applyBorder="1" applyAlignment="1">
      <alignment vertical="center"/>
    </xf>
    <xf numFmtId="0" fontId="26" fillId="30" borderId="12" xfId="0" applyFont="1" applyFill="1" applyBorder="1" applyAlignment="1">
      <alignment horizontal="justify" vertical="center"/>
    </xf>
    <xf numFmtId="0" fontId="26" fillId="30" borderId="18" xfId="49" applyFont="1" applyFill="1" applyBorder="1" applyAlignment="1">
      <alignment horizontal="justify" vertical="center"/>
    </xf>
    <xf numFmtId="0" fontId="26" fillId="0" borderId="12" xfId="49" applyFont="1" applyFill="1" applyBorder="1" applyAlignment="1">
      <alignment horizontal="justify" vertical="center"/>
    </xf>
    <xf numFmtId="0" fontId="26" fillId="0" borderId="12" xfId="49" applyFont="1" applyBorder="1" applyAlignment="1">
      <alignment horizontal="justify" vertical="center"/>
    </xf>
    <xf numFmtId="0" fontId="26" fillId="0" borderId="12" xfId="49" applyFont="1" applyBorder="1" applyAlignment="1">
      <alignment horizontal="left" vertical="center" wrapText="1"/>
    </xf>
    <xf numFmtId="0" fontId="26" fillId="30" borderId="16" xfId="49" applyFont="1" applyFill="1" applyBorder="1" applyAlignment="1">
      <alignment horizontal="justify" vertical="center"/>
    </xf>
    <xf numFmtId="0" fontId="26" fillId="0" borderId="16" xfId="49" applyFont="1" applyFill="1" applyBorder="1" applyAlignment="1">
      <alignment horizontal="justify" vertical="center"/>
    </xf>
    <xf numFmtId="0" fontId="26" fillId="37" borderId="22" xfId="49" applyFont="1" applyFill="1" applyBorder="1" applyAlignment="1">
      <alignment vertical="center"/>
    </xf>
    <xf numFmtId="0" fontId="26" fillId="0" borderId="19" xfId="49" applyFont="1" applyFill="1" applyBorder="1" applyAlignment="1">
      <alignment horizontal="justify" vertical="center"/>
    </xf>
    <xf numFmtId="0" fontId="26" fillId="0" borderId="20" xfId="0" applyFont="1" applyBorder="1" applyAlignment="1">
      <alignment vertical="center" wrapText="1"/>
    </xf>
    <xf numFmtId="0" fontId="26" fillId="37" borderId="0" xfId="49" applyFont="1" applyFill="1" applyBorder="1" applyAlignment="1">
      <alignment vertical="center"/>
    </xf>
    <xf numFmtId="0" fontId="26" fillId="37" borderId="27" xfId="49" applyFont="1" applyFill="1" applyBorder="1" applyAlignment="1">
      <alignment vertical="center"/>
    </xf>
    <xf numFmtId="0" fontId="26" fillId="30" borderId="20" xfId="49" applyFont="1" applyFill="1" applyBorder="1" applyAlignment="1">
      <alignment horizontal="justify" vertical="center"/>
    </xf>
    <xf numFmtId="0" fontId="26" fillId="37" borderId="23" xfId="49" applyFont="1" applyFill="1" applyBorder="1" applyAlignment="1">
      <alignment vertical="center"/>
    </xf>
    <xf numFmtId="0" fontId="26" fillId="30" borderId="19" xfId="49" applyFont="1" applyFill="1" applyBorder="1" applyAlignment="1">
      <alignment horizontal="justify" vertical="center"/>
    </xf>
    <xf numFmtId="0" fontId="26" fillId="30" borderId="19" xfId="49" applyFont="1" applyFill="1" applyBorder="1" applyAlignment="1">
      <alignment horizontal="justify" vertical="center" wrapText="1"/>
    </xf>
    <xf numFmtId="0" fontId="26" fillId="0" borderId="17" xfId="0" applyFont="1" applyBorder="1" applyAlignment="1">
      <alignment horizontal="justify" vertical="center"/>
    </xf>
    <xf numFmtId="0" fontId="26" fillId="30" borderId="23" xfId="0" applyFont="1" applyFill="1" applyBorder="1" applyAlignment="1">
      <alignment horizontal="left" vertical="center" wrapText="1"/>
    </xf>
    <xf numFmtId="0" fontId="26" fillId="37" borderId="11" xfId="49" applyFont="1" applyFill="1" applyBorder="1" applyAlignment="1">
      <alignment vertical="center"/>
    </xf>
    <xf numFmtId="0" fontId="26" fillId="37" borderId="13" xfId="49" applyFont="1" applyFill="1" applyBorder="1" applyAlignment="1">
      <alignment vertical="center"/>
    </xf>
    <xf numFmtId="0" fontId="26" fillId="30" borderId="19" xfId="49" applyFont="1" applyFill="1" applyBorder="1" applyAlignment="1">
      <alignment vertical="center" wrapText="1"/>
    </xf>
    <xf numFmtId="0" fontId="26" fillId="37" borderId="32" xfId="49" applyFont="1" applyFill="1" applyBorder="1" applyAlignment="1">
      <alignment vertical="center"/>
    </xf>
    <xf numFmtId="0" fontId="26" fillId="30" borderId="23" xfId="49" applyFont="1" applyFill="1" applyBorder="1" applyAlignment="1">
      <alignment horizontal="left" vertical="center" wrapText="1"/>
    </xf>
    <xf numFmtId="0" fontId="26" fillId="20" borderId="12" xfId="49" applyFont="1" applyFill="1" applyBorder="1" applyAlignment="1">
      <alignment horizontal="justify" vertical="center"/>
    </xf>
    <xf numFmtId="0" fontId="26" fillId="0" borderId="26" xfId="49" applyFont="1" applyFill="1" applyBorder="1" applyAlignment="1">
      <alignment horizontal="justify" vertical="center" wrapText="1"/>
    </xf>
    <xf numFmtId="0" fontId="26" fillId="37" borderId="26" xfId="49" applyFont="1" applyFill="1" applyBorder="1" applyAlignment="1">
      <alignment vertical="center"/>
    </xf>
    <xf numFmtId="0" fontId="26" fillId="0" borderId="19" xfId="49" applyFont="1" applyFill="1" applyBorder="1" applyAlignment="1">
      <alignment vertical="center" wrapText="1"/>
    </xf>
    <xf numFmtId="0" fontId="26" fillId="0" borderId="30" xfId="49" applyFont="1" applyFill="1" applyBorder="1" applyAlignment="1">
      <alignment horizontal="justify" vertical="center" wrapText="1"/>
    </xf>
    <xf numFmtId="0" fontId="26" fillId="30" borderId="23" xfId="0" applyFont="1" applyFill="1" applyBorder="1" applyAlignment="1">
      <alignment horizontal="center" vertical="center" wrapText="1"/>
    </xf>
    <xf numFmtId="0" fontId="24" fillId="30" borderId="0" xfId="0" applyFont="1" applyFill="1" applyBorder="1" applyAlignment="1">
      <alignment horizontal="justify" vertical="center" wrapText="1"/>
    </xf>
    <xf numFmtId="0" fontId="26" fillId="32" borderId="23" xfId="0" applyFont="1" applyFill="1" applyBorder="1" applyAlignment="1">
      <alignment vertical="center" wrapText="1"/>
    </xf>
    <xf numFmtId="0" fontId="26" fillId="37" borderId="33" xfId="49" applyFont="1" applyFill="1" applyBorder="1" applyAlignment="1">
      <alignment vertical="center"/>
    </xf>
    <xf numFmtId="0" fontId="26" fillId="0" borderId="12" xfId="49" applyFont="1" applyFill="1" applyBorder="1" applyAlignment="1">
      <alignment horizontal="justify" vertical="center" wrapText="1" shrinkToFit="1"/>
    </xf>
    <xf numFmtId="0" fontId="26" fillId="0" borderId="30" xfId="49" applyFont="1" applyFill="1" applyBorder="1" applyAlignment="1">
      <alignment horizontal="left" vertical="center" wrapText="1"/>
    </xf>
    <xf numFmtId="0" fontId="26" fillId="0" borderId="0" xfId="49" applyFont="1" applyFill="1" applyBorder="1" applyAlignment="1">
      <alignment vertical="center"/>
    </xf>
    <xf numFmtId="0" fontId="21" fillId="0" borderId="0" xfId="0" applyFont="1" applyFill="1" applyBorder="1" applyAlignment="1">
      <alignment vertical="center"/>
    </xf>
    <xf numFmtId="0" fontId="21" fillId="31" borderId="0" xfId="0" applyFont="1" applyFill="1" applyBorder="1" applyAlignment="1">
      <alignment vertical="center"/>
    </xf>
    <xf numFmtId="0" fontId="26" fillId="37" borderId="23" xfId="49" applyFont="1" applyFill="1" applyBorder="1" applyAlignment="1">
      <alignment vertical="center" wrapText="1"/>
    </xf>
    <xf numFmtId="0" fontId="26" fillId="30" borderId="0" xfId="49" applyFont="1" applyFill="1" applyBorder="1" applyAlignment="1">
      <alignment vertical="center" wrapText="1"/>
    </xf>
    <xf numFmtId="0" fontId="26" fillId="0" borderId="14" xfId="49" applyFont="1" applyFill="1" applyBorder="1" applyAlignment="1">
      <alignment horizontal="left" vertical="center" wrapText="1"/>
    </xf>
    <xf numFmtId="0" fontId="26" fillId="0" borderId="18" xfId="49" applyFont="1" applyFill="1" applyBorder="1" applyAlignment="1">
      <alignment vertical="center" wrapText="1" shrinkToFit="1"/>
    </xf>
    <xf numFmtId="0" fontId="26" fillId="0" borderId="19" xfId="49" applyFont="1" applyFill="1" applyBorder="1" applyAlignment="1">
      <alignment horizontal="left" vertical="center" wrapText="1"/>
    </xf>
    <xf numFmtId="0" fontId="26" fillId="37" borderId="29" xfId="49" applyFont="1" applyFill="1" applyBorder="1" applyAlignment="1">
      <alignment vertical="center" wrapText="1"/>
    </xf>
    <xf numFmtId="0" fontId="26" fillId="0" borderId="28" xfId="49" applyFont="1" applyFill="1" applyBorder="1" applyAlignment="1">
      <alignment horizontal="left" vertical="center" wrapText="1"/>
    </xf>
    <xf numFmtId="0" fontId="26" fillId="37" borderId="27" xfId="49" applyFont="1" applyFill="1" applyBorder="1" applyAlignment="1">
      <alignment vertical="center" wrapText="1"/>
    </xf>
    <xf numFmtId="0" fontId="26" fillId="37" borderId="0" xfId="49" applyFont="1" applyFill="1" applyBorder="1" applyAlignment="1">
      <alignment vertical="center" wrapText="1"/>
    </xf>
    <xf numFmtId="0" fontId="26" fillId="0" borderId="16" xfId="49" applyFont="1" applyFill="1" applyBorder="1" applyAlignment="1">
      <alignment horizontal="justify" vertical="center" wrapText="1"/>
    </xf>
    <xf numFmtId="0" fontId="26" fillId="35" borderId="0" xfId="0" applyFont="1" applyFill="1" applyAlignment="1">
      <alignment vertical="center"/>
    </xf>
    <xf numFmtId="0" fontId="26" fillId="30" borderId="0" xfId="0" applyFont="1" applyFill="1" applyBorder="1" applyAlignment="1">
      <alignment vertical="center"/>
    </xf>
    <xf numFmtId="0" fontId="26" fillId="35" borderId="0" xfId="0" applyFont="1" applyFill="1" applyBorder="1" applyAlignment="1">
      <alignment vertical="center"/>
    </xf>
    <xf numFmtId="0" fontId="21" fillId="0" borderId="0" xfId="0" applyFont="1" applyAlignment="1">
      <alignment vertical="center"/>
    </xf>
    <xf numFmtId="0" fontId="21" fillId="30" borderId="0" xfId="0" applyFont="1" applyFill="1" applyBorder="1" applyAlignment="1">
      <alignment vertical="center"/>
    </xf>
    <xf numFmtId="0" fontId="32" fillId="0" borderId="0" xfId="0" applyFont="1"/>
    <xf numFmtId="0" fontId="33" fillId="37" borderId="23" xfId="0" applyFont="1" applyFill="1" applyBorder="1" applyAlignment="1">
      <alignment horizontal="center" vertical="center" textRotation="90" wrapText="1"/>
    </xf>
    <xf numFmtId="0" fontId="34" fillId="37" borderId="23" xfId="0" applyFont="1" applyFill="1" applyBorder="1" applyAlignment="1">
      <alignment horizontal="center" vertical="center" wrapText="1"/>
    </xf>
    <xf numFmtId="0" fontId="34" fillId="37" borderId="19" xfId="0" applyFont="1" applyFill="1" applyBorder="1" applyAlignment="1">
      <alignment horizontal="center" vertical="center" wrapText="1"/>
    </xf>
    <xf numFmtId="0" fontId="35" fillId="0" borderId="23" xfId="0" applyFont="1" applyFill="1" applyBorder="1" applyAlignment="1">
      <alignment horizontal="justify" vertical="center"/>
    </xf>
    <xf numFmtId="0" fontId="35" fillId="0" borderId="23" xfId="0" applyFont="1" applyFill="1" applyBorder="1" applyAlignment="1">
      <alignment horizontal="center" vertical="center"/>
    </xf>
    <xf numFmtId="0" fontId="31" fillId="0" borderId="30"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5" fillId="0" borderId="19"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23"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35" fillId="30" borderId="23" xfId="0" applyFont="1" applyFill="1" applyBorder="1" applyAlignment="1">
      <alignment horizontal="justify" vertical="center"/>
    </xf>
    <xf numFmtId="0" fontId="35" fillId="0" borderId="0" xfId="0" applyFont="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34"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41" xfId="0" applyFont="1" applyFill="1" applyBorder="1" applyAlignment="1">
      <alignment horizontal="center" vertical="center"/>
    </xf>
    <xf numFmtId="0" fontId="34" fillId="15" borderId="23" xfId="0" applyFont="1" applyFill="1" applyBorder="1" applyAlignment="1">
      <alignment horizontal="center" vertical="center" wrapText="1"/>
    </xf>
    <xf numFmtId="0" fontId="34" fillId="15" borderId="19" xfId="0" applyFont="1" applyFill="1" applyBorder="1" applyAlignment="1">
      <alignment horizontal="center" vertical="center" wrapText="1"/>
    </xf>
    <xf numFmtId="0" fontId="32" fillId="0" borderId="19" xfId="0" applyFont="1" applyBorder="1" applyAlignment="1">
      <alignment vertical="center"/>
    </xf>
    <xf numFmtId="0" fontId="32" fillId="0" borderId="42" xfId="0" applyFont="1" applyBorder="1" applyAlignment="1">
      <alignment vertical="center"/>
    </xf>
    <xf numFmtId="0" fontId="32" fillId="0" borderId="30" xfId="0" applyFont="1" applyBorder="1" applyAlignment="1">
      <alignment vertical="center"/>
    </xf>
    <xf numFmtId="0" fontId="32" fillId="0" borderId="43" xfId="0" applyFont="1" applyBorder="1" applyAlignment="1">
      <alignment vertical="center"/>
    </xf>
    <xf numFmtId="0" fontId="32" fillId="0" borderId="44" xfId="0" applyFont="1" applyBorder="1" applyAlignment="1">
      <alignment vertical="center"/>
    </xf>
    <xf numFmtId="0" fontId="32" fillId="0" borderId="45" xfId="0" applyFont="1" applyBorder="1" applyAlignment="1">
      <alignment vertical="center"/>
    </xf>
    <xf numFmtId="0" fontId="32" fillId="0" borderId="46" xfId="0" applyFont="1" applyBorder="1" applyAlignment="1">
      <alignment vertical="center"/>
    </xf>
    <xf numFmtId="0" fontId="20" fillId="0" borderId="0" xfId="0" applyFont="1" applyBorder="1" applyAlignment="1">
      <alignment horizontal="center"/>
    </xf>
    <xf numFmtId="0" fontId="21" fillId="0" borderId="0" xfId="0" applyFont="1" applyBorder="1" applyAlignment="1">
      <alignment horizontal="center"/>
    </xf>
    <xf numFmtId="0" fontId="21" fillId="0" borderId="0" xfId="0" applyFont="1" applyBorder="1" applyAlignment="1">
      <alignment horizontal="left"/>
    </xf>
    <xf numFmtId="0" fontId="21" fillId="0" borderId="0" xfId="0" applyNumberFormat="1" applyFont="1"/>
    <xf numFmtId="1" fontId="36" fillId="0" borderId="0" xfId="0" applyNumberFormat="1" applyFont="1" applyBorder="1" applyAlignment="1">
      <alignment horizontal="center"/>
    </xf>
    <xf numFmtId="0" fontId="21" fillId="0" borderId="0" xfId="0" applyFont="1" applyAlignment="1">
      <alignment horizontal="justify" vertical="center"/>
    </xf>
    <xf numFmtId="0" fontId="21" fillId="0" borderId="0" xfId="0" applyFont="1" applyAlignment="1">
      <alignment horizontal="justify" vertical="center" wrapText="1"/>
    </xf>
    <xf numFmtId="0" fontId="24" fillId="0" borderId="23" xfId="0" applyFont="1" applyBorder="1" applyAlignment="1">
      <alignment horizontal="center" vertical="center"/>
    </xf>
    <xf numFmtId="0" fontId="20" fillId="0" borderId="0" xfId="49" applyFont="1" applyBorder="1" applyAlignment="1">
      <alignment horizontal="right" vertical="center"/>
    </xf>
    <xf numFmtId="0" fontId="26" fillId="0" borderId="0" xfId="49" applyFont="1" applyFill="1" applyBorder="1" applyAlignment="1">
      <alignment horizontal="center" vertical="center"/>
    </xf>
    <xf numFmtId="0" fontId="24" fillId="0" borderId="12" xfId="49" applyFont="1" applyFill="1" applyBorder="1" applyAlignment="1">
      <alignment horizontal="justify" vertical="center"/>
    </xf>
    <xf numFmtId="0" fontId="26" fillId="0" borderId="23" xfId="49" applyFont="1" applyBorder="1" applyAlignment="1">
      <alignment vertical="center" wrapText="1"/>
    </xf>
    <xf numFmtId="0" fontId="26" fillId="0" borderId="23" xfId="49" applyFont="1" applyBorder="1" applyAlignment="1">
      <alignment horizontal="justify" vertical="center" wrapText="1"/>
    </xf>
    <xf numFmtId="0" fontId="20" fillId="0" borderId="23" xfId="0" applyFont="1" applyFill="1" applyBorder="1" applyAlignment="1">
      <alignment horizontal="justify" vertical="center" wrapText="1" shrinkToFit="1"/>
    </xf>
    <xf numFmtId="0" fontId="26" fillId="0" borderId="17" xfId="49" applyFont="1" applyBorder="1" applyAlignment="1">
      <alignment horizontal="justify" vertical="center" wrapText="1"/>
    </xf>
    <xf numFmtId="0" fontId="24" fillId="0" borderId="17" xfId="49" applyFont="1" applyBorder="1" applyAlignment="1">
      <alignment horizontal="justify" vertical="center" wrapText="1"/>
    </xf>
    <xf numFmtId="0" fontId="31" fillId="0" borderId="0" xfId="49" applyFont="1" applyBorder="1" applyAlignment="1">
      <alignment vertical="center"/>
    </xf>
    <xf numFmtId="0" fontId="24" fillId="0" borderId="15" xfId="49" applyFont="1" applyFill="1" applyBorder="1" applyAlignment="1">
      <alignment horizontal="justify" vertical="center" wrapText="1"/>
    </xf>
    <xf numFmtId="0" fontId="24" fillId="0" borderId="27" xfId="49" applyFont="1" applyFill="1" applyBorder="1" applyAlignment="1">
      <alignment horizontal="justify" vertical="center" wrapText="1"/>
    </xf>
    <xf numFmtId="0" fontId="24" fillId="0" borderId="23" xfId="49" applyFont="1" applyFill="1" applyBorder="1" applyAlignment="1">
      <alignment horizontal="justify" vertical="center" wrapText="1"/>
    </xf>
    <xf numFmtId="0" fontId="24" fillId="0" borderId="30" xfId="49" applyFont="1" applyFill="1" applyBorder="1" applyAlignment="1">
      <alignment horizontal="justify" vertical="center" wrapText="1"/>
    </xf>
    <xf numFmtId="0" fontId="24" fillId="30" borderId="19" xfId="0" applyFont="1" applyFill="1" applyBorder="1" applyAlignment="1">
      <alignment horizontal="justify" vertical="center" wrapText="1"/>
    </xf>
    <xf numFmtId="0" fontId="24" fillId="0" borderId="23" xfId="0" applyFont="1" applyBorder="1" applyAlignment="1">
      <alignment horizontal="center" vertical="center"/>
    </xf>
    <xf numFmtId="0" fontId="38" fillId="0" borderId="19" xfId="0" applyFont="1" applyFill="1" applyBorder="1" applyAlignment="1">
      <alignment horizontal="left" vertical="center" wrapText="1"/>
    </xf>
    <xf numFmtId="0" fontId="24" fillId="30" borderId="53" xfId="0" applyFont="1" applyFill="1" applyBorder="1" applyAlignment="1">
      <alignment horizontal="center" vertical="center" wrapText="1"/>
    </xf>
    <xf numFmtId="0" fontId="41" fillId="30" borderId="23" xfId="0" applyFont="1" applyFill="1" applyBorder="1" applyAlignment="1">
      <alignment horizontal="center" vertical="center"/>
    </xf>
    <xf numFmtId="0" fontId="41" fillId="30" borderId="23" xfId="0" applyFont="1" applyFill="1" applyBorder="1" applyAlignment="1">
      <alignment vertical="center" wrapText="1"/>
    </xf>
    <xf numFmtId="0" fontId="41" fillId="30" borderId="23" xfId="0" applyFont="1" applyFill="1" applyBorder="1" applyAlignment="1">
      <alignment horizontal="center" vertical="center" wrapText="1"/>
    </xf>
    <xf numFmtId="0" fontId="41" fillId="30" borderId="23" xfId="0" applyFont="1" applyFill="1" applyBorder="1" applyAlignment="1">
      <alignment vertical="center"/>
    </xf>
    <xf numFmtId="0" fontId="24" fillId="30" borderId="23" xfId="49" applyFont="1" applyFill="1" applyBorder="1" applyAlignment="1">
      <alignment horizontal="center" vertical="center" wrapText="1"/>
    </xf>
    <xf numFmtId="0" fontId="24" fillId="0" borderId="26" xfId="49" applyFont="1" applyFill="1" applyBorder="1" applyAlignment="1">
      <alignment horizontal="center" vertical="center"/>
    </xf>
    <xf numFmtId="0" fontId="26" fillId="0" borderId="29" xfId="0" applyFont="1" applyBorder="1" applyAlignment="1">
      <alignment vertical="center" wrapText="1"/>
    </xf>
    <xf numFmtId="0" fontId="26" fillId="30" borderId="28" xfId="0" applyFont="1" applyFill="1" applyBorder="1" applyAlignment="1">
      <alignment horizontal="center" vertical="center" wrapText="1"/>
    </xf>
    <xf numFmtId="0" fontId="26" fillId="30" borderId="31" xfId="49" applyFont="1" applyFill="1" applyBorder="1" applyAlignment="1">
      <alignment horizontal="center" vertical="center"/>
    </xf>
    <xf numFmtId="0" fontId="24" fillId="0" borderId="18" xfId="49" applyFont="1" applyFill="1" applyBorder="1" applyAlignment="1">
      <alignment horizontal="center" vertical="center"/>
    </xf>
    <xf numFmtId="0" fontId="26" fillId="0" borderId="31" xfId="49" applyFont="1" applyFill="1" applyBorder="1" applyAlignment="1">
      <alignment horizontal="justify" vertical="center"/>
    </xf>
    <xf numFmtId="0" fontId="26" fillId="0" borderId="21" xfId="49" applyFont="1" applyFill="1" applyBorder="1" applyAlignment="1">
      <alignment horizontal="left" vertical="center" wrapText="1"/>
    </xf>
    <xf numFmtId="0" fontId="24" fillId="0" borderId="23" xfId="49" applyFont="1" applyFill="1" applyBorder="1" applyAlignment="1">
      <alignment vertical="center" wrapText="1"/>
    </xf>
    <xf numFmtId="0" fontId="41" fillId="0" borderId="23" xfId="0" applyFont="1" applyBorder="1" applyAlignment="1">
      <alignment horizontal="center" vertical="center"/>
    </xf>
    <xf numFmtId="0" fontId="41" fillId="0" borderId="23" xfId="0" applyFont="1" applyBorder="1" applyAlignment="1">
      <alignment vertical="center" wrapText="1"/>
    </xf>
    <xf numFmtId="0" fontId="39" fillId="0" borderId="0" xfId="0" applyFont="1" applyBorder="1"/>
    <xf numFmtId="0" fontId="24" fillId="0" borderId="12"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0" xfId="0" applyFont="1" applyFill="1" applyBorder="1" applyAlignment="1">
      <alignment horizontal="justify" vertical="center"/>
    </xf>
    <xf numFmtId="0" fontId="26" fillId="38" borderId="23" xfId="0" applyFont="1" applyFill="1" applyBorder="1" applyAlignment="1">
      <alignment horizontal="justify" vertical="center"/>
    </xf>
    <xf numFmtId="0" fontId="24" fillId="0" borderId="23" xfId="0" applyFont="1" applyFill="1" applyBorder="1" applyAlignment="1">
      <alignment horizontal="justify" vertical="center"/>
    </xf>
    <xf numFmtId="0" fontId="24" fillId="38" borderId="49" xfId="0" applyFont="1" applyFill="1" applyBorder="1" applyAlignment="1">
      <alignment horizontal="center" vertical="center"/>
    </xf>
    <xf numFmtId="0" fontId="25" fillId="0" borderId="19" xfId="0" applyFont="1" applyFill="1" applyBorder="1" applyAlignment="1">
      <alignment horizontal="justify" vertical="center"/>
    </xf>
    <xf numFmtId="0" fontId="25" fillId="0" borderId="42" xfId="0" applyFont="1" applyFill="1" applyBorder="1" applyAlignment="1">
      <alignment horizontal="justify" vertical="center"/>
    </xf>
    <xf numFmtId="0" fontId="25" fillId="0" borderId="30" xfId="0" applyFont="1" applyFill="1" applyBorder="1" applyAlignment="1">
      <alignment horizontal="justify" vertical="center"/>
    </xf>
    <xf numFmtId="14" fontId="24" fillId="0" borderId="23" xfId="0" applyNumberFormat="1" applyFont="1" applyFill="1" applyBorder="1" applyAlignment="1">
      <alignment horizontal="justify" vertical="center"/>
    </xf>
    <xf numFmtId="14" fontId="24" fillId="0" borderId="27" xfId="0" applyNumberFormat="1" applyFont="1" applyFill="1" applyBorder="1" applyAlignment="1">
      <alignment horizontal="justify" vertical="center"/>
    </xf>
    <xf numFmtId="0" fontId="23" fillId="0" borderId="0" xfId="0" applyFont="1" applyFill="1" applyAlignment="1">
      <alignment horizontal="center" vertical="center"/>
    </xf>
    <xf numFmtId="0" fontId="20" fillId="0" borderId="0" xfId="0" applyFont="1" applyAlignment="1">
      <alignment horizontal="right" vertical="center"/>
    </xf>
    <xf numFmtId="0" fontId="22" fillId="0" borderId="0" xfId="0" applyFont="1" applyFill="1" applyAlignment="1">
      <alignment horizontal="center" vertical="center" wrapText="1"/>
    </xf>
    <xf numFmtId="0" fontId="20" fillId="0" borderId="0" xfId="0" applyFont="1" applyBorder="1" applyAlignment="1">
      <alignment horizontal="right" vertical="center"/>
    </xf>
    <xf numFmtId="0" fontId="24" fillId="38" borderId="19" xfId="0" applyFont="1" applyFill="1" applyBorder="1" applyAlignment="1">
      <alignment horizontal="center" vertical="center"/>
    </xf>
    <xf numFmtId="0" fontId="24" fillId="38" borderId="30" xfId="0" applyFont="1" applyFill="1" applyBorder="1" applyAlignment="1">
      <alignment horizontal="center" vertical="center"/>
    </xf>
    <xf numFmtId="0" fontId="24" fillId="38" borderId="23" xfId="0" applyFont="1" applyFill="1" applyBorder="1" applyAlignment="1">
      <alignment horizontal="center" vertical="center"/>
    </xf>
    <xf numFmtId="0" fontId="24" fillId="30" borderId="57" xfId="49" applyFont="1" applyFill="1" applyBorder="1" applyAlignment="1">
      <alignment horizontal="center" vertical="center" textRotation="1" wrapText="1"/>
    </xf>
    <xf numFmtId="0" fontId="24" fillId="30" borderId="22" xfId="49" applyFont="1" applyFill="1" applyBorder="1" applyAlignment="1">
      <alignment horizontal="center" vertical="center" textRotation="1"/>
    </xf>
    <xf numFmtId="0" fontId="24" fillId="30" borderId="58" xfId="49" applyFont="1" applyFill="1" applyBorder="1" applyAlignment="1">
      <alignment horizontal="center" vertical="center" textRotation="1"/>
    </xf>
    <xf numFmtId="0" fontId="24" fillId="0" borderId="57" xfId="49" applyFont="1" applyBorder="1" applyAlignment="1">
      <alignment horizontal="center" vertical="center" wrapText="1"/>
    </xf>
    <xf numFmtId="0" fontId="24" fillId="0" borderId="22" xfId="49" applyFont="1" applyBorder="1" applyAlignment="1">
      <alignment horizontal="center" vertical="center" wrapText="1"/>
    </xf>
    <xf numFmtId="0" fontId="24" fillId="0" borderId="58" xfId="49" applyFont="1" applyBorder="1" applyAlignment="1">
      <alignment horizontal="center" vertical="center" wrapText="1"/>
    </xf>
    <xf numFmtId="0" fontId="24" fillId="0" borderId="0" xfId="49" applyFont="1" applyBorder="1" applyAlignment="1">
      <alignment horizontal="left" vertical="center" wrapText="1"/>
    </xf>
    <xf numFmtId="0" fontId="24" fillId="0" borderId="0" xfId="49" applyFont="1" applyBorder="1" applyAlignment="1">
      <alignment horizontal="left" vertical="center"/>
    </xf>
    <xf numFmtId="0" fontId="26" fillId="0" borderId="59" xfId="0" applyFont="1" applyBorder="1" applyAlignment="1">
      <alignment horizontal="left" vertical="center"/>
    </xf>
    <xf numFmtId="0" fontId="24" fillId="0" borderId="29" xfId="49" applyFont="1" applyBorder="1" applyAlignment="1">
      <alignment horizontal="center" vertical="center" wrapText="1"/>
    </xf>
    <xf numFmtId="0" fontId="24" fillId="0" borderId="48" xfId="49" applyFont="1" applyBorder="1" applyAlignment="1">
      <alignment horizontal="center" vertical="center" wrapText="1"/>
    </xf>
    <xf numFmtId="0" fontId="24" fillId="0" borderId="27" xfId="49" applyFont="1" applyBorder="1" applyAlignment="1">
      <alignment horizontal="center" vertical="center" wrapText="1"/>
    </xf>
    <xf numFmtId="0" fontId="24" fillId="0" borderId="23" xfId="0" applyFont="1" applyBorder="1" applyAlignment="1">
      <alignment horizontal="center" vertical="center" textRotation="1" wrapText="1"/>
    </xf>
    <xf numFmtId="0" fontId="26" fillId="0" borderId="23" xfId="0" applyFont="1" applyBorder="1" applyAlignment="1">
      <alignment horizontal="center" vertical="center" textRotation="1" wrapText="1"/>
    </xf>
    <xf numFmtId="0" fontId="26" fillId="0" borderId="23" xfId="0" applyFont="1" applyBorder="1" applyAlignment="1">
      <alignment vertical="center"/>
    </xf>
    <xf numFmtId="0" fontId="24" fillId="0" borderId="23" xfId="49" applyFont="1" applyFill="1" applyBorder="1" applyAlignment="1">
      <alignment horizontal="center" vertical="center" wrapText="1" shrinkToFit="1"/>
    </xf>
    <xf numFmtId="0" fontId="24" fillId="0" borderId="41" xfId="49" applyFont="1" applyBorder="1" applyAlignment="1">
      <alignment horizontal="center" vertical="center" wrapText="1"/>
    </xf>
    <xf numFmtId="0" fontId="24" fillId="0" borderId="50" xfId="49" applyFont="1" applyBorder="1" applyAlignment="1">
      <alignment horizontal="center" vertical="center" wrapText="1"/>
    </xf>
    <xf numFmtId="0" fontId="24" fillId="0" borderId="13" xfId="49" applyFont="1" applyFill="1" applyBorder="1" applyAlignment="1">
      <alignment horizontal="center" vertical="center" wrapText="1"/>
    </xf>
    <xf numFmtId="0" fontId="26" fillId="0" borderId="26" xfId="0" applyFont="1" applyBorder="1" applyAlignment="1">
      <alignment horizontal="center" vertical="center" wrapText="1"/>
    </xf>
    <xf numFmtId="0" fontId="26" fillId="0" borderId="51" xfId="0" applyFont="1" applyBorder="1" applyAlignment="1">
      <alignment horizontal="center" vertical="center" wrapText="1"/>
    </xf>
    <xf numFmtId="0" fontId="24" fillId="0" borderId="41" xfId="49" applyFont="1" applyFill="1" applyBorder="1" applyAlignment="1">
      <alignment horizontal="center" vertical="center" wrapText="1" shrinkToFit="1"/>
    </xf>
    <xf numFmtId="0" fontId="24" fillId="0" borderId="52" xfId="49" applyFont="1" applyFill="1" applyBorder="1" applyAlignment="1">
      <alignment horizontal="center" vertical="center" wrapText="1" shrinkToFit="1"/>
    </xf>
    <xf numFmtId="0" fontId="24" fillId="0" borderId="29" xfId="0" applyFont="1" applyBorder="1" applyAlignment="1">
      <alignment horizontal="center" vertical="center" textRotation="1" wrapText="1"/>
    </xf>
    <xf numFmtId="0" fontId="24" fillId="0" borderId="48" xfId="0" applyFont="1" applyBorder="1" applyAlignment="1">
      <alignment horizontal="center" vertical="center" textRotation="1" wrapText="1"/>
    </xf>
    <xf numFmtId="0" fontId="24" fillId="0" borderId="27" xfId="0" applyFont="1" applyBorder="1" applyAlignment="1">
      <alignment horizontal="center" vertical="center" textRotation="1" wrapText="1"/>
    </xf>
    <xf numFmtId="0" fontId="24" fillId="0" borderId="26"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24" fillId="0" borderId="49" xfId="0" applyFont="1" applyBorder="1" applyAlignment="1">
      <alignment horizontal="center" vertical="center"/>
    </xf>
    <xf numFmtId="0" fontId="26" fillId="0" borderId="0" xfId="0" applyFont="1" applyAlignment="1">
      <alignment horizontal="center" vertical="center"/>
    </xf>
    <xf numFmtId="0" fontId="24" fillId="0" borderId="41" xfId="0" applyFont="1" applyBorder="1" applyAlignment="1">
      <alignment horizontal="center" vertical="center"/>
    </xf>
    <xf numFmtId="0" fontId="24" fillId="0" borderId="50" xfId="0" applyFont="1" applyBorder="1" applyAlignment="1">
      <alignment horizontal="center" vertical="center"/>
    </xf>
    <xf numFmtId="0" fontId="24" fillId="0" borderId="20" xfId="0" applyFont="1" applyBorder="1" applyAlignment="1">
      <alignment horizontal="center" vertical="center"/>
    </xf>
    <xf numFmtId="0" fontId="24" fillId="35" borderId="18" xfId="49" applyFont="1" applyFill="1" applyBorder="1" applyAlignment="1">
      <alignment horizontal="center" vertical="center" wrapText="1"/>
    </xf>
    <xf numFmtId="0" fontId="24" fillId="35" borderId="17" xfId="49" applyFont="1" applyFill="1" applyBorder="1" applyAlignment="1">
      <alignment horizontal="center" vertical="center" wrapText="1"/>
    </xf>
    <xf numFmtId="0" fontId="26" fillId="0" borderId="67" xfId="49" applyFont="1" applyFill="1" applyBorder="1" applyAlignment="1">
      <alignment horizontal="justify" vertical="center"/>
    </xf>
    <xf numFmtId="0" fontId="26" fillId="0" borderId="68" xfId="49" applyFont="1" applyFill="1" applyBorder="1" applyAlignment="1">
      <alignment horizontal="justify" vertical="center"/>
    </xf>
    <xf numFmtId="0" fontId="24" fillId="0" borderId="23"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4" fillId="0" borderId="16" xfId="49" applyFont="1" applyFill="1" applyBorder="1" applyAlignment="1">
      <alignment horizontal="left" vertical="center" wrapText="1"/>
    </xf>
    <xf numFmtId="0" fontId="24" fillId="0" borderId="22" xfId="49" applyFont="1" applyFill="1" applyBorder="1" applyAlignment="1">
      <alignment horizontal="left" vertical="center" wrapText="1"/>
    </xf>
    <xf numFmtId="0" fontId="24" fillId="0" borderId="23" xfId="0" applyFont="1" applyBorder="1" applyAlignment="1">
      <alignment horizontal="center" vertical="center"/>
    </xf>
    <xf numFmtId="0" fontId="26" fillId="0" borderId="23" xfId="0" applyFont="1" applyBorder="1" applyAlignment="1">
      <alignment horizontal="center" vertical="center"/>
    </xf>
    <xf numFmtId="0" fontId="24" fillId="30" borderId="54" xfId="49" applyFont="1" applyFill="1" applyBorder="1" applyAlignment="1">
      <alignment horizontal="center" vertical="center" wrapText="1"/>
    </xf>
    <xf numFmtId="0" fontId="24" fillId="30" borderId="55" xfId="49" applyFont="1" applyFill="1" applyBorder="1" applyAlignment="1">
      <alignment horizontal="center" vertical="center" wrapText="1"/>
    </xf>
    <xf numFmtId="0" fontId="24" fillId="30" borderId="56" xfId="49" applyFont="1" applyFill="1" applyBorder="1" applyAlignment="1">
      <alignment horizontal="center" vertical="center" wrapText="1"/>
    </xf>
    <xf numFmtId="0" fontId="26" fillId="0" borderId="23" xfId="0" applyFont="1" applyBorder="1" applyAlignment="1">
      <alignment horizontal="justify" vertical="center"/>
    </xf>
    <xf numFmtId="0" fontId="24" fillId="0" borderId="71" xfId="49"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6" fillId="0" borderId="70" xfId="49" applyFont="1" applyFill="1" applyBorder="1" applyAlignment="1">
      <alignment horizontal="left" vertical="center" wrapText="1"/>
    </xf>
    <xf numFmtId="0" fontId="26" fillId="0" borderId="37" xfId="49" applyFont="1" applyFill="1" applyBorder="1" applyAlignment="1">
      <alignment horizontal="left" vertical="center" wrapText="1"/>
    </xf>
    <xf numFmtId="0" fontId="26" fillId="0" borderId="69" xfId="49" applyFont="1" applyFill="1" applyBorder="1" applyAlignment="1">
      <alignment horizontal="left" vertical="center" wrapText="1"/>
    </xf>
    <xf numFmtId="0" fontId="20" fillId="0" borderId="0" xfId="49" applyFont="1" applyBorder="1" applyAlignment="1">
      <alignment horizontal="right" vertical="center"/>
    </xf>
    <xf numFmtId="0" fontId="24" fillId="0" borderId="0" xfId="0" applyFont="1" applyFill="1" applyBorder="1" applyAlignment="1">
      <alignment horizontal="center" vertical="center"/>
    </xf>
    <xf numFmtId="0" fontId="30" fillId="0" borderId="0" xfId="49" applyFont="1" applyFill="1" applyBorder="1" applyAlignment="1">
      <alignment horizontal="left" vertical="center"/>
    </xf>
    <xf numFmtId="0" fontId="30" fillId="0" borderId="59" xfId="49" applyFont="1" applyFill="1" applyBorder="1" applyAlignment="1">
      <alignment horizontal="left" vertical="center"/>
    </xf>
    <xf numFmtId="0" fontId="24" fillId="0" borderId="0" xfId="49" applyFont="1" applyFill="1" applyBorder="1" applyAlignment="1">
      <alignment horizontal="right" vertical="center"/>
    </xf>
    <xf numFmtId="0" fontId="24" fillId="0" borderId="0" xfId="0" applyFont="1" applyFill="1" applyAlignment="1">
      <alignment horizontal="center" vertical="center"/>
    </xf>
    <xf numFmtId="0" fontId="26" fillId="0" borderId="0" xfId="49" applyFont="1" applyFill="1" applyBorder="1" applyAlignment="1">
      <alignment horizontal="center" vertical="center"/>
    </xf>
    <xf numFmtId="0" fontId="31" fillId="0" borderId="0" xfId="49" applyFont="1" applyBorder="1" applyAlignment="1">
      <alignment horizontal="right" vertical="center"/>
    </xf>
    <xf numFmtId="0" fontId="35" fillId="0" borderId="66" xfId="0" applyFont="1" applyBorder="1" applyAlignment="1">
      <alignment horizontal="center"/>
    </xf>
    <xf numFmtId="0" fontId="35" fillId="0" borderId="42" xfId="0" applyFont="1" applyBorder="1" applyAlignment="1">
      <alignment horizontal="center"/>
    </xf>
    <xf numFmtId="0" fontId="35" fillId="0" borderId="43" xfId="0" applyFont="1" applyBorder="1" applyAlignment="1">
      <alignment horizontal="center"/>
    </xf>
    <xf numFmtId="0" fontId="31" fillId="0" borderId="0" xfId="49" applyFont="1" applyBorder="1" applyAlignment="1">
      <alignment horizontal="center" vertical="center"/>
    </xf>
    <xf numFmtId="0" fontId="35" fillId="0" borderId="2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4" xfId="0" applyFont="1" applyBorder="1" applyAlignment="1">
      <alignment horizontal="center"/>
    </xf>
    <xf numFmtId="0" fontId="35" fillId="0" borderId="23" xfId="0" applyFont="1" applyBorder="1" applyAlignment="1">
      <alignment horizontal="center"/>
    </xf>
    <xf numFmtId="0" fontId="35" fillId="0" borderId="35" xfId="0" applyFont="1" applyBorder="1" applyAlignment="1">
      <alignment horizontal="center"/>
    </xf>
    <xf numFmtId="0" fontId="35" fillId="0" borderId="60" xfId="0" applyFont="1" applyBorder="1" applyAlignment="1">
      <alignment horizontal="center"/>
    </xf>
    <xf numFmtId="0" fontId="35" fillId="0" borderId="59" xfId="0" applyFont="1" applyBorder="1" applyAlignment="1">
      <alignment horizontal="center"/>
    </xf>
    <xf numFmtId="0" fontId="35" fillId="0" borderId="61" xfId="0" applyFont="1" applyBorder="1" applyAlignment="1">
      <alignment horizontal="center"/>
    </xf>
    <xf numFmtId="0" fontId="25" fillId="0" borderId="0" xfId="49" applyFont="1" applyBorder="1" applyAlignment="1">
      <alignment horizontal="right" vertical="center"/>
    </xf>
    <xf numFmtId="0" fontId="39" fillId="38" borderId="23" xfId="0" applyFont="1" applyFill="1" applyBorder="1" applyAlignment="1">
      <alignment horizontal="center" vertical="center"/>
    </xf>
    <xf numFmtId="0" fontId="39" fillId="38" borderId="23" xfId="0" applyFont="1" applyFill="1" applyBorder="1" applyAlignment="1">
      <alignment horizontal="center"/>
    </xf>
    <xf numFmtId="0" fontId="39" fillId="0" borderId="41" xfId="0" applyFont="1" applyBorder="1" applyAlignment="1">
      <alignment horizontal="center" vertical="center"/>
    </xf>
    <xf numFmtId="0" fontId="39" fillId="0" borderId="49" xfId="0" applyFont="1" applyBorder="1" applyAlignment="1">
      <alignment horizontal="center" vertical="center"/>
    </xf>
    <xf numFmtId="0" fontId="39" fillId="0" borderId="28" xfId="0" applyFont="1" applyBorder="1" applyAlignment="1">
      <alignment horizontal="center" vertical="center"/>
    </xf>
    <xf numFmtId="0" fontId="39" fillId="0" borderId="20" xfId="0" applyFont="1" applyBorder="1" applyAlignment="1">
      <alignment horizontal="center" vertical="center"/>
    </xf>
    <xf numFmtId="0" fontId="39" fillId="0" borderId="59" xfId="0" applyFont="1" applyBorder="1" applyAlignment="1">
      <alignment horizontal="center" vertical="center"/>
    </xf>
    <xf numFmtId="0" fontId="39" fillId="0" borderId="31" xfId="0" applyFont="1" applyBorder="1" applyAlignment="1">
      <alignment horizontal="center" vertical="center"/>
    </xf>
    <xf numFmtId="0" fontId="39" fillId="0" borderId="19" xfId="0" applyFont="1" applyBorder="1" applyAlignment="1">
      <alignment horizontal="center" vertical="center"/>
    </xf>
    <xf numFmtId="0" fontId="39" fillId="0" borderId="42" xfId="0" applyFont="1" applyBorder="1" applyAlignment="1">
      <alignment horizontal="center" vertical="center"/>
    </xf>
    <xf numFmtId="0" fontId="39" fillId="0" borderId="30" xfId="0" applyFont="1" applyBorder="1" applyAlignment="1">
      <alignment horizontal="center" vertical="center"/>
    </xf>
    <xf numFmtId="0" fontId="40" fillId="0" borderId="59" xfId="49" applyFont="1" applyBorder="1" applyAlignment="1">
      <alignment horizontal="center" vertical="center" wrapText="1"/>
    </xf>
    <xf numFmtId="0" fontId="21" fillId="0" borderId="0" xfId="0" applyFont="1" applyAlignment="1">
      <alignment horizontal="justify" vertical="center"/>
    </xf>
    <xf numFmtId="0" fontId="20" fillId="38" borderId="59" xfId="0" applyFont="1" applyFill="1" applyBorder="1" applyAlignment="1">
      <alignment horizontal="center"/>
    </xf>
    <xf numFmtId="0" fontId="20" fillId="0" borderId="23" xfId="0" applyFont="1" applyFill="1" applyBorder="1" applyAlignment="1">
      <alignment horizontal="center" vertical="center" wrapText="1"/>
    </xf>
    <xf numFmtId="0" fontId="20" fillId="0" borderId="19" xfId="0" applyFont="1" applyBorder="1" applyAlignment="1">
      <alignment horizontal="center" vertical="center"/>
    </xf>
    <xf numFmtId="0" fontId="20" fillId="0" borderId="42" xfId="0" applyFont="1" applyBorder="1" applyAlignment="1">
      <alignment horizontal="center" vertical="center"/>
    </xf>
    <xf numFmtId="0" fontId="20" fillId="0" borderId="30" xfId="0" applyFont="1" applyBorder="1" applyAlignment="1">
      <alignment horizontal="center" vertical="center"/>
    </xf>
    <xf numFmtId="1" fontId="20" fillId="0" borderId="23" xfId="0" applyNumberFormat="1" applyFont="1" applyFill="1" applyBorder="1" applyAlignment="1">
      <alignment horizontal="center" vertical="center" wrapText="1"/>
    </xf>
    <xf numFmtId="1" fontId="20" fillId="0" borderId="19" xfId="0" applyNumberFormat="1" applyFont="1" applyBorder="1" applyAlignment="1">
      <alignment horizontal="center" vertical="center"/>
    </xf>
    <xf numFmtId="0" fontId="21" fillId="38" borderId="0" xfId="0" applyFont="1" applyFill="1" applyBorder="1" applyAlignment="1">
      <alignment horizontal="center"/>
    </xf>
    <xf numFmtId="0" fontId="21" fillId="38" borderId="62" xfId="0" applyFont="1" applyFill="1" applyBorder="1" applyAlignment="1">
      <alignment horizontal="center"/>
    </xf>
    <xf numFmtId="164" fontId="37" fillId="0" borderId="63" xfId="0" applyNumberFormat="1" applyFont="1" applyBorder="1" applyAlignment="1">
      <alignment horizontal="center"/>
    </xf>
    <xf numFmtId="164" fontId="37" fillId="0" borderId="64" xfId="0" applyNumberFormat="1" applyFont="1" applyBorder="1" applyAlignment="1">
      <alignment horizontal="center"/>
    </xf>
    <xf numFmtId="164" fontId="37" fillId="0" borderId="65" xfId="0" applyNumberFormat="1" applyFont="1" applyBorder="1" applyAlignment="1">
      <alignment horizontal="center"/>
    </xf>
  </cellXfs>
  <cellStyles count="60">
    <cellStyle name="20% - Énfasis1 2" xfId="1"/>
    <cellStyle name="20% - Énfasis1 3" xfId="2"/>
    <cellStyle name="20% - Énfasis2 2" xfId="3"/>
    <cellStyle name="20% - Énfasis2 3" xfId="4"/>
    <cellStyle name="20% - Énfasis3 2" xfId="5"/>
    <cellStyle name="20% - Énfasis3 3" xfId="6"/>
    <cellStyle name="20% - Énfasis4 2" xfId="7"/>
    <cellStyle name="20% - Énfasis4 3" xfId="8"/>
    <cellStyle name="20% - Énfasis5 2" xfId="9"/>
    <cellStyle name="20% - Énfasis5 3" xfId="10"/>
    <cellStyle name="20% - Énfasis6 2" xfId="11"/>
    <cellStyle name="20% - Énfasis6 3" xfId="12"/>
    <cellStyle name="40% - Énfasis1 2" xfId="13"/>
    <cellStyle name="40% - Énfasis1 3" xfId="14"/>
    <cellStyle name="40% - Énfasis2 2" xfId="15"/>
    <cellStyle name="40% - Énfasis2 3" xfId="16"/>
    <cellStyle name="40% - Énfasis3 2" xfId="17"/>
    <cellStyle name="40% - Énfasis3 3" xfId="18"/>
    <cellStyle name="40% - Énfasis4 2" xfId="19"/>
    <cellStyle name="40% - Énfasis4 3" xfId="20"/>
    <cellStyle name="40% - Énfasis5 2" xfId="21"/>
    <cellStyle name="40% - Énfasis5 3" xfId="22"/>
    <cellStyle name="40% - Énfasis6 2" xfId="23"/>
    <cellStyle name="40% - Énfasis6 3" xfId="24"/>
    <cellStyle name="60% - Énfasis1 2" xfId="25"/>
    <cellStyle name="60% - Énfasis2 2" xfId="26"/>
    <cellStyle name="60% - Énfasis2 3" xfId="27"/>
    <cellStyle name="60% - Énfasis3 2" xfId="28"/>
    <cellStyle name="60% - Énfasis3 3" xfId="29"/>
    <cellStyle name="60% - Énfasis4 2" xfId="30"/>
    <cellStyle name="60% - Énfasis5 2" xfId="31"/>
    <cellStyle name="60% - Énfasis6 2" xfId="32"/>
    <cellStyle name="60% - Énfasis6 3" xfId="33"/>
    <cellStyle name="Buena 2" xfId="34"/>
    <cellStyle name="Cálculo 2" xfId="35"/>
    <cellStyle name="Celda de comprobación 2" xfId="36"/>
    <cellStyle name="Celda vinculada 2" xfId="37"/>
    <cellStyle name="Encabezado 4 2" xfId="38"/>
    <cellStyle name="Énfasis1 2" xfId="39"/>
    <cellStyle name="Énfasis2 2" xfId="40"/>
    <cellStyle name="Énfasis3 2" xfId="41"/>
    <cellStyle name="Énfasis4 2" xfId="42"/>
    <cellStyle name="Énfasis5 2" xfId="43"/>
    <cellStyle name="Énfasis6 2" xfId="44"/>
    <cellStyle name="Énfasis6 3" xfId="45"/>
    <cellStyle name="Entrada 2" xfId="46"/>
    <cellStyle name="Incorrecto 2" xfId="47"/>
    <cellStyle name="Neutral 2" xfId="48"/>
    <cellStyle name="Normal" xfId="0" builtinId="0"/>
    <cellStyle name="Normal 2" xfId="49"/>
    <cellStyle name="Notas 2" xfId="50"/>
    <cellStyle name="Porcentaje 2" xfId="51"/>
    <cellStyle name="Salida 2" xfId="52"/>
    <cellStyle name="Texto de advertencia 2" xfId="53"/>
    <cellStyle name="Texto explicativo 2" xfId="54"/>
    <cellStyle name="Título 1 2" xfId="55"/>
    <cellStyle name="Título 2 2" xfId="56"/>
    <cellStyle name="Título 3 2" xfId="57"/>
    <cellStyle name="Título 4" xfId="58"/>
    <cellStyle name="Total 2" xfId="59"/>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B955C"/>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1609725</xdr:colOff>
      <xdr:row>0</xdr:row>
      <xdr:rowOff>123825</xdr:rowOff>
    </xdr:from>
    <xdr:to>
      <xdr:col>2</xdr:col>
      <xdr:colOff>2886075</xdr:colOff>
      <xdr:row>2</xdr:row>
      <xdr:rowOff>0</xdr:rowOff>
    </xdr:to>
    <xdr:pic>
      <xdr:nvPicPr>
        <xdr:cNvPr id="269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12382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0</xdr:rowOff>
    </xdr:from>
    <xdr:to>
      <xdr:col>1</xdr:col>
      <xdr:colOff>507892</xdr:colOff>
      <xdr:row>2</xdr:row>
      <xdr:rowOff>105342</xdr:rowOff>
    </xdr:to>
    <xdr:pic>
      <xdr:nvPicPr>
        <xdr:cNvPr id="4" name="Imagen 3">
          <a:extLst>
            <a:ext uri="{FF2B5EF4-FFF2-40B4-BE49-F238E27FC236}">
              <a16:creationId xmlns:a16="http://schemas.microsoft.com/office/drawing/2014/main" id="{9B1317E1-1837-AE40-A08E-20945EF3D1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0"/>
          <a:ext cx="1755667" cy="562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1241317</xdr:colOff>
      <xdr:row>2</xdr:row>
      <xdr:rowOff>86292</xdr:rowOff>
    </xdr:to>
    <xdr:pic>
      <xdr:nvPicPr>
        <xdr:cNvPr id="3" name="Imagen 2">
          <a:extLst>
            <a:ext uri="{FF2B5EF4-FFF2-40B4-BE49-F238E27FC236}">
              <a16:creationId xmlns:a16="http://schemas.microsoft.com/office/drawing/2014/main" id="{9B1317E1-1837-AE40-A08E-20945EF3D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55667" cy="5625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1336567</xdr:colOff>
      <xdr:row>1</xdr:row>
      <xdr:rowOff>257288</xdr:rowOff>
    </xdr:to>
    <xdr:pic>
      <xdr:nvPicPr>
        <xdr:cNvPr id="2" name="Imagen 1">
          <a:extLst>
            <a:ext uri="{FF2B5EF4-FFF2-40B4-BE49-F238E27FC236}">
              <a16:creationId xmlns:a16="http://schemas.microsoft.com/office/drawing/2014/main" id="{9B1317E1-1837-AE40-A08E-20945EF3D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55667" cy="562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38100</xdr:rowOff>
    </xdr:from>
    <xdr:to>
      <xdr:col>3</xdr:col>
      <xdr:colOff>196851</xdr:colOff>
      <xdr:row>3</xdr:row>
      <xdr:rowOff>8386</xdr:rowOff>
    </xdr:to>
    <xdr:pic>
      <xdr:nvPicPr>
        <xdr:cNvPr id="2" name="Imagen 1">
          <a:extLst>
            <a:ext uri="{FF2B5EF4-FFF2-40B4-BE49-F238E27FC236}">
              <a16:creationId xmlns:a16="http://schemas.microsoft.com/office/drawing/2014/main" id="{9B1317E1-1837-AE40-A08E-20945EF3D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723900"/>
          <a:ext cx="1314450" cy="4401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view="pageBreakPreview" zoomScaleNormal="100" zoomScaleSheetLayoutView="100" workbookViewId="0">
      <selection activeCell="A28" sqref="A28"/>
    </sheetView>
  </sheetViews>
  <sheetFormatPr baseColWidth="10" defaultColWidth="11.42578125" defaultRowHeight="18" x14ac:dyDescent="0.35"/>
  <cols>
    <col min="1" max="1" width="19.28515625" style="1" customWidth="1"/>
    <col min="2" max="2" width="26.42578125" style="1" customWidth="1"/>
    <col min="3" max="3" width="5" style="1" customWidth="1"/>
    <col min="4" max="4" width="9.85546875" style="1" customWidth="1"/>
    <col min="5" max="5" width="11.28515625" style="1" customWidth="1"/>
    <col min="6" max="6" width="31" style="1" customWidth="1"/>
    <col min="7" max="16384" width="11.42578125" style="1"/>
  </cols>
  <sheetData>
    <row r="1" spans="1:6" x14ac:dyDescent="0.35">
      <c r="A1" s="241" t="s">
        <v>501</v>
      </c>
      <c r="B1" s="241"/>
      <c r="C1" s="241"/>
      <c r="D1" s="241"/>
      <c r="E1" s="241"/>
      <c r="F1" s="241"/>
    </row>
    <row r="2" spans="1:6" x14ac:dyDescent="0.35">
      <c r="A2" s="241" t="s">
        <v>500</v>
      </c>
      <c r="B2" s="241"/>
      <c r="C2" s="241"/>
      <c r="D2" s="241"/>
      <c r="E2" s="241"/>
      <c r="F2" s="241"/>
    </row>
    <row r="3" spans="1:6" x14ac:dyDescent="0.35">
      <c r="A3" s="2"/>
      <c r="B3" s="2"/>
      <c r="C3" s="2"/>
      <c r="D3" s="2"/>
      <c r="E3" s="2"/>
      <c r="F3" s="2"/>
    </row>
    <row r="4" spans="1:6" ht="37.5" customHeight="1" x14ac:dyDescent="0.35">
      <c r="A4" s="242" t="s">
        <v>558</v>
      </c>
      <c r="B4" s="242"/>
      <c r="C4" s="242"/>
      <c r="D4" s="242"/>
      <c r="E4" s="242"/>
      <c r="F4" s="242"/>
    </row>
    <row r="5" spans="1:6" ht="14.25" customHeight="1" x14ac:dyDescent="0.35">
      <c r="A5" s="240"/>
      <c r="B5" s="240"/>
      <c r="C5" s="240"/>
      <c r="D5" s="240"/>
      <c r="E5" s="240"/>
      <c r="F5" s="240"/>
    </row>
    <row r="6" spans="1:6" ht="14.25" customHeight="1" x14ac:dyDescent="0.35">
      <c r="A6" s="243">
        <v>2023</v>
      </c>
      <c r="B6" s="243"/>
      <c r="C6" s="243"/>
      <c r="D6" s="243"/>
      <c r="E6" s="243"/>
      <c r="F6" s="243"/>
    </row>
    <row r="7" spans="1:6" ht="14.25" customHeight="1" x14ac:dyDescent="0.35">
      <c r="A7" s="244" t="s">
        <v>265</v>
      </c>
      <c r="B7" s="245"/>
      <c r="C7" s="246" t="s">
        <v>266</v>
      </c>
      <c r="D7" s="246"/>
      <c r="E7" s="246"/>
      <c r="F7" s="246"/>
    </row>
    <row r="8" spans="1:6" ht="30" customHeight="1" x14ac:dyDescent="0.35">
      <c r="A8" s="232" t="s">
        <v>267</v>
      </c>
      <c r="B8" s="232"/>
      <c r="C8" s="235"/>
      <c r="D8" s="236"/>
      <c r="E8" s="236"/>
      <c r="F8" s="237"/>
    </row>
    <row r="9" spans="1:6" ht="30" customHeight="1" x14ac:dyDescent="0.35">
      <c r="A9" s="232" t="s">
        <v>268</v>
      </c>
      <c r="B9" s="232"/>
      <c r="C9" s="235"/>
      <c r="D9" s="236"/>
      <c r="E9" s="236"/>
      <c r="F9" s="237"/>
    </row>
    <row r="10" spans="1:6" ht="42.75" customHeight="1" x14ac:dyDescent="0.35">
      <c r="A10" s="232" t="s">
        <v>503</v>
      </c>
      <c r="B10" s="232"/>
      <c r="C10" s="235"/>
      <c r="D10" s="236"/>
      <c r="E10" s="236"/>
      <c r="F10" s="237"/>
    </row>
    <row r="11" spans="1:6" ht="30" customHeight="1" x14ac:dyDescent="0.35">
      <c r="A11" s="232" t="s">
        <v>504</v>
      </c>
      <c r="B11" s="232"/>
      <c r="C11" s="235"/>
      <c r="D11" s="236"/>
      <c r="E11" s="236"/>
      <c r="F11" s="237"/>
    </row>
    <row r="12" spans="1:6" ht="79.5" customHeight="1" x14ac:dyDescent="0.35">
      <c r="A12" s="232" t="s">
        <v>269</v>
      </c>
      <c r="B12" s="232"/>
      <c r="C12" s="235"/>
      <c r="D12" s="236"/>
      <c r="E12" s="236"/>
      <c r="F12" s="237"/>
    </row>
    <row r="13" spans="1:6" ht="30" customHeight="1" x14ac:dyDescent="0.35">
      <c r="A13" s="232" t="s">
        <v>270</v>
      </c>
      <c r="B13" s="232"/>
      <c r="C13" s="235"/>
      <c r="D13" s="236"/>
      <c r="E13" s="236"/>
      <c r="F13" s="237"/>
    </row>
    <row r="14" spans="1:6" ht="38.25" customHeight="1" x14ac:dyDescent="0.35">
      <c r="A14" s="232" t="s">
        <v>505</v>
      </c>
      <c r="B14" s="232"/>
      <c r="C14" s="235"/>
      <c r="D14" s="236"/>
      <c r="E14" s="236"/>
      <c r="F14" s="237"/>
    </row>
    <row r="15" spans="1:6" ht="28.5" customHeight="1" x14ac:dyDescent="0.35">
      <c r="A15" s="232" t="s">
        <v>271</v>
      </c>
      <c r="B15" s="232"/>
      <c r="C15" s="238"/>
      <c r="D15" s="238"/>
      <c r="E15" s="239"/>
      <c r="F15" s="238"/>
    </row>
    <row r="16" spans="1:6" ht="30.75" customHeight="1" x14ac:dyDescent="0.35">
      <c r="A16" s="232" t="s">
        <v>272</v>
      </c>
      <c r="B16" s="232"/>
      <c r="C16" s="233"/>
      <c r="D16" s="233"/>
      <c r="E16" s="233"/>
      <c r="F16" s="233"/>
    </row>
    <row r="17" spans="1:6" ht="14.25" customHeight="1" x14ac:dyDescent="0.35">
      <c r="A17" s="232" t="s">
        <v>273</v>
      </c>
      <c r="B17" s="232"/>
      <c r="C17" s="233"/>
      <c r="D17" s="233"/>
      <c r="E17" s="233"/>
      <c r="F17" s="233"/>
    </row>
    <row r="18" spans="1:6" ht="14.25" customHeight="1" x14ac:dyDescent="0.35">
      <c r="A18" s="234" t="s">
        <v>506</v>
      </c>
      <c r="B18" s="234"/>
      <c r="C18" s="234"/>
      <c r="D18" s="234"/>
      <c r="E18" s="234"/>
      <c r="F18" s="234"/>
    </row>
    <row r="19" spans="1:6" ht="14.25" customHeight="1" x14ac:dyDescent="0.35">
      <c r="A19" s="231" t="s">
        <v>507</v>
      </c>
      <c r="B19" s="231"/>
      <c r="C19" s="231"/>
      <c r="D19" s="231"/>
      <c r="E19" s="231"/>
      <c r="F19" s="231"/>
    </row>
    <row r="20" spans="1:6" ht="14.25" customHeight="1" x14ac:dyDescent="0.35">
      <c r="A20" s="231" t="s">
        <v>508</v>
      </c>
      <c r="B20" s="231"/>
      <c r="C20" s="231"/>
      <c r="D20" s="231"/>
      <c r="E20" s="231"/>
      <c r="F20" s="231"/>
    </row>
    <row r="21" spans="1:6" ht="14.25" customHeight="1" x14ac:dyDescent="0.35">
      <c r="A21" s="231" t="s">
        <v>509</v>
      </c>
      <c r="B21" s="231"/>
      <c r="C21" s="231"/>
      <c r="D21" s="231"/>
      <c r="E21" s="231"/>
      <c r="F21" s="231"/>
    </row>
    <row r="22" spans="1:6" ht="14.25" customHeight="1" x14ac:dyDescent="0.35">
      <c r="A22" s="231" t="s">
        <v>557</v>
      </c>
      <c r="B22" s="231"/>
      <c r="C22" s="231"/>
      <c r="D22" s="231"/>
      <c r="E22" s="231"/>
      <c r="F22" s="231"/>
    </row>
    <row r="23" spans="1:6" ht="14.25" customHeight="1" x14ac:dyDescent="0.35">
      <c r="A23" s="229" t="s">
        <v>544</v>
      </c>
      <c r="B23" s="230"/>
      <c r="C23" s="230"/>
      <c r="D23" s="230"/>
      <c r="E23" s="230"/>
      <c r="F23" s="230"/>
    </row>
    <row r="24" spans="1:6" ht="14.25" customHeight="1" x14ac:dyDescent="0.35">
      <c r="A24" s="229" t="s">
        <v>545</v>
      </c>
      <c r="B24" s="230"/>
      <c r="C24" s="230"/>
      <c r="D24" s="230"/>
      <c r="E24" s="230"/>
      <c r="F24" s="230"/>
    </row>
    <row r="25" spans="1:6" ht="17.25" customHeight="1" x14ac:dyDescent="0.35">
      <c r="A25" s="229" t="s">
        <v>546</v>
      </c>
      <c r="B25" s="230"/>
      <c r="C25" s="230"/>
      <c r="D25" s="230"/>
      <c r="E25" s="230"/>
      <c r="F25" s="230"/>
    </row>
    <row r="26" spans="1:6" ht="17.25" customHeight="1" x14ac:dyDescent="0.35">
      <c r="A26" s="230" t="s">
        <v>559</v>
      </c>
      <c r="B26" s="230"/>
      <c r="C26" s="230"/>
      <c r="D26" s="230"/>
      <c r="E26" s="230"/>
      <c r="F26" s="230"/>
    </row>
    <row r="27" spans="1:6" ht="18" customHeight="1" x14ac:dyDescent="0.35">
      <c r="A27" s="230" t="s">
        <v>619</v>
      </c>
      <c r="B27" s="230"/>
      <c r="C27" s="230"/>
      <c r="D27" s="230"/>
      <c r="E27" s="230"/>
      <c r="F27" s="230"/>
    </row>
  </sheetData>
  <mergeCells count="37">
    <mergeCell ref="A1:F1"/>
    <mergeCell ref="A2:F2"/>
    <mergeCell ref="A4:F4"/>
    <mergeCell ref="A6:F6"/>
    <mergeCell ref="A7:B7"/>
    <mergeCell ref="C7:F7"/>
    <mergeCell ref="A8:B8"/>
    <mergeCell ref="C8:F8"/>
    <mergeCell ref="A5:F5"/>
    <mergeCell ref="A9:B9"/>
    <mergeCell ref="C9:F9"/>
    <mergeCell ref="A10:B10"/>
    <mergeCell ref="C10:F10"/>
    <mergeCell ref="A11:B11"/>
    <mergeCell ref="C11:F11"/>
    <mergeCell ref="A12:B12"/>
    <mergeCell ref="C12:F12"/>
    <mergeCell ref="A14:B14"/>
    <mergeCell ref="C14:F14"/>
    <mergeCell ref="A15:B15"/>
    <mergeCell ref="C15:F15"/>
    <mergeCell ref="A13:B13"/>
    <mergeCell ref="C13:F13"/>
    <mergeCell ref="A16:B16"/>
    <mergeCell ref="C16:F16"/>
    <mergeCell ref="A17:B17"/>
    <mergeCell ref="C17:F17"/>
    <mergeCell ref="A18:F18"/>
    <mergeCell ref="A23:F23"/>
    <mergeCell ref="A24:F24"/>
    <mergeCell ref="A25:F25"/>
    <mergeCell ref="A27:F27"/>
    <mergeCell ref="A19:F19"/>
    <mergeCell ref="A20:F20"/>
    <mergeCell ref="A21:F21"/>
    <mergeCell ref="A22:F22"/>
    <mergeCell ref="A26:F26"/>
  </mergeCells>
  <printOptions horizontalCentered="1"/>
  <pageMargins left="0.19685039370078741" right="0.15748031496062992" top="0.74803149606299213" bottom="0.31496062992125984"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
  <sheetViews>
    <sheetView view="pageBreakPreview" zoomScale="70" zoomScaleNormal="85" zoomScaleSheetLayoutView="70" workbookViewId="0">
      <selection activeCell="E255" sqref="E255"/>
    </sheetView>
  </sheetViews>
  <sheetFormatPr baseColWidth="10" defaultColWidth="11.42578125" defaultRowHeight="18" x14ac:dyDescent="0.25"/>
  <cols>
    <col min="1" max="1" width="2.140625" style="150" customWidth="1"/>
    <col min="2" max="2" width="5.5703125" style="150" customWidth="1"/>
    <col min="3" max="3" width="27.28515625" style="150" customWidth="1"/>
    <col min="4" max="4" width="46.28515625" style="150" customWidth="1"/>
    <col min="5" max="5" width="90.7109375" style="150" customWidth="1"/>
    <col min="6" max="6" width="6.5703125" style="150" customWidth="1"/>
    <col min="7" max="7" width="5.42578125" style="151" hidden="1" customWidth="1"/>
    <col min="8" max="10" width="11.42578125" style="91" hidden="1" customWidth="1"/>
    <col min="11" max="11" width="0" style="91" hidden="1" customWidth="1"/>
    <col min="12" max="16384" width="11.42578125" style="91"/>
  </cols>
  <sheetData>
    <row r="1" spans="1:10" ht="18.75" x14ac:dyDescent="0.25">
      <c r="A1" s="299" t="s">
        <v>502</v>
      </c>
      <c r="B1" s="299"/>
      <c r="C1" s="299"/>
      <c r="D1" s="299"/>
      <c r="E1" s="299"/>
      <c r="F1" s="299"/>
      <c r="G1" s="90"/>
    </row>
    <row r="2" spans="1:10" ht="18.75" x14ac:dyDescent="0.25">
      <c r="A2" s="299" t="s">
        <v>0</v>
      </c>
      <c r="B2" s="299"/>
      <c r="C2" s="299"/>
      <c r="D2" s="299"/>
      <c r="E2" s="299"/>
      <c r="F2" s="299"/>
      <c r="G2" s="90"/>
    </row>
    <row r="3" spans="1:10" ht="18.75" x14ac:dyDescent="0.25">
      <c r="A3" s="84"/>
      <c r="B3" s="84"/>
      <c r="C3" s="84"/>
      <c r="D3" s="84"/>
      <c r="E3" s="84"/>
      <c r="F3" s="84"/>
      <c r="G3" s="90"/>
    </row>
    <row r="4" spans="1:10" ht="18.75" x14ac:dyDescent="0.25">
      <c r="A4" s="304" t="str">
        <f>Carátula!A4</f>
        <v>CÉDULA DE EVALUACIÓN PARA CÁNCER EN MAYORES DE 18 AÑOS: TUMOR MALIGNO COLORRECTAL</v>
      </c>
      <c r="B4" s="304"/>
      <c r="C4" s="304"/>
      <c r="D4" s="304"/>
      <c r="E4" s="304"/>
      <c r="F4" s="304"/>
      <c r="G4" s="304"/>
    </row>
    <row r="5" spans="1:10" ht="18.75" x14ac:dyDescent="0.25">
      <c r="A5" s="300"/>
      <c r="B5" s="300"/>
      <c r="C5" s="300"/>
      <c r="D5" s="300"/>
      <c r="E5" s="300"/>
      <c r="F5" s="300"/>
      <c r="G5" s="92"/>
    </row>
    <row r="6" spans="1:10" ht="18.75" x14ac:dyDescent="0.25">
      <c r="A6" s="134"/>
      <c r="B6" s="305">
        <f>Carátula!C10</f>
        <v>0</v>
      </c>
      <c r="C6" s="305"/>
      <c r="D6" s="305"/>
      <c r="E6" s="197">
        <f>Carátula!C11</f>
        <v>0</v>
      </c>
      <c r="F6" s="134"/>
      <c r="G6" s="93"/>
    </row>
    <row r="7" spans="1:10" ht="18.75" x14ac:dyDescent="0.25">
      <c r="A7" s="301"/>
      <c r="B7" s="301"/>
      <c r="C7" s="302"/>
      <c r="D7" s="302"/>
      <c r="E7" s="303">
        <v>2023</v>
      </c>
      <c r="F7" s="303"/>
      <c r="G7" s="93"/>
    </row>
    <row r="8" spans="1:10" ht="44.25" customHeight="1" x14ac:dyDescent="0.25">
      <c r="A8" s="94"/>
      <c r="B8" s="95"/>
      <c r="C8" s="85" t="s">
        <v>1</v>
      </c>
      <c r="D8" s="86" t="s">
        <v>2</v>
      </c>
      <c r="E8" s="87" t="s">
        <v>3</v>
      </c>
      <c r="F8" s="88" t="s">
        <v>4</v>
      </c>
      <c r="G8" s="93"/>
    </row>
    <row r="9" spans="1:10" ht="36.75" customHeight="1" x14ac:dyDescent="0.25">
      <c r="A9" s="96"/>
      <c r="B9" s="4">
        <v>1</v>
      </c>
      <c r="C9" s="253" t="s">
        <v>516</v>
      </c>
      <c r="D9" s="5" t="s">
        <v>5</v>
      </c>
      <c r="E9" s="97" t="s">
        <v>179</v>
      </c>
      <c r="F9" s="6">
        <v>1</v>
      </c>
      <c r="G9" s="93"/>
      <c r="H9" s="7">
        <f>IF(F9=I9,J9)</f>
        <v>1</v>
      </c>
      <c r="I9" s="8">
        <f>IF(F9="NA","NA",J9)</f>
        <v>1</v>
      </c>
      <c r="J9" s="9">
        <v>1</v>
      </c>
    </row>
    <row r="10" spans="1:10" ht="168.75" x14ac:dyDescent="0.25">
      <c r="A10" s="96"/>
      <c r="B10" s="4">
        <v>2</v>
      </c>
      <c r="C10" s="253"/>
      <c r="D10" s="5" t="s">
        <v>251</v>
      </c>
      <c r="E10" s="209" t="s">
        <v>560</v>
      </c>
      <c r="F10" s="6">
        <v>3</v>
      </c>
      <c r="G10" s="93"/>
      <c r="H10" s="7">
        <f t="shared" ref="H10:H73" si="0">IF(F10=I10,J10)</f>
        <v>3</v>
      </c>
      <c r="I10" s="8">
        <f t="shared" ref="I10:I73" si="1">IF(F10="NA","NA",J10)</f>
        <v>3</v>
      </c>
      <c r="J10" s="9">
        <v>3</v>
      </c>
    </row>
    <row r="11" spans="1:10" ht="56.25" x14ac:dyDescent="0.25">
      <c r="A11" s="96"/>
      <c r="B11" s="4">
        <v>3</v>
      </c>
      <c r="C11" s="254"/>
      <c r="D11" s="10" t="s">
        <v>6</v>
      </c>
      <c r="E11" s="36" t="s">
        <v>180</v>
      </c>
      <c r="F11" s="11">
        <v>1</v>
      </c>
      <c r="G11" s="93"/>
      <c r="H11" s="7">
        <f t="shared" si="0"/>
        <v>1</v>
      </c>
      <c r="I11" s="8">
        <f t="shared" si="1"/>
        <v>1</v>
      </c>
      <c r="J11" s="9">
        <v>1</v>
      </c>
    </row>
    <row r="12" spans="1:10" ht="75" x14ac:dyDescent="0.25">
      <c r="A12" s="98"/>
      <c r="B12" s="4">
        <v>4</v>
      </c>
      <c r="C12" s="254"/>
      <c r="D12" s="12" t="s">
        <v>250</v>
      </c>
      <c r="E12" s="36" t="s">
        <v>182</v>
      </c>
      <c r="F12" s="11">
        <v>10</v>
      </c>
      <c r="G12" s="99"/>
      <c r="H12" s="7">
        <f t="shared" si="0"/>
        <v>10</v>
      </c>
      <c r="I12" s="8">
        <f t="shared" si="1"/>
        <v>10</v>
      </c>
      <c r="J12" s="9">
        <v>10</v>
      </c>
    </row>
    <row r="13" spans="1:10" ht="168.75" x14ac:dyDescent="0.25">
      <c r="A13" s="96"/>
      <c r="B13" s="4">
        <v>5</v>
      </c>
      <c r="C13" s="254"/>
      <c r="D13" s="12" t="s">
        <v>511</v>
      </c>
      <c r="E13" s="100" t="s">
        <v>510</v>
      </c>
      <c r="F13" s="13">
        <v>5</v>
      </c>
      <c r="G13" s="93"/>
      <c r="H13" s="7">
        <f t="shared" si="0"/>
        <v>5</v>
      </c>
      <c r="I13" s="8">
        <f t="shared" si="1"/>
        <v>5</v>
      </c>
      <c r="J13" s="9">
        <v>5</v>
      </c>
    </row>
    <row r="14" spans="1:10" ht="75" x14ac:dyDescent="0.25">
      <c r="A14" s="96"/>
      <c r="B14" s="4">
        <v>6</v>
      </c>
      <c r="C14" s="254"/>
      <c r="D14" s="12" t="s">
        <v>216</v>
      </c>
      <c r="E14" s="101" t="s">
        <v>217</v>
      </c>
      <c r="F14" s="13">
        <v>5</v>
      </c>
      <c r="G14" s="93"/>
      <c r="H14" s="7">
        <f t="shared" si="0"/>
        <v>5</v>
      </c>
      <c r="I14" s="8">
        <f t="shared" si="1"/>
        <v>5</v>
      </c>
      <c r="J14" s="9">
        <v>5</v>
      </c>
    </row>
    <row r="15" spans="1:10" ht="37.5" x14ac:dyDescent="0.25">
      <c r="A15" s="96"/>
      <c r="B15" s="4">
        <v>7</v>
      </c>
      <c r="C15" s="254"/>
      <c r="D15" s="14" t="s">
        <v>8</v>
      </c>
      <c r="E15" s="102" t="s">
        <v>360</v>
      </c>
      <c r="F15" s="13">
        <v>1</v>
      </c>
      <c r="G15" s="93"/>
      <c r="H15" s="7">
        <f t="shared" si="0"/>
        <v>1</v>
      </c>
      <c r="I15" s="8">
        <f t="shared" si="1"/>
        <v>1</v>
      </c>
      <c r="J15" s="9">
        <v>1</v>
      </c>
    </row>
    <row r="16" spans="1:10" ht="33.75" customHeight="1" x14ac:dyDescent="0.25">
      <c r="A16" s="96"/>
      <c r="B16" s="4">
        <v>8</v>
      </c>
      <c r="C16" s="254"/>
      <c r="D16" s="15" t="s">
        <v>9</v>
      </c>
      <c r="E16" s="103" t="s">
        <v>304</v>
      </c>
      <c r="F16" s="13">
        <v>1</v>
      </c>
      <c r="G16" s="93"/>
      <c r="H16" s="7">
        <f t="shared" si="0"/>
        <v>1</v>
      </c>
      <c r="I16" s="8">
        <f t="shared" si="1"/>
        <v>1</v>
      </c>
      <c r="J16" s="9">
        <v>1</v>
      </c>
    </row>
    <row r="17" spans="1:10" ht="18.75" customHeight="1" x14ac:dyDescent="0.25">
      <c r="A17" s="96"/>
      <c r="B17" s="4">
        <v>9</v>
      </c>
      <c r="C17" s="254"/>
      <c r="D17" s="15" t="s">
        <v>10</v>
      </c>
      <c r="E17" s="104" t="s">
        <v>181</v>
      </c>
      <c r="F17" s="13">
        <v>5</v>
      </c>
      <c r="G17" s="93"/>
      <c r="H17" s="7">
        <f t="shared" si="0"/>
        <v>5</v>
      </c>
      <c r="I17" s="8">
        <f t="shared" si="1"/>
        <v>5</v>
      </c>
      <c r="J17" s="9">
        <v>5</v>
      </c>
    </row>
    <row r="18" spans="1:10" ht="37.5" x14ac:dyDescent="0.25">
      <c r="A18" s="96"/>
      <c r="B18" s="4">
        <v>10</v>
      </c>
      <c r="C18" s="254"/>
      <c r="D18" s="15" t="s">
        <v>11</v>
      </c>
      <c r="E18" s="103" t="s">
        <v>305</v>
      </c>
      <c r="F18" s="13">
        <v>1</v>
      </c>
      <c r="G18" s="93"/>
      <c r="H18" s="7">
        <f t="shared" si="0"/>
        <v>1</v>
      </c>
      <c r="I18" s="8">
        <f t="shared" si="1"/>
        <v>1</v>
      </c>
      <c r="J18" s="9">
        <v>1</v>
      </c>
    </row>
    <row r="19" spans="1:10" ht="144.75" customHeight="1" x14ac:dyDescent="0.25">
      <c r="A19" s="96"/>
      <c r="B19" s="4">
        <v>11</v>
      </c>
      <c r="C19" s="254"/>
      <c r="D19" s="14" t="s">
        <v>12</v>
      </c>
      <c r="E19" s="102" t="s">
        <v>525</v>
      </c>
      <c r="F19" s="13">
        <v>5</v>
      </c>
      <c r="G19" s="93"/>
      <c r="H19" s="7">
        <f t="shared" si="0"/>
        <v>5</v>
      </c>
      <c r="I19" s="8">
        <f t="shared" si="1"/>
        <v>5</v>
      </c>
      <c r="J19" s="9">
        <v>5</v>
      </c>
    </row>
    <row r="20" spans="1:10" ht="31.5" customHeight="1" x14ac:dyDescent="0.25">
      <c r="A20" s="96"/>
      <c r="B20" s="4">
        <v>12</v>
      </c>
      <c r="C20" s="254"/>
      <c r="D20" s="15" t="s">
        <v>13</v>
      </c>
      <c r="E20" s="103" t="s">
        <v>448</v>
      </c>
      <c r="F20" s="13">
        <v>1</v>
      </c>
      <c r="G20" s="93"/>
      <c r="H20" s="7">
        <f t="shared" si="0"/>
        <v>1</v>
      </c>
      <c r="I20" s="8">
        <f t="shared" si="1"/>
        <v>1</v>
      </c>
      <c r="J20" s="9">
        <v>1</v>
      </c>
    </row>
    <row r="21" spans="1:10" ht="37.5" x14ac:dyDescent="0.25">
      <c r="A21" s="96"/>
      <c r="B21" s="4">
        <v>13</v>
      </c>
      <c r="C21" s="254"/>
      <c r="D21" s="15" t="s">
        <v>14</v>
      </c>
      <c r="E21" s="103" t="s">
        <v>306</v>
      </c>
      <c r="F21" s="13">
        <v>1</v>
      </c>
      <c r="G21" s="93"/>
      <c r="H21" s="7">
        <f t="shared" si="0"/>
        <v>1</v>
      </c>
      <c r="I21" s="8">
        <f t="shared" si="1"/>
        <v>1</v>
      </c>
      <c r="J21" s="9">
        <v>1</v>
      </c>
    </row>
    <row r="22" spans="1:10" ht="37.5" x14ac:dyDescent="0.25">
      <c r="A22" s="96"/>
      <c r="B22" s="4">
        <v>14</v>
      </c>
      <c r="C22" s="254"/>
      <c r="D22" s="14" t="s">
        <v>15</v>
      </c>
      <c r="E22" s="103" t="s">
        <v>306</v>
      </c>
      <c r="F22" s="13">
        <v>1</v>
      </c>
      <c r="G22" s="93"/>
      <c r="H22" s="7">
        <f t="shared" si="0"/>
        <v>1</v>
      </c>
      <c r="I22" s="8">
        <f t="shared" si="1"/>
        <v>1</v>
      </c>
      <c r="J22" s="9">
        <v>1</v>
      </c>
    </row>
    <row r="23" spans="1:10" ht="75" x14ac:dyDescent="0.25">
      <c r="A23" s="96"/>
      <c r="B23" s="4">
        <v>15</v>
      </c>
      <c r="C23" s="254"/>
      <c r="D23" s="14" t="s">
        <v>16</v>
      </c>
      <c r="E23" s="102" t="s">
        <v>526</v>
      </c>
      <c r="F23" s="13">
        <v>5</v>
      </c>
      <c r="G23" s="93"/>
      <c r="H23" s="7">
        <f t="shared" si="0"/>
        <v>5</v>
      </c>
      <c r="I23" s="8">
        <f t="shared" si="1"/>
        <v>5</v>
      </c>
      <c r="J23" s="9">
        <v>5</v>
      </c>
    </row>
    <row r="24" spans="1:10" ht="37.5" x14ac:dyDescent="0.25">
      <c r="A24" s="96"/>
      <c r="B24" s="4">
        <v>16</v>
      </c>
      <c r="C24" s="254"/>
      <c r="D24" s="14" t="s">
        <v>17</v>
      </c>
      <c r="E24" s="102" t="s">
        <v>183</v>
      </c>
      <c r="F24" s="13">
        <v>5</v>
      </c>
      <c r="G24" s="93"/>
      <c r="H24" s="7">
        <f t="shared" si="0"/>
        <v>5</v>
      </c>
      <c r="I24" s="8">
        <f t="shared" si="1"/>
        <v>5</v>
      </c>
      <c r="J24" s="9">
        <v>5</v>
      </c>
    </row>
    <row r="25" spans="1:10" ht="36.75" customHeight="1" x14ac:dyDescent="0.25">
      <c r="A25" s="96"/>
      <c r="B25" s="4">
        <v>17</v>
      </c>
      <c r="C25" s="254"/>
      <c r="D25" s="14" t="s">
        <v>18</v>
      </c>
      <c r="E25" s="105" t="s">
        <v>184</v>
      </c>
      <c r="F25" s="13">
        <v>5</v>
      </c>
      <c r="G25" s="93"/>
      <c r="H25" s="7">
        <f t="shared" si="0"/>
        <v>5</v>
      </c>
      <c r="I25" s="8">
        <f t="shared" si="1"/>
        <v>5</v>
      </c>
      <c r="J25" s="9">
        <v>5</v>
      </c>
    </row>
    <row r="26" spans="1:10" ht="112.5" x14ac:dyDescent="0.25">
      <c r="A26" s="96"/>
      <c r="B26" s="4">
        <v>18</v>
      </c>
      <c r="C26" s="254"/>
      <c r="D26" s="14" t="s">
        <v>21</v>
      </c>
      <c r="E26" s="106" t="s">
        <v>185</v>
      </c>
      <c r="F26" s="13">
        <v>5</v>
      </c>
      <c r="G26" s="93"/>
      <c r="H26" s="7">
        <f t="shared" si="0"/>
        <v>5</v>
      </c>
      <c r="I26" s="8">
        <f t="shared" si="1"/>
        <v>5</v>
      </c>
      <c r="J26" s="9">
        <v>5</v>
      </c>
    </row>
    <row r="27" spans="1:10" ht="76.5" customHeight="1" x14ac:dyDescent="0.25">
      <c r="A27" s="107"/>
      <c r="B27" s="4">
        <v>19</v>
      </c>
      <c r="C27" s="254"/>
      <c r="D27" s="16" t="s">
        <v>349</v>
      </c>
      <c r="E27" s="108" t="s">
        <v>186</v>
      </c>
      <c r="F27" s="13">
        <v>5</v>
      </c>
      <c r="G27" s="93"/>
      <c r="H27" s="7">
        <f t="shared" si="0"/>
        <v>5</v>
      </c>
      <c r="I27" s="8">
        <f t="shared" si="1"/>
        <v>5</v>
      </c>
      <c r="J27" s="9">
        <v>5</v>
      </c>
    </row>
    <row r="28" spans="1:10" ht="37.5" x14ac:dyDescent="0.25">
      <c r="A28" s="107"/>
      <c r="B28" s="4">
        <v>20</v>
      </c>
      <c r="C28" s="254"/>
      <c r="D28" s="16" t="s">
        <v>187</v>
      </c>
      <c r="E28" s="39" t="s">
        <v>307</v>
      </c>
      <c r="F28" s="13">
        <v>3</v>
      </c>
      <c r="G28" s="93"/>
      <c r="H28" s="7">
        <f t="shared" si="0"/>
        <v>3</v>
      </c>
      <c r="I28" s="8">
        <f t="shared" si="1"/>
        <v>3</v>
      </c>
      <c r="J28" s="9">
        <v>3</v>
      </c>
    </row>
    <row r="29" spans="1:10" ht="56.25" x14ac:dyDescent="0.25">
      <c r="A29" s="107"/>
      <c r="B29" s="4">
        <v>21</v>
      </c>
      <c r="C29" s="254"/>
      <c r="D29" s="17" t="s">
        <v>356</v>
      </c>
      <c r="E29" s="109" t="s">
        <v>42</v>
      </c>
      <c r="F29" s="13">
        <v>5</v>
      </c>
      <c r="G29" s="93"/>
      <c r="H29" s="7">
        <f t="shared" si="0"/>
        <v>5</v>
      </c>
      <c r="I29" s="8">
        <f t="shared" si="1"/>
        <v>5</v>
      </c>
      <c r="J29" s="9">
        <v>5</v>
      </c>
    </row>
    <row r="30" spans="1:10" ht="150" customHeight="1" x14ac:dyDescent="0.25">
      <c r="A30" s="110"/>
      <c r="B30" s="4">
        <v>22</v>
      </c>
      <c r="C30" s="255"/>
      <c r="D30" s="18" t="s">
        <v>208</v>
      </c>
      <c r="E30" s="36" t="s">
        <v>449</v>
      </c>
      <c r="F30" s="13">
        <v>5</v>
      </c>
      <c r="G30" s="93"/>
      <c r="H30" s="7">
        <f t="shared" si="0"/>
        <v>5</v>
      </c>
      <c r="I30" s="8">
        <f t="shared" si="1"/>
        <v>5</v>
      </c>
      <c r="J30" s="9">
        <v>5</v>
      </c>
    </row>
    <row r="31" spans="1:10" ht="93.75" x14ac:dyDescent="0.25">
      <c r="A31" s="111"/>
      <c r="B31" s="4">
        <v>23</v>
      </c>
      <c r="C31" s="247" t="s">
        <v>514</v>
      </c>
      <c r="D31" s="19" t="s">
        <v>19</v>
      </c>
      <c r="E31" s="112" t="s">
        <v>512</v>
      </c>
      <c r="F31" s="13">
        <v>3</v>
      </c>
      <c r="G31" s="93"/>
      <c r="H31" s="7">
        <f t="shared" si="0"/>
        <v>3</v>
      </c>
      <c r="I31" s="8">
        <f t="shared" si="1"/>
        <v>3</v>
      </c>
      <c r="J31" s="9">
        <v>3</v>
      </c>
    </row>
    <row r="32" spans="1:10" ht="41.25" customHeight="1" x14ac:dyDescent="0.25">
      <c r="A32" s="113"/>
      <c r="B32" s="4">
        <v>24</v>
      </c>
      <c r="C32" s="248"/>
      <c r="D32" s="20" t="s">
        <v>189</v>
      </c>
      <c r="E32" s="114" t="s">
        <v>188</v>
      </c>
      <c r="F32" s="13">
        <v>5</v>
      </c>
      <c r="G32" s="93"/>
      <c r="H32" s="7">
        <f t="shared" si="0"/>
        <v>5</v>
      </c>
      <c r="I32" s="8">
        <f t="shared" si="1"/>
        <v>5</v>
      </c>
      <c r="J32" s="9">
        <v>5</v>
      </c>
    </row>
    <row r="33" spans="1:10" ht="56.25" x14ac:dyDescent="0.25">
      <c r="A33" s="113"/>
      <c r="B33" s="4">
        <v>25</v>
      </c>
      <c r="C33" s="248"/>
      <c r="D33" s="20" t="s">
        <v>20</v>
      </c>
      <c r="E33" s="114" t="s">
        <v>190</v>
      </c>
      <c r="F33" s="13">
        <v>3</v>
      </c>
      <c r="G33" s="93"/>
      <c r="H33" s="7">
        <f t="shared" si="0"/>
        <v>3</v>
      </c>
      <c r="I33" s="8">
        <f t="shared" si="1"/>
        <v>3</v>
      </c>
      <c r="J33" s="9">
        <v>3</v>
      </c>
    </row>
    <row r="34" spans="1:10" ht="182.25" customHeight="1" x14ac:dyDescent="0.25">
      <c r="A34" s="113"/>
      <c r="B34" s="4">
        <v>26</v>
      </c>
      <c r="C34" s="248"/>
      <c r="D34" s="20" t="s">
        <v>21</v>
      </c>
      <c r="E34" s="115" t="s">
        <v>191</v>
      </c>
      <c r="F34" s="13">
        <v>3</v>
      </c>
      <c r="G34" s="93"/>
      <c r="H34" s="7">
        <f t="shared" si="0"/>
        <v>3</v>
      </c>
      <c r="I34" s="8">
        <f t="shared" si="1"/>
        <v>3</v>
      </c>
      <c r="J34" s="9">
        <v>3</v>
      </c>
    </row>
    <row r="35" spans="1:10" ht="87.75" customHeight="1" x14ac:dyDescent="0.25">
      <c r="A35" s="113"/>
      <c r="B35" s="4">
        <v>27</v>
      </c>
      <c r="C35" s="248"/>
      <c r="D35" s="21" t="s">
        <v>22</v>
      </c>
      <c r="E35" s="36" t="s">
        <v>513</v>
      </c>
      <c r="F35" s="13">
        <v>5</v>
      </c>
      <c r="G35" s="93"/>
      <c r="H35" s="7">
        <f t="shared" si="0"/>
        <v>5</v>
      </c>
      <c r="I35" s="8">
        <f t="shared" si="1"/>
        <v>5</v>
      </c>
      <c r="J35" s="9">
        <v>5</v>
      </c>
    </row>
    <row r="36" spans="1:10" ht="56.25" x14ac:dyDescent="0.25">
      <c r="A36" s="113"/>
      <c r="B36" s="4">
        <v>28</v>
      </c>
      <c r="C36" s="248"/>
      <c r="D36" s="37" t="s">
        <v>193</v>
      </c>
      <c r="E36" s="116" t="s">
        <v>218</v>
      </c>
      <c r="F36" s="13">
        <v>3</v>
      </c>
      <c r="G36" s="93"/>
      <c r="H36" s="7">
        <f t="shared" si="0"/>
        <v>3</v>
      </c>
      <c r="I36" s="8">
        <f t="shared" si="1"/>
        <v>3</v>
      </c>
      <c r="J36" s="9">
        <v>3</v>
      </c>
    </row>
    <row r="37" spans="1:10" ht="56.25" x14ac:dyDescent="0.25">
      <c r="A37" s="113"/>
      <c r="B37" s="4">
        <v>29</v>
      </c>
      <c r="C37" s="248"/>
      <c r="D37" s="22" t="s">
        <v>192</v>
      </c>
      <c r="E37" s="23" t="s">
        <v>219</v>
      </c>
      <c r="F37" s="13">
        <v>1</v>
      </c>
      <c r="G37" s="93"/>
      <c r="H37" s="7">
        <f t="shared" si="0"/>
        <v>1</v>
      </c>
      <c r="I37" s="8">
        <f t="shared" si="1"/>
        <v>1</v>
      </c>
      <c r="J37" s="9">
        <v>1</v>
      </c>
    </row>
    <row r="38" spans="1:10" ht="24" customHeight="1" x14ac:dyDescent="0.25">
      <c r="A38" s="113"/>
      <c r="B38" s="4">
        <v>30</v>
      </c>
      <c r="C38" s="248"/>
      <c r="D38" s="24" t="s">
        <v>131</v>
      </c>
      <c r="E38" s="25" t="s">
        <v>36</v>
      </c>
      <c r="F38" s="13">
        <v>1</v>
      </c>
      <c r="G38" s="93"/>
      <c r="H38" s="7">
        <f t="shared" si="0"/>
        <v>1</v>
      </c>
      <c r="I38" s="8">
        <f t="shared" si="1"/>
        <v>1</v>
      </c>
      <c r="J38" s="9">
        <v>1</v>
      </c>
    </row>
    <row r="39" spans="1:10" ht="23.25" customHeight="1" x14ac:dyDescent="0.25">
      <c r="A39" s="113"/>
      <c r="B39" s="4">
        <v>31</v>
      </c>
      <c r="C39" s="248"/>
      <c r="D39" s="24" t="s">
        <v>450</v>
      </c>
      <c r="E39" s="25" t="s">
        <v>36</v>
      </c>
      <c r="F39" s="13">
        <v>1</v>
      </c>
      <c r="G39" s="93"/>
      <c r="H39" s="7">
        <f t="shared" si="0"/>
        <v>1</v>
      </c>
      <c r="I39" s="8">
        <f t="shared" si="1"/>
        <v>1</v>
      </c>
      <c r="J39" s="9">
        <v>1</v>
      </c>
    </row>
    <row r="40" spans="1:10" ht="19.5" customHeight="1" x14ac:dyDescent="0.25">
      <c r="A40" s="113"/>
      <c r="B40" s="4">
        <v>32</v>
      </c>
      <c r="C40" s="248"/>
      <c r="D40" s="24" t="s">
        <v>132</v>
      </c>
      <c r="E40" s="25" t="s">
        <v>36</v>
      </c>
      <c r="F40" s="13">
        <v>1</v>
      </c>
      <c r="G40" s="93"/>
      <c r="H40" s="7">
        <f t="shared" si="0"/>
        <v>1</v>
      </c>
      <c r="I40" s="8">
        <f t="shared" si="1"/>
        <v>1</v>
      </c>
      <c r="J40" s="9">
        <v>1</v>
      </c>
    </row>
    <row r="41" spans="1:10" ht="23.25" customHeight="1" x14ac:dyDescent="0.25">
      <c r="A41" s="113"/>
      <c r="B41" s="4">
        <v>33</v>
      </c>
      <c r="C41" s="248"/>
      <c r="D41" s="24" t="s">
        <v>133</v>
      </c>
      <c r="E41" s="25" t="s">
        <v>36</v>
      </c>
      <c r="F41" s="13">
        <v>1</v>
      </c>
      <c r="G41" s="93"/>
      <c r="H41" s="7">
        <f t="shared" si="0"/>
        <v>1</v>
      </c>
      <c r="I41" s="8">
        <f t="shared" si="1"/>
        <v>1</v>
      </c>
      <c r="J41" s="9">
        <v>1</v>
      </c>
    </row>
    <row r="42" spans="1:10" ht="45" customHeight="1" x14ac:dyDescent="0.25">
      <c r="A42" s="113"/>
      <c r="B42" s="4">
        <v>34</v>
      </c>
      <c r="C42" s="248"/>
      <c r="D42" s="24" t="s">
        <v>308</v>
      </c>
      <c r="E42" s="25" t="s">
        <v>36</v>
      </c>
      <c r="F42" s="13">
        <v>1</v>
      </c>
      <c r="G42" s="93"/>
      <c r="H42" s="7">
        <f t="shared" si="0"/>
        <v>1</v>
      </c>
      <c r="I42" s="8">
        <f t="shared" si="1"/>
        <v>1</v>
      </c>
      <c r="J42" s="9">
        <v>1</v>
      </c>
    </row>
    <row r="43" spans="1:10" ht="18.75" customHeight="1" x14ac:dyDescent="0.25">
      <c r="A43" s="113"/>
      <c r="B43" s="4">
        <v>35</v>
      </c>
      <c r="C43" s="248"/>
      <c r="D43" s="24" t="s">
        <v>134</v>
      </c>
      <c r="E43" s="25" t="s">
        <v>36</v>
      </c>
      <c r="F43" s="13">
        <v>1</v>
      </c>
      <c r="G43" s="93"/>
      <c r="H43" s="7">
        <f t="shared" si="0"/>
        <v>1</v>
      </c>
      <c r="I43" s="8">
        <f t="shared" si="1"/>
        <v>1</v>
      </c>
      <c r="J43" s="9">
        <v>1</v>
      </c>
    </row>
    <row r="44" spans="1:10" ht="20.25" customHeight="1" x14ac:dyDescent="0.25">
      <c r="A44" s="113"/>
      <c r="B44" s="4">
        <v>36</v>
      </c>
      <c r="C44" s="248"/>
      <c r="D44" s="24" t="s">
        <v>135</v>
      </c>
      <c r="E44" s="25" t="s">
        <v>36</v>
      </c>
      <c r="F44" s="13">
        <v>1</v>
      </c>
      <c r="G44" s="93"/>
      <c r="H44" s="7">
        <f t="shared" si="0"/>
        <v>1</v>
      </c>
      <c r="I44" s="8">
        <f t="shared" si="1"/>
        <v>1</v>
      </c>
      <c r="J44" s="9">
        <v>1</v>
      </c>
    </row>
    <row r="45" spans="1:10" ht="32.25" customHeight="1" x14ac:dyDescent="0.25">
      <c r="A45" s="113"/>
      <c r="B45" s="4">
        <v>37</v>
      </c>
      <c r="C45" s="248"/>
      <c r="D45" s="24" t="s">
        <v>136</v>
      </c>
      <c r="E45" s="25" t="s">
        <v>36</v>
      </c>
      <c r="F45" s="13">
        <v>1</v>
      </c>
      <c r="G45" s="93"/>
      <c r="H45" s="7">
        <f t="shared" si="0"/>
        <v>1</v>
      </c>
      <c r="I45" s="8">
        <f t="shared" si="1"/>
        <v>1</v>
      </c>
      <c r="J45" s="9">
        <v>1</v>
      </c>
    </row>
    <row r="46" spans="1:10" ht="33" customHeight="1" x14ac:dyDescent="0.25">
      <c r="A46" s="113"/>
      <c r="B46" s="4">
        <v>38</v>
      </c>
      <c r="C46" s="248"/>
      <c r="D46" s="24" t="s">
        <v>137</v>
      </c>
      <c r="E46" s="25" t="s">
        <v>36</v>
      </c>
      <c r="F46" s="13">
        <v>1</v>
      </c>
      <c r="G46" s="93"/>
      <c r="H46" s="7">
        <f t="shared" si="0"/>
        <v>1</v>
      </c>
      <c r="I46" s="8">
        <f t="shared" si="1"/>
        <v>1</v>
      </c>
      <c r="J46" s="9">
        <v>1</v>
      </c>
    </row>
    <row r="47" spans="1:10" ht="33.75" customHeight="1" x14ac:dyDescent="0.25">
      <c r="A47" s="113"/>
      <c r="B47" s="4">
        <v>39</v>
      </c>
      <c r="C47" s="248"/>
      <c r="D47" s="24" t="s">
        <v>138</v>
      </c>
      <c r="E47" s="25" t="s">
        <v>36</v>
      </c>
      <c r="F47" s="13">
        <v>1</v>
      </c>
      <c r="G47" s="93"/>
      <c r="H47" s="7">
        <f t="shared" si="0"/>
        <v>1</v>
      </c>
      <c r="I47" s="8">
        <f t="shared" si="1"/>
        <v>1</v>
      </c>
      <c r="J47" s="9">
        <v>1</v>
      </c>
    </row>
    <row r="48" spans="1:10" ht="19.5" customHeight="1" x14ac:dyDescent="0.25">
      <c r="A48" s="113"/>
      <c r="B48" s="4">
        <v>40</v>
      </c>
      <c r="C48" s="248"/>
      <c r="D48" s="24" t="s">
        <v>139</v>
      </c>
      <c r="E48" s="25" t="s">
        <v>36</v>
      </c>
      <c r="F48" s="13">
        <v>1</v>
      </c>
      <c r="G48" s="93"/>
      <c r="H48" s="7">
        <f t="shared" si="0"/>
        <v>1</v>
      </c>
      <c r="I48" s="8">
        <f t="shared" si="1"/>
        <v>1</v>
      </c>
      <c r="J48" s="9">
        <v>1</v>
      </c>
    </row>
    <row r="49" spans="1:10" ht="39" customHeight="1" x14ac:dyDescent="0.25">
      <c r="A49" s="113"/>
      <c r="B49" s="4">
        <v>41</v>
      </c>
      <c r="C49" s="249"/>
      <c r="D49" s="26" t="s">
        <v>140</v>
      </c>
      <c r="E49" s="27" t="s">
        <v>36</v>
      </c>
      <c r="F49" s="13">
        <v>1</v>
      </c>
      <c r="G49" s="93"/>
      <c r="H49" s="7">
        <f t="shared" si="0"/>
        <v>1</v>
      </c>
      <c r="I49" s="8">
        <f t="shared" si="1"/>
        <v>1</v>
      </c>
      <c r="J49" s="9">
        <v>1</v>
      </c>
    </row>
    <row r="50" spans="1:10" ht="85.5" customHeight="1" x14ac:dyDescent="0.25">
      <c r="A50" s="113"/>
      <c r="B50" s="4">
        <v>42</v>
      </c>
      <c r="C50" s="270" t="s">
        <v>221</v>
      </c>
      <c r="D50" s="117" t="s">
        <v>152</v>
      </c>
      <c r="E50" s="36" t="s">
        <v>547</v>
      </c>
      <c r="F50" s="13">
        <v>3</v>
      </c>
      <c r="G50" s="93"/>
      <c r="H50" s="7">
        <f t="shared" si="0"/>
        <v>3</v>
      </c>
      <c r="I50" s="8">
        <f t="shared" si="1"/>
        <v>3</v>
      </c>
      <c r="J50" s="9">
        <v>3</v>
      </c>
    </row>
    <row r="51" spans="1:10" ht="104.25" customHeight="1" x14ac:dyDescent="0.25">
      <c r="A51" s="113"/>
      <c r="B51" s="4">
        <v>43</v>
      </c>
      <c r="C51" s="271"/>
      <c r="D51" s="117" t="s">
        <v>22</v>
      </c>
      <c r="E51" s="36" t="s">
        <v>451</v>
      </c>
      <c r="F51" s="13">
        <v>5</v>
      </c>
      <c r="G51" s="93"/>
      <c r="H51" s="7">
        <f t="shared" si="0"/>
        <v>5</v>
      </c>
      <c r="I51" s="8">
        <f t="shared" si="1"/>
        <v>5</v>
      </c>
      <c r="J51" s="9">
        <v>5</v>
      </c>
    </row>
    <row r="52" spans="1:10" ht="84" customHeight="1" x14ac:dyDescent="0.25">
      <c r="A52" s="113"/>
      <c r="B52" s="4">
        <v>44</v>
      </c>
      <c r="C52" s="271"/>
      <c r="D52" s="117" t="s">
        <v>195</v>
      </c>
      <c r="E52" s="36" t="s">
        <v>220</v>
      </c>
      <c r="F52" s="13">
        <v>5</v>
      </c>
      <c r="G52" s="93"/>
      <c r="H52" s="7">
        <f t="shared" si="0"/>
        <v>5</v>
      </c>
      <c r="I52" s="8">
        <f t="shared" si="1"/>
        <v>5</v>
      </c>
      <c r="J52" s="9">
        <v>5</v>
      </c>
    </row>
    <row r="53" spans="1:10" ht="75" x14ac:dyDescent="0.25">
      <c r="A53" s="113"/>
      <c r="B53" s="4">
        <v>45</v>
      </c>
      <c r="C53" s="271"/>
      <c r="D53" s="117" t="s">
        <v>196</v>
      </c>
      <c r="E53" s="36" t="s">
        <v>310</v>
      </c>
      <c r="F53" s="13">
        <v>10</v>
      </c>
      <c r="G53" s="93"/>
      <c r="H53" s="7">
        <f t="shared" si="0"/>
        <v>10</v>
      </c>
      <c r="I53" s="8">
        <f t="shared" si="1"/>
        <v>10</v>
      </c>
      <c r="J53" s="9">
        <v>10</v>
      </c>
    </row>
    <row r="54" spans="1:10" ht="22.5" customHeight="1" x14ac:dyDescent="0.25">
      <c r="A54" s="113"/>
      <c r="B54" s="4">
        <v>46</v>
      </c>
      <c r="C54" s="271"/>
      <c r="D54" s="18" t="s">
        <v>23</v>
      </c>
      <c r="E54" s="36" t="s">
        <v>194</v>
      </c>
      <c r="F54" s="13">
        <v>3</v>
      </c>
      <c r="G54" s="93"/>
      <c r="H54" s="7">
        <f t="shared" si="0"/>
        <v>3</v>
      </c>
      <c r="I54" s="8">
        <f t="shared" si="1"/>
        <v>3</v>
      </c>
      <c r="J54" s="9">
        <v>3</v>
      </c>
    </row>
    <row r="55" spans="1:10" ht="34.5" customHeight="1" x14ac:dyDescent="0.25">
      <c r="A55" s="113"/>
      <c r="B55" s="4">
        <v>47</v>
      </c>
      <c r="C55" s="271"/>
      <c r="D55" s="18" t="s">
        <v>25</v>
      </c>
      <c r="E55" s="36" t="s">
        <v>24</v>
      </c>
      <c r="F55" s="13">
        <v>3</v>
      </c>
      <c r="G55" s="93"/>
      <c r="H55" s="7">
        <f t="shared" si="0"/>
        <v>3</v>
      </c>
      <c r="I55" s="8">
        <f t="shared" si="1"/>
        <v>3</v>
      </c>
      <c r="J55" s="9">
        <v>3</v>
      </c>
    </row>
    <row r="56" spans="1:10" ht="72.75" customHeight="1" x14ac:dyDescent="0.25">
      <c r="A56" s="113"/>
      <c r="B56" s="4">
        <v>48</v>
      </c>
      <c r="C56" s="271"/>
      <c r="D56" s="18" t="s">
        <v>26</v>
      </c>
      <c r="E56" s="36" t="s">
        <v>24</v>
      </c>
      <c r="F56" s="13">
        <v>3</v>
      </c>
      <c r="G56" s="93"/>
      <c r="H56" s="7">
        <f t="shared" si="0"/>
        <v>3</v>
      </c>
      <c r="I56" s="8">
        <f t="shared" si="1"/>
        <v>3</v>
      </c>
      <c r="J56" s="9">
        <v>3</v>
      </c>
    </row>
    <row r="57" spans="1:10" ht="38.25" customHeight="1" x14ac:dyDescent="0.25">
      <c r="A57" s="113"/>
      <c r="B57" s="4">
        <v>49</v>
      </c>
      <c r="C57" s="271"/>
      <c r="D57" s="18" t="s">
        <v>27</v>
      </c>
      <c r="E57" s="36" t="s">
        <v>24</v>
      </c>
      <c r="F57" s="13">
        <v>1</v>
      </c>
      <c r="G57" s="93"/>
      <c r="H57" s="7">
        <f t="shared" si="0"/>
        <v>1</v>
      </c>
      <c r="I57" s="8">
        <f t="shared" si="1"/>
        <v>1</v>
      </c>
      <c r="J57" s="9">
        <v>1</v>
      </c>
    </row>
    <row r="58" spans="1:10" ht="35.25" customHeight="1" x14ac:dyDescent="0.25">
      <c r="A58" s="113"/>
      <c r="B58" s="4">
        <v>50</v>
      </c>
      <c r="C58" s="271"/>
      <c r="D58" s="18" t="s">
        <v>28</v>
      </c>
      <c r="E58" s="36" t="s">
        <v>24</v>
      </c>
      <c r="F58" s="13">
        <v>1</v>
      </c>
      <c r="G58" s="93"/>
      <c r="H58" s="7">
        <f t="shared" si="0"/>
        <v>1</v>
      </c>
      <c r="I58" s="8">
        <f t="shared" si="1"/>
        <v>1</v>
      </c>
      <c r="J58" s="9">
        <v>1</v>
      </c>
    </row>
    <row r="59" spans="1:10" ht="40.5" customHeight="1" x14ac:dyDescent="0.25">
      <c r="A59" s="113"/>
      <c r="B59" s="4">
        <v>51</v>
      </c>
      <c r="C59" s="271"/>
      <c r="D59" s="18" t="s">
        <v>153</v>
      </c>
      <c r="E59" s="36" t="s">
        <v>24</v>
      </c>
      <c r="F59" s="13">
        <v>1</v>
      </c>
      <c r="G59" s="93"/>
      <c r="H59" s="7">
        <f t="shared" si="0"/>
        <v>1</v>
      </c>
      <c r="I59" s="8">
        <f t="shared" si="1"/>
        <v>1</v>
      </c>
      <c r="J59" s="9">
        <v>1</v>
      </c>
    </row>
    <row r="60" spans="1:10" ht="28.5" customHeight="1" x14ac:dyDescent="0.25">
      <c r="A60" s="110"/>
      <c r="B60" s="4">
        <v>52</v>
      </c>
      <c r="C60" s="271"/>
      <c r="D60" s="20" t="s">
        <v>29</v>
      </c>
      <c r="E60" s="114" t="s">
        <v>30</v>
      </c>
      <c r="F60" s="13">
        <v>5</v>
      </c>
      <c r="G60" s="93"/>
      <c r="H60" s="7">
        <f t="shared" si="0"/>
        <v>5</v>
      </c>
      <c r="I60" s="8">
        <f t="shared" si="1"/>
        <v>5</v>
      </c>
      <c r="J60" s="9">
        <v>5</v>
      </c>
    </row>
    <row r="61" spans="1:10" ht="40.5" customHeight="1" x14ac:dyDescent="0.25">
      <c r="A61" s="110"/>
      <c r="B61" s="4">
        <v>53</v>
      </c>
      <c r="C61" s="271"/>
      <c r="D61" s="20" t="s">
        <v>31</v>
      </c>
      <c r="E61" s="114" t="s">
        <v>32</v>
      </c>
      <c r="F61" s="13">
        <v>1</v>
      </c>
      <c r="G61" s="93"/>
      <c r="H61" s="7">
        <f t="shared" si="0"/>
        <v>1</v>
      </c>
      <c r="I61" s="8">
        <f t="shared" si="1"/>
        <v>1</v>
      </c>
      <c r="J61" s="9">
        <v>1</v>
      </c>
    </row>
    <row r="62" spans="1:10" ht="21.75" customHeight="1" x14ac:dyDescent="0.25">
      <c r="A62" s="110"/>
      <c r="B62" s="4">
        <v>54</v>
      </c>
      <c r="C62" s="271"/>
      <c r="D62" s="20" t="s">
        <v>33</v>
      </c>
      <c r="E62" s="114" t="s">
        <v>30</v>
      </c>
      <c r="F62" s="13">
        <v>1</v>
      </c>
      <c r="G62" s="93"/>
      <c r="H62" s="7">
        <f t="shared" si="0"/>
        <v>1</v>
      </c>
      <c r="I62" s="8">
        <f t="shared" si="1"/>
        <v>1</v>
      </c>
      <c r="J62" s="9">
        <v>1</v>
      </c>
    </row>
    <row r="63" spans="1:10" ht="40.5" customHeight="1" x14ac:dyDescent="0.25">
      <c r="A63" s="110"/>
      <c r="B63" s="4">
        <v>55</v>
      </c>
      <c r="C63" s="271"/>
      <c r="D63" s="20" t="s">
        <v>34</v>
      </c>
      <c r="E63" s="114" t="s">
        <v>452</v>
      </c>
      <c r="F63" s="13">
        <v>3</v>
      </c>
      <c r="G63" s="93"/>
      <c r="H63" s="7">
        <f t="shared" si="0"/>
        <v>3</v>
      </c>
      <c r="I63" s="8">
        <f t="shared" si="1"/>
        <v>3</v>
      </c>
      <c r="J63" s="9">
        <v>3</v>
      </c>
    </row>
    <row r="64" spans="1:10" ht="22.5" customHeight="1" x14ac:dyDescent="0.25">
      <c r="A64" s="110"/>
      <c r="B64" s="4">
        <v>56</v>
      </c>
      <c r="C64" s="271"/>
      <c r="D64" s="20" t="s">
        <v>35</v>
      </c>
      <c r="E64" s="28" t="s">
        <v>36</v>
      </c>
      <c r="F64" s="13">
        <v>3</v>
      </c>
      <c r="G64" s="93"/>
      <c r="H64" s="7">
        <f t="shared" si="0"/>
        <v>3</v>
      </c>
      <c r="I64" s="8">
        <f t="shared" si="1"/>
        <v>3</v>
      </c>
      <c r="J64" s="9">
        <v>3</v>
      </c>
    </row>
    <row r="65" spans="1:10" ht="20.25" customHeight="1" x14ac:dyDescent="0.25">
      <c r="A65" s="110"/>
      <c r="B65" s="4">
        <v>57</v>
      </c>
      <c r="C65" s="271"/>
      <c r="D65" s="20" t="s">
        <v>37</v>
      </c>
      <c r="E65" s="28" t="s">
        <v>36</v>
      </c>
      <c r="F65" s="13">
        <v>3</v>
      </c>
      <c r="G65" s="93"/>
      <c r="H65" s="7">
        <f t="shared" si="0"/>
        <v>3</v>
      </c>
      <c r="I65" s="8">
        <f t="shared" si="1"/>
        <v>3</v>
      </c>
      <c r="J65" s="9">
        <v>3</v>
      </c>
    </row>
    <row r="66" spans="1:10" ht="32.25" customHeight="1" x14ac:dyDescent="0.25">
      <c r="A66" s="110"/>
      <c r="B66" s="4">
        <v>58</v>
      </c>
      <c r="C66" s="271"/>
      <c r="D66" s="20" t="s">
        <v>38</v>
      </c>
      <c r="E66" s="28" t="s">
        <v>36</v>
      </c>
      <c r="F66" s="13">
        <v>5</v>
      </c>
      <c r="G66" s="93"/>
      <c r="H66" s="7">
        <f t="shared" si="0"/>
        <v>5</v>
      </c>
      <c r="I66" s="8">
        <f t="shared" si="1"/>
        <v>5</v>
      </c>
      <c r="J66" s="9">
        <v>5</v>
      </c>
    </row>
    <row r="67" spans="1:10" ht="21" customHeight="1" x14ac:dyDescent="0.25">
      <c r="A67" s="110"/>
      <c r="B67" s="4">
        <v>59</v>
      </c>
      <c r="C67" s="271"/>
      <c r="D67" s="20" t="s">
        <v>39</v>
      </c>
      <c r="E67" s="114" t="s">
        <v>32</v>
      </c>
      <c r="F67" s="13">
        <v>1</v>
      </c>
      <c r="G67" s="93"/>
      <c r="H67" s="7">
        <f t="shared" si="0"/>
        <v>1</v>
      </c>
      <c r="I67" s="8">
        <f t="shared" si="1"/>
        <v>1</v>
      </c>
      <c r="J67" s="9">
        <v>1</v>
      </c>
    </row>
    <row r="68" spans="1:10" ht="131.25" x14ac:dyDescent="0.25">
      <c r="A68" s="110"/>
      <c r="B68" s="4">
        <v>60</v>
      </c>
      <c r="C68" s="271"/>
      <c r="D68" s="29" t="s">
        <v>40</v>
      </c>
      <c r="E68" s="114" t="s">
        <v>453</v>
      </c>
      <c r="F68" s="13">
        <v>10</v>
      </c>
      <c r="G68" s="93"/>
      <c r="H68" s="7">
        <f t="shared" si="0"/>
        <v>10</v>
      </c>
      <c r="I68" s="8">
        <f t="shared" si="1"/>
        <v>10</v>
      </c>
      <c r="J68" s="9">
        <v>10</v>
      </c>
    </row>
    <row r="69" spans="1:10" ht="131.25" x14ac:dyDescent="0.25">
      <c r="A69" s="110"/>
      <c r="B69" s="4">
        <v>61</v>
      </c>
      <c r="C69" s="271"/>
      <c r="D69" s="30" t="s">
        <v>41</v>
      </c>
      <c r="E69" s="114" t="s">
        <v>454</v>
      </c>
      <c r="F69" s="13">
        <v>10</v>
      </c>
      <c r="G69" s="93"/>
      <c r="H69" s="7">
        <f t="shared" si="0"/>
        <v>10</v>
      </c>
      <c r="I69" s="8">
        <f t="shared" si="1"/>
        <v>10</v>
      </c>
      <c r="J69" s="9">
        <v>10</v>
      </c>
    </row>
    <row r="70" spans="1:10" ht="131.25" x14ac:dyDescent="0.25">
      <c r="A70" s="110"/>
      <c r="B70" s="4">
        <v>62</v>
      </c>
      <c r="C70" s="272"/>
      <c r="D70" s="31" t="s">
        <v>455</v>
      </c>
      <c r="E70" s="32" t="s">
        <v>361</v>
      </c>
      <c r="F70" s="13">
        <v>10</v>
      </c>
      <c r="G70" s="93"/>
      <c r="H70" s="7">
        <f t="shared" si="0"/>
        <v>10</v>
      </c>
      <c r="I70" s="8">
        <f t="shared" si="1"/>
        <v>10</v>
      </c>
      <c r="J70" s="9">
        <v>10</v>
      </c>
    </row>
    <row r="71" spans="1:10" ht="75" x14ac:dyDescent="0.25">
      <c r="A71" s="96"/>
      <c r="B71" s="4">
        <v>63</v>
      </c>
      <c r="C71" s="250" t="s">
        <v>43</v>
      </c>
      <c r="D71" s="33" t="s">
        <v>197</v>
      </c>
      <c r="E71" s="97" t="s">
        <v>44</v>
      </c>
      <c r="F71" s="13">
        <v>5</v>
      </c>
      <c r="G71" s="93"/>
      <c r="H71" s="7">
        <f t="shared" si="0"/>
        <v>5</v>
      </c>
      <c r="I71" s="8">
        <f t="shared" si="1"/>
        <v>5</v>
      </c>
      <c r="J71" s="9">
        <v>5</v>
      </c>
    </row>
    <row r="72" spans="1:10" ht="83.25" customHeight="1" x14ac:dyDescent="0.25">
      <c r="A72" s="118"/>
      <c r="B72" s="4">
        <v>64</v>
      </c>
      <c r="C72" s="251"/>
      <c r="D72" s="34" t="s">
        <v>198</v>
      </c>
      <c r="E72" s="102" t="s">
        <v>207</v>
      </c>
      <c r="F72" s="13">
        <v>5</v>
      </c>
      <c r="G72" s="93"/>
      <c r="H72" s="7">
        <f t="shared" si="0"/>
        <v>5</v>
      </c>
      <c r="I72" s="8">
        <f t="shared" si="1"/>
        <v>5</v>
      </c>
      <c r="J72" s="9">
        <v>5</v>
      </c>
    </row>
    <row r="73" spans="1:10" ht="82.5" customHeight="1" x14ac:dyDescent="0.25">
      <c r="A73" s="118"/>
      <c r="B73" s="4">
        <v>65</v>
      </c>
      <c r="C73" s="251"/>
      <c r="D73" s="34" t="s">
        <v>46</v>
      </c>
      <c r="E73" s="102" t="s">
        <v>207</v>
      </c>
      <c r="F73" s="13">
        <v>5</v>
      </c>
      <c r="G73" s="93"/>
      <c r="H73" s="7">
        <f t="shared" si="0"/>
        <v>5</v>
      </c>
      <c r="I73" s="8">
        <f t="shared" si="1"/>
        <v>5</v>
      </c>
      <c r="J73" s="9">
        <v>5</v>
      </c>
    </row>
    <row r="74" spans="1:10" ht="65.25" customHeight="1" x14ac:dyDescent="0.25">
      <c r="A74" s="119"/>
      <c r="B74" s="4">
        <v>66</v>
      </c>
      <c r="C74" s="252"/>
      <c r="D74" s="35" t="s">
        <v>45</v>
      </c>
      <c r="E74" s="106" t="s">
        <v>456</v>
      </c>
      <c r="F74" s="13">
        <v>10</v>
      </c>
      <c r="G74" s="93"/>
      <c r="H74" s="7">
        <f t="shared" ref="H74:H137" si="2">IF(F74=I74,J74)</f>
        <v>10</v>
      </c>
      <c r="I74" s="8">
        <f t="shared" ref="I74:I137" si="3">IF(F74="NA","NA",J74)</f>
        <v>10</v>
      </c>
      <c r="J74" s="9">
        <v>10</v>
      </c>
    </row>
    <row r="75" spans="1:10" ht="134.25" customHeight="1" x14ac:dyDescent="0.25">
      <c r="A75" s="113"/>
      <c r="B75" s="4">
        <v>67</v>
      </c>
      <c r="C75" s="259" t="s">
        <v>358</v>
      </c>
      <c r="D75" s="18" t="s">
        <v>154</v>
      </c>
      <c r="E75" s="36" t="s">
        <v>515</v>
      </c>
      <c r="F75" s="13">
        <v>5</v>
      </c>
      <c r="G75" s="93"/>
      <c r="H75" s="7">
        <f t="shared" si="2"/>
        <v>5</v>
      </c>
      <c r="I75" s="8">
        <f t="shared" si="3"/>
        <v>5</v>
      </c>
      <c r="J75" s="9">
        <v>5</v>
      </c>
    </row>
    <row r="76" spans="1:10" ht="75" x14ac:dyDescent="0.25">
      <c r="A76" s="113"/>
      <c r="B76" s="4">
        <v>68</v>
      </c>
      <c r="C76" s="260"/>
      <c r="D76" s="37" t="s">
        <v>226</v>
      </c>
      <c r="E76" s="120" t="s">
        <v>227</v>
      </c>
      <c r="F76" s="13">
        <v>5</v>
      </c>
      <c r="G76" s="93"/>
      <c r="H76" s="7">
        <f t="shared" si="2"/>
        <v>5</v>
      </c>
      <c r="I76" s="8">
        <f t="shared" si="3"/>
        <v>5</v>
      </c>
      <c r="J76" s="9">
        <v>5</v>
      </c>
    </row>
    <row r="77" spans="1:10" ht="100.5" customHeight="1" x14ac:dyDescent="0.25">
      <c r="A77" s="113"/>
      <c r="B77" s="4">
        <v>69</v>
      </c>
      <c r="C77" s="261"/>
      <c r="D77" s="37" t="s">
        <v>210</v>
      </c>
      <c r="E77" s="102" t="s">
        <v>457</v>
      </c>
      <c r="F77" s="13">
        <v>5</v>
      </c>
      <c r="G77" s="93"/>
      <c r="H77" s="7">
        <f t="shared" si="2"/>
        <v>5</v>
      </c>
      <c r="I77" s="8">
        <f t="shared" si="3"/>
        <v>5</v>
      </c>
      <c r="J77" s="9">
        <v>5</v>
      </c>
    </row>
    <row r="78" spans="1:10" ht="168" customHeight="1" x14ac:dyDescent="0.25">
      <c r="A78" s="113"/>
      <c r="B78" s="4">
        <v>70</v>
      </c>
      <c r="C78" s="261"/>
      <c r="D78" s="21" t="s">
        <v>228</v>
      </c>
      <c r="E78" s="102" t="s">
        <v>362</v>
      </c>
      <c r="F78" s="13">
        <v>5</v>
      </c>
      <c r="G78" s="93"/>
      <c r="H78" s="7">
        <f t="shared" si="2"/>
        <v>5</v>
      </c>
      <c r="I78" s="8">
        <f t="shared" si="3"/>
        <v>5</v>
      </c>
      <c r="J78" s="9">
        <v>5</v>
      </c>
    </row>
    <row r="79" spans="1:10" ht="182.25" customHeight="1" x14ac:dyDescent="0.25">
      <c r="A79" s="110"/>
      <c r="B79" s="4">
        <v>71</v>
      </c>
      <c r="C79" s="261"/>
      <c r="D79" s="21" t="s">
        <v>229</v>
      </c>
      <c r="E79" s="102" t="s">
        <v>311</v>
      </c>
      <c r="F79" s="13">
        <v>5</v>
      </c>
      <c r="G79" s="93"/>
      <c r="H79" s="7">
        <f t="shared" si="2"/>
        <v>5</v>
      </c>
      <c r="I79" s="8">
        <f t="shared" si="3"/>
        <v>5</v>
      </c>
      <c r="J79" s="9">
        <v>5</v>
      </c>
    </row>
    <row r="80" spans="1:10" ht="195.75" customHeight="1" x14ac:dyDescent="0.25">
      <c r="A80" s="110"/>
      <c r="B80" s="4">
        <v>72</v>
      </c>
      <c r="C80" s="261"/>
      <c r="D80" s="21" t="s">
        <v>230</v>
      </c>
      <c r="E80" s="102" t="s">
        <v>458</v>
      </c>
      <c r="F80" s="13">
        <v>5</v>
      </c>
      <c r="G80" s="93"/>
      <c r="H80" s="7">
        <f t="shared" si="2"/>
        <v>5</v>
      </c>
      <c r="I80" s="8">
        <f t="shared" si="3"/>
        <v>5</v>
      </c>
      <c r="J80" s="9">
        <v>5</v>
      </c>
    </row>
    <row r="81" spans="1:10" ht="75" x14ac:dyDescent="0.25">
      <c r="A81" s="110"/>
      <c r="B81" s="4">
        <v>73</v>
      </c>
      <c r="C81" s="261"/>
      <c r="D81" s="21" t="s">
        <v>231</v>
      </c>
      <c r="E81" s="102" t="s">
        <v>459</v>
      </c>
      <c r="F81" s="13">
        <v>5</v>
      </c>
      <c r="G81" s="93"/>
      <c r="H81" s="7">
        <f t="shared" si="2"/>
        <v>5</v>
      </c>
      <c r="I81" s="8">
        <f t="shared" si="3"/>
        <v>5</v>
      </c>
      <c r="J81" s="9">
        <v>5</v>
      </c>
    </row>
    <row r="82" spans="1:10" ht="132" thickBot="1" x14ac:dyDescent="0.3">
      <c r="A82" s="121"/>
      <c r="B82" s="4">
        <v>74</v>
      </c>
      <c r="C82" s="261"/>
      <c r="D82" s="29" t="s">
        <v>47</v>
      </c>
      <c r="E82" s="102" t="s">
        <v>312</v>
      </c>
      <c r="F82" s="13">
        <v>5</v>
      </c>
      <c r="G82" s="93"/>
      <c r="H82" s="7">
        <f t="shared" si="2"/>
        <v>5</v>
      </c>
      <c r="I82" s="8">
        <f t="shared" si="3"/>
        <v>5</v>
      </c>
      <c r="J82" s="9">
        <v>5</v>
      </c>
    </row>
    <row r="83" spans="1:10" ht="75" x14ac:dyDescent="0.25">
      <c r="A83" s="113"/>
      <c r="B83" s="4">
        <v>75</v>
      </c>
      <c r="C83" s="261"/>
      <c r="D83" s="122" t="s">
        <v>205</v>
      </c>
      <c r="E83" s="102" t="s">
        <v>460</v>
      </c>
      <c r="F83" s="13">
        <v>10</v>
      </c>
      <c r="G83" s="93"/>
      <c r="H83" s="7">
        <f t="shared" si="2"/>
        <v>10</v>
      </c>
      <c r="I83" s="8">
        <f t="shared" si="3"/>
        <v>10</v>
      </c>
      <c r="J83" s="9">
        <v>10</v>
      </c>
    </row>
    <row r="84" spans="1:10" ht="93.75" x14ac:dyDescent="0.25">
      <c r="A84" s="113"/>
      <c r="B84" s="4">
        <v>76</v>
      </c>
      <c r="C84" s="261"/>
      <c r="D84" s="21" t="s">
        <v>48</v>
      </c>
      <c r="E84" s="102" t="s">
        <v>461</v>
      </c>
      <c r="F84" s="13">
        <v>10</v>
      </c>
      <c r="G84" s="93"/>
      <c r="H84" s="7">
        <f t="shared" si="2"/>
        <v>10</v>
      </c>
      <c r="I84" s="8">
        <f t="shared" si="3"/>
        <v>10</v>
      </c>
      <c r="J84" s="9">
        <v>10</v>
      </c>
    </row>
    <row r="85" spans="1:10" ht="56.25" x14ac:dyDescent="0.25">
      <c r="A85" s="96"/>
      <c r="B85" s="4">
        <v>77</v>
      </c>
      <c r="C85" s="261"/>
      <c r="D85" s="20" t="s">
        <v>232</v>
      </c>
      <c r="E85" s="102" t="s">
        <v>209</v>
      </c>
      <c r="F85" s="13">
        <v>5</v>
      </c>
      <c r="G85" s="93"/>
      <c r="H85" s="7">
        <f t="shared" si="2"/>
        <v>5</v>
      </c>
      <c r="I85" s="8">
        <f t="shared" si="3"/>
        <v>5</v>
      </c>
      <c r="J85" s="9">
        <v>5</v>
      </c>
    </row>
    <row r="86" spans="1:10" ht="131.25" x14ac:dyDescent="0.25">
      <c r="A86" s="96"/>
      <c r="B86" s="4">
        <v>78</v>
      </c>
      <c r="C86" s="261"/>
      <c r="D86" s="20" t="s">
        <v>49</v>
      </c>
      <c r="E86" s="114" t="s">
        <v>233</v>
      </c>
      <c r="F86" s="13">
        <v>5</v>
      </c>
      <c r="G86" s="93"/>
      <c r="H86" s="7">
        <f t="shared" si="2"/>
        <v>5</v>
      </c>
      <c r="I86" s="8">
        <f t="shared" si="3"/>
        <v>5</v>
      </c>
      <c r="J86" s="9">
        <v>5</v>
      </c>
    </row>
    <row r="87" spans="1:10" ht="187.5" x14ac:dyDescent="0.25">
      <c r="A87" s="96"/>
      <c r="B87" s="4">
        <v>79</v>
      </c>
      <c r="C87" s="261"/>
      <c r="D87" s="38" t="s">
        <v>462</v>
      </c>
      <c r="E87" s="102" t="s">
        <v>350</v>
      </c>
      <c r="F87" s="13">
        <v>5</v>
      </c>
      <c r="G87" s="93"/>
      <c r="H87" s="7">
        <f t="shared" si="2"/>
        <v>5</v>
      </c>
      <c r="I87" s="8">
        <f t="shared" si="3"/>
        <v>5</v>
      </c>
      <c r="J87" s="9">
        <v>5</v>
      </c>
    </row>
    <row r="88" spans="1:10" ht="112.5" x14ac:dyDescent="0.25">
      <c r="A88" s="96"/>
      <c r="B88" s="4">
        <v>80</v>
      </c>
      <c r="C88" s="261"/>
      <c r="D88" s="39" t="s">
        <v>234</v>
      </c>
      <c r="E88" s="102" t="s">
        <v>463</v>
      </c>
      <c r="F88" s="13">
        <v>5</v>
      </c>
      <c r="G88" s="93"/>
      <c r="H88" s="7">
        <f t="shared" si="2"/>
        <v>5</v>
      </c>
      <c r="I88" s="8">
        <f t="shared" si="3"/>
        <v>5</v>
      </c>
      <c r="J88" s="9">
        <v>5</v>
      </c>
    </row>
    <row r="89" spans="1:10" ht="75" x14ac:dyDescent="0.25">
      <c r="A89" s="96"/>
      <c r="B89" s="4">
        <v>81</v>
      </c>
      <c r="C89" s="261"/>
      <c r="D89" s="39" t="s">
        <v>464</v>
      </c>
      <c r="E89" s="102" t="s">
        <v>465</v>
      </c>
      <c r="F89" s="13">
        <v>5</v>
      </c>
      <c r="G89" s="93"/>
      <c r="H89" s="7">
        <f t="shared" si="2"/>
        <v>5</v>
      </c>
      <c r="I89" s="8">
        <f t="shared" si="3"/>
        <v>5</v>
      </c>
      <c r="J89" s="9">
        <v>5</v>
      </c>
    </row>
    <row r="90" spans="1:10" ht="33" customHeight="1" x14ac:dyDescent="0.25">
      <c r="A90" s="96"/>
      <c r="B90" s="4">
        <v>82</v>
      </c>
      <c r="C90" s="261"/>
      <c r="D90" s="40" t="s">
        <v>446</v>
      </c>
      <c r="E90" s="123" t="s">
        <v>445</v>
      </c>
      <c r="F90" s="13">
        <f>'Carro Rojo'!E63</f>
        <v>20</v>
      </c>
      <c r="G90" s="93"/>
      <c r="H90" s="7">
        <f t="shared" si="2"/>
        <v>20</v>
      </c>
      <c r="I90" s="8">
        <f t="shared" si="3"/>
        <v>20</v>
      </c>
      <c r="J90" s="9">
        <v>20</v>
      </c>
    </row>
    <row r="91" spans="1:10" ht="93.75" x14ac:dyDescent="0.25">
      <c r="A91" s="107"/>
      <c r="B91" s="4">
        <v>83</v>
      </c>
      <c r="C91" s="275" t="s">
        <v>214</v>
      </c>
      <c r="D91" s="124" t="s">
        <v>213</v>
      </c>
      <c r="E91" s="102" t="s">
        <v>517</v>
      </c>
      <c r="F91" s="13">
        <v>5</v>
      </c>
      <c r="G91" s="93"/>
      <c r="H91" s="7">
        <f t="shared" si="2"/>
        <v>5</v>
      </c>
      <c r="I91" s="8">
        <f t="shared" si="3"/>
        <v>5</v>
      </c>
      <c r="J91" s="9">
        <v>5</v>
      </c>
    </row>
    <row r="92" spans="1:10" ht="150" x14ac:dyDescent="0.25">
      <c r="A92" s="107"/>
      <c r="B92" s="4">
        <v>84</v>
      </c>
      <c r="C92" s="276"/>
      <c r="D92" s="39" t="s">
        <v>50</v>
      </c>
      <c r="E92" s="102" t="s">
        <v>313</v>
      </c>
      <c r="F92" s="13">
        <v>5</v>
      </c>
      <c r="G92" s="93"/>
      <c r="H92" s="7">
        <f t="shared" si="2"/>
        <v>5</v>
      </c>
      <c r="I92" s="8">
        <f t="shared" si="3"/>
        <v>5</v>
      </c>
      <c r="J92" s="9">
        <v>5</v>
      </c>
    </row>
    <row r="93" spans="1:10" ht="206.25" x14ac:dyDescent="0.25">
      <c r="A93" s="125"/>
      <c r="B93" s="4">
        <v>85</v>
      </c>
      <c r="C93" s="276"/>
      <c r="D93" s="39" t="s">
        <v>211</v>
      </c>
      <c r="E93" s="102" t="s">
        <v>314</v>
      </c>
      <c r="F93" s="13">
        <v>10</v>
      </c>
      <c r="G93" s="93"/>
      <c r="H93" s="7">
        <f t="shared" si="2"/>
        <v>10</v>
      </c>
      <c r="I93" s="8">
        <f t="shared" si="3"/>
        <v>10</v>
      </c>
      <c r="J93" s="9">
        <v>10</v>
      </c>
    </row>
    <row r="94" spans="1:10" ht="37.5" x14ac:dyDescent="0.25">
      <c r="A94" s="107"/>
      <c r="B94" s="4">
        <v>86</v>
      </c>
      <c r="C94" s="276"/>
      <c r="D94" s="39" t="s">
        <v>212</v>
      </c>
      <c r="E94" s="126" t="s">
        <v>466</v>
      </c>
      <c r="F94" s="13">
        <v>5</v>
      </c>
      <c r="G94" s="93"/>
      <c r="H94" s="7">
        <f t="shared" si="2"/>
        <v>5</v>
      </c>
      <c r="I94" s="8">
        <f t="shared" si="3"/>
        <v>5</v>
      </c>
      <c r="J94" s="9">
        <v>5</v>
      </c>
    </row>
    <row r="95" spans="1:10" ht="75" x14ac:dyDescent="0.25">
      <c r="A95" s="107"/>
      <c r="B95" s="4">
        <v>87</v>
      </c>
      <c r="C95" s="276"/>
      <c r="D95" s="39" t="s">
        <v>22</v>
      </c>
      <c r="E95" s="102" t="s">
        <v>467</v>
      </c>
      <c r="F95" s="13">
        <v>5</v>
      </c>
      <c r="G95" s="93"/>
      <c r="H95" s="7">
        <f t="shared" si="2"/>
        <v>5</v>
      </c>
      <c r="I95" s="8">
        <f t="shared" si="3"/>
        <v>5</v>
      </c>
      <c r="J95" s="9">
        <v>5</v>
      </c>
    </row>
    <row r="96" spans="1:10" ht="150" x14ac:dyDescent="0.25">
      <c r="A96" s="107"/>
      <c r="B96" s="4">
        <v>88</v>
      </c>
      <c r="C96" s="276"/>
      <c r="D96" s="39" t="s">
        <v>47</v>
      </c>
      <c r="E96" s="102" t="s">
        <v>315</v>
      </c>
      <c r="F96" s="13">
        <v>5</v>
      </c>
      <c r="G96" s="93"/>
      <c r="H96" s="7">
        <f t="shared" si="2"/>
        <v>5</v>
      </c>
      <c r="I96" s="8">
        <f t="shared" si="3"/>
        <v>5</v>
      </c>
      <c r="J96" s="9">
        <v>5</v>
      </c>
    </row>
    <row r="97" spans="1:10" ht="158.25" customHeight="1" x14ac:dyDescent="0.25">
      <c r="A97" s="107"/>
      <c r="B97" s="4">
        <v>89</v>
      </c>
      <c r="C97" s="276"/>
      <c r="D97" s="206" t="s">
        <v>552</v>
      </c>
      <c r="E97" s="102" t="s">
        <v>548</v>
      </c>
      <c r="F97" s="13">
        <v>5</v>
      </c>
      <c r="G97" s="93"/>
      <c r="H97" s="7">
        <f t="shared" si="2"/>
        <v>5</v>
      </c>
      <c r="I97" s="8">
        <f t="shared" si="3"/>
        <v>5</v>
      </c>
      <c r="J97" s="9">
        <v>5</v>
      </c>
    </row>
    <row r="98" spans="1:10" ht="161.25" customHeight="1" x14ac:dyDescent="0.25">
      <c r="A98" s="107"/>
      <c r="B98" s="4">
        <v>90</v>
      </c>
      <c r="C98" s="276"/>
      <c r="D98" s="207" t="s">
        <v>553</v>
      </c>
      <c r="E98" s="102" t="s">
        <v>549</v>
      </c>
      <c r="F98" s="13">
        <v>10</v>
      </c>
      <c r="G98" s="93"/>
      <c r="H98" s="7">
        <f t="shared" si="2"/>
        <v>10</v>
      </c>
      <c r="I98" s="8">
        <f t="shared" si="3"/>
        <v>10</v>
      </c>
      <c r="J98" s="9">
        <v>10</v>
      </c>
    </row>
    <row r="99" spans="1:10" ht="176.25" customHeight="1" x14ac:dyDescent="0.25">
      <c r="A99" s="107"/>
      <c r="B99" s="4">
        <v>91</v>
      </c>
      <c r="C99" s="288" t="s">
        <v>214</v>
      </c>
      <c r="D99" s="208" t="s">
        <v>554</v>
      </c>
      <c r="E99" s="102" t="s">
        <v>550</v>
      </c>
      <c r="F99" s="13">
        <v>10</v>
      </c>
      <c r="G99" s="93"/>
      <c r="H99" s="7">
        <f t="shared" si="2"/>
        <v>10</v>
      </c>
      <c r="I99" s="8">
        <f t="shared" si="3"/>
        <v>10</v>
      </c>
      <c r="J99" s="9">
        <v>10</v>
      </c>
    </row>
    <row r="100" spans="1:10" ht="38.25" customHeight="1" x14ac:dyDescent="0.25">
      <c r="A100" s="107"/>
      <c r="B100" s="4">
        <v>92</v>
      </c>
      <c r="C100" s="289"/>
      <c r="D100" s="41" t="s">
        <v>122</v>
      </c>
      <c r="E100" s="102" t="s">
        <v>94</v>
      </c>
      <c r="F100" s="13">
        <f>'Carro Rojo'!F63</f>
        <v>20</v>
      </c>
      <c r="G100" s="93"/>
      <c r="H100" s="7">
        <f t="shared" si="2"/>
        <v>20</v>
      </c>
      <c r="I100" s="8">
        <f t="shared" si="3"/>
        <v>20</v>
      </c>
      <c r="J100" s="9">
        <v>20</v>
      </c>
    </row>
    <row r="101" spans="1:10" ht="37.5" x14ac:dyDescent="0.25">
      <c r="A101" s="107"/>
      <c r="B101" s="4">
        <v>93</v>
      </c>
      <c r="C101" s="289"/>
      <c r="D101" s="42" t="s">
        <v>124</v>
      </c>
      <c r="E101" s="102" t="s">
        <v>125</v>
      </c>
      <c r="F101" s="13">
        <v>5</v>
      </c>
      <c r="G101" s="93"/>
      <c r="H101" s="7">
        <f t="shared" si="2"/>
        <v>5</v>
      </c>
      <c r="I101" s="8">
        <f t="shared" si="3"/>
        <v>5</v>
      </c>
      <c r="J101" s="9">
        <v>5</v>
      </c>
    </row>
    <row r="102" spans="1:10" ht="35.25" customHeight="1" x14ac:dyDescent="0.25">
      <c r="A102" s="107"/>
      <c r="B102" s="4">
        <v>94</v>
      </c>
      <c r="C102" s="289"/>
      <c r="D102" s="205" t="s">
        <v>316</v>
      </c>
      <c r="E102" s="198" t="s">
        <v>317</v>
      </c>
      <c r="F102" s="13">
        <v>3</v>
      </c>
      <c r="G102" s="93"/>
      <c r="H102" s="7">
        <f t="shared" si="2"/>
        <v>3</v>
      </c>
      <c r="I102" s="8">
        <f t="shared" si="3"/>
        <v>3</v>
      </c>
      <c r="J102" s="9">
        <v>3</v>
      </c>
    </row>
    <row r="103" spans="1:10" ht="32.25" customHeight="1" x14ac:dyDescent="0.25">
      <c r="A103" s="107"/>
      <c r="B103" s="4">
        <v>95</v>
      </c>
      <c r="C103" s="289"/>
      <c r="D103" s="43" t="s">
        <v>126</v>
      </c>
      <c r="E103" s="102" t="s">
        <v>127</v>
      </c>
      <c r="F103" s="13">
        <v>5</v>
      </c>
      <c r="G103" s="93"/>
      <c r="H103" s="7">
        <f t="shared" si="2"/>
        <v>5</v>
      </c>
      <c r="I103" s="8">
        <f t="shared" si="3"/>
        <v>5</v>
      </c>
      <c r="J103" s="9">
        <v>5</v>
      </c>
    </row>
    <row r="104" spans="1:10" ht="49.5" customHeight="1" x14ac:dyDescent="0.25">
      <c r="A104" s="107"/>
      <c r="B104" s="4">
        <v>96</v>
      </c>
      <c r="C104" s="289"/>
      <c r="D104" s="43" t="s">
        <v>128</v>
      </c>
      <c r="E104" s="102" t="s">
        <v>551</v>
      </c>
      <c r="F104" s="13">
        <v>5</v>
      </c>
      <c r="G104" s="93"/>
      <c r="H104" s="7">
        <f t="shared" si="2"/>
        <v>5</v>
      </c>
      <c r="I104" s="8">
        <f t="shared" si="3"/>
        <v>5</v>
      </c>
      <c r="J104" s="9">
        <v>5</v>
      </c>
    </row>
    <row r="105" spans="1:10" ht="64.5" customHeight="1" x14ac:dyDescent="0.25">
      <c r="A105" s="107"/>
      <c r="B105" s="4">
        <v>97</v>
      </c>
      <c r="C105" s="289"/>
      <c r="D105" s="44" t="s">
        <v>129</v>
      </c>
      <c r="E105" s="102" t="s">
        <v>468</v>
      </c>
      <c r="F105" s="13">
        <v>5</v>
      </c>
      <c r="G105" s="93"/>
      <c r="H105" s="7">
        <f t="shared" si="2"/>
        <v>5</v>
      </c>
      <c r="I105" s="8">
        <f t="shared" si="3"/>
        <v>5</v>
      </c>
      <c r="J105" s="9">
        <v>5</v>
      </c>
    </row>
    <row r="106" spans="1:10" ht="37.5" x14ac:dyDescent="0.25">
      <c r="A106" s="107"/>
      <c r="B106" s="4">
        <v>98</v>
      </c>
      <c r="C106" s="289"/>
      <c r="D106" s="127" t="s">
        <v>206</v>
      </c>
      <c r="E106" s="102" t="s">
        <v>469</v>
      </c>
      <c r="F106" s="13">
        <v>5</v>
      </c>
      <c r="G106" s="93"/>
      <c r="H106" s="7">
        <f t="shared" si="2"/>
        <v>5</v>
      </c>
      <c r="I106" s="8">
        <f t="shared" si="3"/>
        <v>5</v>
      </c>
      <c r="J106" s="9">
        <v>5</v>
      </c>
    </row>
    <row r="107" spans="1:10" ht="206.25" x14ac:dyDescent="0.25">
      <c r="A107" s="110"/>
      <c r="B107" s="4">
        <v>99</v>
      </c>
      <c r="C107" s="277" t="s">
        <v>215</v>
      </c>
      <c r="D107" s="45" t="s">
        <v>222</v>
      </c>
      <c r="E107" s="102" t="s">
        <v>518</v>
      </c>
      <c r="F107" s="128">
        <v>10</v>
      </c>
      <c r="G107" s="129"/>
      <c r="H107" s="7">
        <f t="shared" si="2"/>
        <v>10</v>
      </c>
      <c r="I107" s="8">
        <f t="shared" si="3"/>
        <v>10</v>
      </c>
      <c r="J107" s="9">
        <v>10</v>
      </c>
    </row>
    <row r="108" spans="1:10" ht="195.75" customHeight="1" x14ac:dyDescent="0.25">
      <c r="A108" s="110"/>
      <c r="B108" s="4">
        <v>100</v>
      </c>
      <c r="C108" s="278"/>
      <c r="D108" s="293" t="s">
        <v>224</v>
      </c>
      <c r="E108" s="102" t="s">
        <v>223</v>
      </c>
      <c r="F108" s="128">
        <v>10</v>
      </c>
      <c r="G108" s="129"/>
      <c r="H108" s="7">
        <f t="shared" si="2"/>
        <v>10</v>
      </c>
      <c r="I108" s="8">
        <f t="shared" si="3"/>
        <v>10</v>
      </c>
      <c r="J108" s="9">
        <v>10</v>
      </c>
    </row>
    <row r="109" spans="1:10" ht="196.5" customHeight="1" x14ac:dyDescent="0.25">
      <c r="A109" s="110"/>
      <c r="B109" s="4">
        <v>101</v>
      </c>
      <c r="C109" s="278"/>
      <c r="D109" s="293"/>
      <c r="E109" s="102" t="s">
        <v>470</v>
      </c>
      <c r="F109" s="128">
        <v>5</v>
      </c>
      <c r="G109" s="129"/>
      <c r="H109" s="7">
        <f t="shared" si="2"/>
        <v>5</v>
      </c>
      <c r="I109" s="8">
        <f t="shared" si="3"/>
        <v>5</v>
      </c>
      <c r="J109" s="9">
        <v>5</v>
      </c>
    </row>
    <row r="110" spans="1:10" ht="131.25" customHeight="1" x14ac:dyDescent="0.25">
      <c r="A110" s="110"/>
      <c r="B110" s="4">
        <v>102</v>
      </c>
      <c r="C110" s="278"/>
      <c r="D110" s="20" t="s">
        <v>225</v>
      </c>
      <c r="E110" s="102" t="s">
        <v>471</v>
      </c>
      <c r="F110" s="128">
        <v>5</v>
      </c>
      <c r="G110" s="129"/>
      <c r="H110" s="7">
        <f t="shared" si="2"/>
        <v>5</v>
      </c>
      <c r="I110" s="8">
        <f t="shared" si="3"/>
        <v>5</v>
      </c>
      <c r="J110" s="9">
        <v>5</v>
      </c>
    </row>
    <row r="111" spans="1:10" ht="54.75" customHeight="1" x14ac:dyDescent="0.25">
      <c r="A111" s="110"/>
      <c r="B111" s="4">
        <v>103</v>
      </c>
      <c r="C111" s="279"/>
      <c r="D111" s="130" t="s">
        <v>359</v>
      </c>
      <c r="E111" s="102" t="s">
        <v>96</v>
      </c>
      <c r="F111" s="13">
        <f>'Carro Rojo'!G63</f>
        <v>20</v>
      </c>
      <c r="G111" s="93"/>
      <c r="H111" s="7">
        <f t="shared" si="2"/>
        <v>20</v>
      </c>
      <c r="I111" s="8">
        <f t="shared" si="3"/>
        <v>20</v>
      </c>
      <c r="J111" s="9">
        <v>20</v>
      </c>
    </row>
    <row r="112" spans="1:10" ht="45.75" customHeight="1" thickBot="1" x14ac:dyDescent="0.3">
      <c r="A112" s="131"/>
      <c r="B112" s="4">
        <v>104</v>
      </c>
      <c r="C112" s="290" t="s">
        <v>472</v>
      </c>
      <c r="D112" s="46" t="s">
        <v>51</v>
      </c>
      <c r="E112" s="102" t="s">
        <v>52</v>
      </c>
      <c r="F112" s="13">
        <v>5</v>
      </c>
      <c r="G112" s="93"/>
      <c r="H112" s="7">
        <f t="shared" si="2"/>
        <v>5</v>
      </c>
      <c r="I112" s="8">
        <f t="shared" si="3"/>
        <v>5</v>
      </c>
      <c r="J112" s="9">
        <v>5</v>
      </c>
    </row>
    <row r="113" spans="1:10" ht="37.5" x14ac:dyDescent="0.25">
      <c r="A113" s="96"/>
      <c r="B113" s="4">
        <v>105</v>
      </c>
      <c r="C113" s="291"/>
      <c r="D113" s="46" t="s">
        <v>252</v>
      </c>
      <c r="E113" s="102" t="s">
        <v>53</v>
      </c>
      <c r="F113" s="13">
        <v>5</v>
      </c>
      <c r="G113" s="93"/>
      <c r="H113" s="7">
        <f t="shared" si="2"/>
        <v>5</v>
      </c>
      <c r="I113" s="8">
        <f t="shared" si="3"/>
        <v>5</v>
      </c>
      <c r="J113" s="9">
        <v>5</v>
      </c>
    </row>
    <row r="114" spans="1:10" ht="37.5" x14ac:dyDescent="0.25">
      <c r="A114" s="96"/>
      <c r="B114" s="4">
        <v>106</v>
      </c>
      <c r="C114" s="291"/>
      <c r="D114" s="47" t="s">
        <v>54</v>
      </c>
      <c r="E114" s="102" t="s">
        <v>53</v>
      </c>
      <c r="F114" s="13">
        <v>1</v>
      </c>
      <c r="G114" s="93"/>
      <c r="H114" s="7">
        <f t="shared" si="2"/>
        <v>1</v>
      </c>
      <c r="I114" s="8">
        <f t="shared" si="3"/>
        <v>1</v>
      </c>
      <c r="J114" s="9">
        <v>1</v>
      </c>
    </row>
    <row r="115" spans="1:10" ht="23.25" customHeight="1" x14ac:dyDescent="0.25">
      <c r="A115" s="96"/>
      <c r="B115" s="4">
        <v>107</v>
      </c>
      <c r="C115" s="291"/>
      <c r="D115" s="42" t="s">
        <v>55</v>
      </c>
      <c r="E115" s="126" t="s">
        <v>36</v>
      </c>
      <c r="F115" s="13">
        <v>1</v>
      </c>
      <c r="G115" s="93"/>
      <c r="H115" s="7">
        <f t="shared" si="2"/>
        <v>1</v>
      </c>
      <c r="I115" s="8">
        <f t="shared" si="3"/>
        <v>1</v>
      </c>
      <c r="J115" s="9">
        <v>1</v>
      </c>
    </row>
    <row r="116" spans="1:10" ht="47.25" customHeight="1" x14ac:dyDescent="0.25">
      <c r="A116" s="96"/>
      <c r="B116" s="4">
        <v>108</v>
      </c>
      <c r="C116" s="291"/>
      <c r="D116" s="42" t="s">
        <v>56</v>
      </c>
      <c r="E116" s="126" t="s">
        <v>36</v>
      </c>
      <c r="F116" s="13">
        <v>1</v>
      </c>
      <c r="G116" s="93"/>
      <c r="H116" s="7">
        <f t="shared" si="2"/>
        <v>1</v>
      </c>
      <c r="I116" s="8">
        <f t="shared" si="3"/>
        <v>1</v>
      </c>
      <c r="J116" s="9">
        <v>1</v>
      </c>
    </row>
    <row r="117" spans="1:10" ht="39" customHeight="1" x14ac:dyDescent="0.25">
      <c r="A117" s="96"/>
      <c r="B117" s="4">
        <v>109</v>
      </c>
      <c r="C117" s="291"/>
      <c r="D117" s="42" t="s">
        <v>57</v>
      </c>
      <c r="E117" s="126" t="s">
        <v>36</v>
      </c>
      <c r="F117" s="13">
        <v>1</v>
      </c>
      <c r="G117" s="93"/>
      <c r="H117" s="7">
        <f t="shared" si="2"/>
        <v>1</v>
      </c>
      <c r="I117" s="8">
        <f t="shared" si="3"/>
        <v>1</v>
      </c>
      <c r="J117" s="9">
        <v>1</v>
      </c>
    </row>
    <row r="118" spans="1:10" ht="18.75" x14ac:dyDescent="0.25">
      <c r="A118" s="96"/>
      <c r="B118" s="4">
        <v>110</v>
      </c>
      <c r="C118" s="291"/>
      <c r="D118" s="42" t="s">
        <v>58</v>
      </c>
      <c r="E118" s="126" t="s">
        <v>36</v>
      </c>
      <c r="F118" s="13">
        <v>1</v>
      </c>
      <c r="G118" s="93"/>
      <c r="H118" s="7">
        <f t="shared" si="2"/>
        <v>1</v>
      </c>
      <c r="I118" s="8">
        <f t="shared" si="3"/>
        <v>1</v>
      </c>
      <c r="J118" s="9">
        <v>1</v>
      </c>
    </row>
    <row r="119" spans="1:10" ht="18.75" x14ac:dyDescent="0.25">
      <c r="A119" s="96"/>
      <c r="B119" s="4">
        <v>111</v>
      </c>
      <c r="C119" s="291"/>
      <c r="D119" s="42" t="s">
        <v>59</v>
      </c>
      <c r="E119" s="126" t="s">
        <v>36</v>
      </c>
      <c r="F119" s="13">
        <v>1</v>
      </c>
      <c r="G119" s="93"/>
      <c r="H119" s="7">
        <f t="shared" si="2"/>
        <v>1</v>
      </c>
      <c r="I119" s="8">
        <f t="shared" si="3"/>
        <v>1</v>
      </c>
      <c r="J119" s="9">
        <v>1</v>
      </c>
    </row>
    <row r="120" spans="1:10" ht="18.75" x14ac:dyDescent="0.25">
      <c r="A120" s="96"/>
      <c r="B120" s="4">
        <v>112</v>
      </c>
      <c r="C120" s="291"/>
      <c r="D120" s="42" t="s">
        <v>60</v>
      </c>
      <c r="E120" s="126" t="s">
        <v>36</v>
      </c>
      <c r="F120" s="13">
        <v>1</v>
      </c>
      <c r="G120" s="93"/>
      <c r="H120" s="7">
        <f t="shared" si="2"/>
        <v>1</v>
      </c>
      <c r="I120" s="8">
        <f t="shared" si="3"/>
        <v>1</v>
      </c>
      <c r="J120" s="9">
        <v>1</v>
      </c>
    </row>
    <row r="121" spans="1:10" ht="18.75" x14ac:dyDescent="0.25">
      <c r="A121" s="96"/>
      <c r="B121" s="4">
        <v>113</v>
      </c>
      <c r="C121" s="291"/>
      <c r="D121" s="42" t="s">
        <v>61</v>
      </c>
      <c r="E121" s="126" t="s">
        <v>36</v>
      </c>
      <c r="F121" s="13">
        <v>1</v>
      </c>
      <c r="G121" s="93"/>
      <c r="H121" s="7">
        <f t="shared" si="2"/>
        <v>1</v>
      </c>
      <c r="I121" s="8">
        <f t="shared" si="3"/>
        <v>1</v>
      </c>
      <c r="J121" s="9">
        <v>1</v>
      </c>
    </row>
    <row r="122" spans="1:10" ht="18.75" x14ac:dyDescent="0.25">
      <c r="A122" s="96"/>
      <c r="B122" s="4">
        <v>114</v>
      </c>
      <c r="C122" s="291"/>
      <c r="D122" s="42" t="s">
        <v>62</v>
      </c>
      <c r="E122" s="126" t="s">
        <v>36</v>
      </c>
      <c r="F122" s="13">
        <v>1</v>
      </c>
      <c r="G122" s="93"/>
      <c r="H122" s="7">
        <f t="shared" si="2"/>
        <v>1</v>
      </c>
      <c r="I122" s="8">
        <f t="shared" si="3"/>
        <v>1</v>
      </c>
      <c r="J122" s="9">
        <v>1</v>
      </c>
    </row>
    <row r="123" spans="1:10" ht="18.75" x14ac:dyDescent="0.25">
      <c r="A123" s="96"/>
      <c r="B123" s="4">
        <v>115</v>
      </c>
      <c r="C123" s="291"/>
      <c r="D123" s="42" t="s">
        <v>63</v>
      </c>
      <c r="E123" s="126" t="s">
        <v>36</v>
      </c>
      <c r="F123" s="13">
        <v>1</v>
      </c>
      <c r="G123" s="93"/>
      <c r="H123" s="7">
        <f t="shared" si="2"/>
        <v>1</v>
      </c>
      <c r="I123" s="8">
        <f t="shared" si="3"/>
        <v>1</v>
      </c>
      <c r="J123" s="9">
        <v>1</v>
      </c>
    </row>
    <row r="124" spans="1:10" ht="18.75" x14ac:dyDescent="0.25">
      <c r="A124" s="96"/>
      <c r="B124" s="4">
        <v>116</v>
      </c>
      <c r="C124" s="291"/>
      <c r="D124" s="42" t="s">
        <v>64</v>
      </c>
      <c r="E124" s="126" t="s">
        <v>36</v>
      </c>
      <c r="F124" s="13">
        <v>1</v>
      </c>
      <c r="G124" s="93"/>
      <c r="H124" s="7">
        <f t="shared" si="2"/>
        <v>1</v>
      </c>
      <c r="I124" s="8">
        <f t="shared" si="3"/>
        <v>1</v>
      </c>
      <c r="J124" s="9">
        <v>1</v>
      </c>
    </row>
    <row r="125" spans="1:10" ht="18.75" x14ac:dyDescent="0.25">
      <c r="A125" s="96"/>
      <c r="B125" s="4">
        <v>117</v>
      </c>
      <c r="C125" s="291"/>
      <c r="D125" s="42" t="s">
        <v>65</v>
      </c>
      <c r="E125" s="126" t="s">
        <v>36</v>
      </c>
      <c r="F125" s="13">
        <v>1</v>
      </c>
      <c r="G125" s="93"/>
      <c r="H125" s="7">
        <f t="shared" si="2"/>
        <v>1</v>
      </c>
      <c r="I125" s="8">
        <f t="shared" si="3"/>
        <v>1</v>
      </c>
      <c r="J125" s="9">
        <v>1</v>
      </c>
    </row>
    <row r="126" spans="1:10" ht="18.75" x14ac:dyDescent="0.25">
      <c r="A126" s="96"/>
      <c r="B126" s="4">
        <v>118</v>
      </c>
      <c r="C126" s="291"/>
      <c r="D126" s="42" t="s">
        <v>66</v>
      </c>
      <c r="E126" s="126" t="s">
        <v>36</v>
      </c>
      <c r="F126" s="13">
        <v>1</v>
      </c>
      <c r="G126" s="93"/>
      <c r="H126" s="7">
        <f t="shared" si="2"/>
        <v>1</v>
      </c>
      <c r="I126" s="8">
        <f t="shared" si="3"/>
        <v>1</v>
      </c>
      <c r="J126" s="9">
        <v>1</v>
      </c>
    </row>
    <row r="127" spans="1:10" ht="18.75" x14ac:dyDescent="0.25">
      <c r="A127" s="96"/>
      <c r="B127" s="4">
        <v>119</v>
      </c>
      <c r="C127" s="291"/>
      <c r="D127" s="42" t="s">
        <v>67</v>
      </c>
      <c r="E127" s="126" t="s">
        <v>36</v>
      </c>
      <c r="F127" s="13">
        <v>1</v>
      </c>
      <c r="G127" s="93"/>
      <c r="H127" s="7">
        <f t="shared" si="2"/>
        <v>1</v>
      </c>
      <c r="I127" s="8">
        <f t="shared" si="3"/>
        <v>1</v>
      </c>
      <c r="J127" s="9">
        <v>1</v>
      </c>
    </row>
    <row r="128" spans="1:10" ht="18.75" x14ac:dyDescent="0.25">
      <c r="A128" s="96"/>
      <c r="B128" s="4">
        <v>120</v>
      </c>
      <c r="C128" s="291"/>
      <c r="D128" s="42" t="s">
        <v>68</v>
      </c>
      <c r="E128" s="126" t="s">
        <v>36</v>
      </c>
      <c r="F128" s="13">
        <v>1</v>
      </c>
      <c r="G128" s="93"/>
      <c r="H128" s="7">
        <f t="shared" si="2"/>
        <v>1</v>
      </c>
      <c r="I128" s="8">
        <f t="shared" si="3"/>
        <v>1</v>
      </c>
      <c r="J128" s="9">
        <v>1</v>
      </c>
    </row>
    <row r="129" spans="1:10" ht="29.25" customHeight="1" x14ac:dyDescent="0.25">
      <c r="A129" s="96"/>
      <c r="B129" s="4">
        <v>121</v>
      </c>
      <c r="C129" s="291"/>
      <c r="D129" s="41" t="s">
        <v>69</v>
      </c>
      <c r="E129" s="126" t="s">
        <v>123</v>
      </c>
      <c r="F129" s="48">
        <f>'Carro Rojo'!H63</f>
        <v>20</v>
      </c>
      <c r="G129" s="93"/>
      <c r="H129" s="7">
        <f t="shared" si="2"/>
        <v>20</v>
      </c>
      <c r="I129" s="8">
        <f t="shared" si="3"/>
        <v>20</v>
      </c>
      <c r="J129" s="9">
        <v>20</v>
      </c>
    </row>
    <row r="130" spans="1:10" ht="60.75" customHeight="1" x14ac:dyDescent="0.25">
      <c r="A130" s="96"/>
      <c r="B130" s="4">
        <v>122</v>
      </c>
      <c r="C130" s="291"/>
      <c r="D130" s="42" t="s">
        <v>70</v>
      </c>
      <c r="E130" s="102" t="s">
        <v>519</v>
      </c>
      <c r="F130" s="13">
        <v>1</v>
      </c>
      <c r="G130" s="93"/>
      <c r="H130" s="7">
        <f t="shared" si="2"/>
        <v>1</v>
      </c>
      <c r="I130" s="8">
        <f t="shared" si="3"/>
        <v>1</v>
      </c>
      <c r="J130" s="9">
        <v>1</v>
      </c>
    </row>
    <row r="131" spans="1:10" ht="56.25" x14ac:dyDescent="0.25">
      <c r="A131" s="96"/>
      <c r="B131" s="4">
        <v>123</v>
      </c>
      <c r="C131" s="291"/>
      <c r="D131" s="42" t="s">
        <v>363</v>
      </c>
      <c r="E131" s="102" t="s">
        <v>498</v>
      </c>
      <c r="F131" s="13">
        <v>1</v>
      </c>
      <c r="G131" s="93"/>
      <c r="H131" s="7">
        <f t="shared" si="2"/>
        <v>1</v>
      </c>
      <c r="I131" s="8">
        <f t="shared" si="3"/>
        <v>1</v>
      </c>
      <c r="J131" s="9">
        <v>1</v>
      </c>
    </row>
    <row r="132" spans="1:10" ht="78" customHeight="1" x14ac:dyDescent="0.25">
      <c r="A132" s="96"/>
      <c r="B132" s="4">
        <v>124</v>
      </c>
      <c r="C132" s="291"/>
      <c r="D132" s="42" t="s">
        <v>6</v>
      </c>
      <c r="E132" s="102" t="s">
        <v>7</v>
      </c>
      <c r="F132" s="11">
        <v>1</v>
      </c>
      <c r="G132" s="93"/>
      <c r="H132" s="7">
        <f t="shared" si="2"/>
        <v>1</v>
      </c>
      <c r="I132" s="8">
        <f t="shared" si="3"/>
        <v>1</v>
      </c>
      <c r="J132" s="9">
        <v>1</v>
      </c>
    </row>
    <row r="133" spans="1:10" ht="120.75" customHeight="1" x14ac:dyDescent="0.25">
      <c r="A133" s="96"/>
      <c r="B133" s="4">
        <v>125</v>
      </c>
      <c r="C133" s="291"/>
      <c r="D133" s="205" t="s">
        <v>71</v>
      </c>
      <c r="E133" s="102" t="s">
        <v>527</v>
      </c>
      <c r="F133" s="11">
        <v>5</v>
      </c>
      <c r="G133" s="93"/>
      <c r="H133" s="7">
        <f t="shared" si="2"/>
        <v>5</v>
      </c>
      <c r="I133" s="8">
        <f t="shared" si="3"/>
        <v>5</v>
      </c>
      <c r="J133" s="9">
        <v>5</v>
      </c>
    </row>
    <row r="134" spans="1:10" ht="137.25" customHeight="1" x14ac:dyDescent="0.25">
      <c r="A134" s="96"/>
      <c r="B134" s="4">
        <v>126</v>
      </c>
      <c r="C134" s="291"/>
      <c r="D134" s="42" t="s">
        <v>72</v>
      </c>
      <c r="E134" s="102" t="s">
        <v>473</v>
      </c>
      <c r="F134" s="11">
        <v>5</v>
      </c>
      <c r="G134" s="93"/>
      <c r="H134" s="7">
        <f t="shared" si="2"/>
        <v>5</v>
      </c>
      <c r="I134" s="8">
        <f t="shared" si="3"/>
        <v>5</v>
      </c>
      <c r="J134" s="9">
        <v>5</v>
      </c>
    </row>
    <row r="135" spans="1:10" ht="98.25" customHeight="1" x14ac:dyDescent="0.25">
      <c r="A135" s="96"/>
      <c r="B135" s="4">
        <v>127</v>
      </c>
      <c r="C135" s="291"/>
      <c r="D135" s="42" t="s">
        <v>309</v>
      </c>
      <c r="E135" s="102" t="s">
        <v>528</v>
      </c>
      <c r="F135" s="11">
        <v>5</v>
      </c>
      <c r="G135" s="93"/>
      <c r="H135" s="7">
        <f t="shared" si="2"/>
        <v>5</v>
      </c>
      <c r="I135" s="8">
        <f t="shared" si="3"/>
        <v>5</v>
      </c>
      <c r="J135" s="9">
        <v>5</v>
      </c>
    </row>
    <row r="136" spans="1:10" ht="58.5" customHeight="1" x14ac:dyDescent="0.25">
      <c r="A136" s="96"/>
      <c r="B136" s="4">
        <v>128</v>
      </c>
      <c r="C136" s="291"/>
      <c r="D136" s="42" t="s">
        <v>73</v>
      </c>
      <c r="E136" s="102" t="s">
        <v>74</v>
      </c>
      <c r="F136" s="11">
        <v>5</v>
      </c>
      <c r="G136" s="93"/>
      <c r="H136" s="7">
        <f t="shared" si="2"/>
        <v>5</v>
      </c>
      <c r="I136" s="8">
        <f t="shared" si="3"/>
        <v>5</v>
      </c>
      <c r="J136" s="9">
        <v>5</v>
      </c>
    </row>
    <row r="137" spans="1:10" ht="39" customHeight="1" x14ac:dyDescent="0.25">
      <c r="A137" s="96"/>
      <c r="B137" s="4">
        <v>129</v>
      </c>
      <c r="C137" s="291"/>
      <c r="D137" s="42" t="s">
        <v>75</v>
      </c>
      <c r="E137" s="102" t="s">
        <v>76</v>
      </c>
      <c r="F137" s="11">
        <v>1</v>
      </c>
      <c r="G137" s="93"/>
      <c r="H137" s="7">
        <f t="shared" si="2"/>
        <v>1</v>
      </c>
      <c r="I137" s="8">
        <f t="shared" si="3"/>
        <v>1</v>
      </c>
      <c r="J137" s="9">
        <v>1</v>
      </c>
    </row>
    <row r="138" spans="1:10" ht="23.25" customHeight="1" x14ac:dyDescent="0.25">
      <c r="A138" s="96"/>
      <c r="B138" s="4">
        <v>130</v>
      </c>
      <c r="C138" s="291"/>
      <c r="D138" s="42" t="s">
        <v>14</v>
      </c>
      <c r="E138" s="102" t="s">
        <v>76</v>
      </c>
      <c r="F138" s="11">
        <v>1</v>
      </c>
      <c r="G138" s="93"/>
      <c r="H138" s="7">
        <f>IF(F138=I138,J138)</f>
        <v>1</v>
      </c>
      <c r="I138" s="8">
        <f>IF(F138="NA","NA",J138)</f>
        <v>1</v>
      </c>
      <c r="J138" s="9">
        <v>1</v>
      </c>
    </row>
    <row r="139" spans="1:10" ht="61.5" customHeight="1" x14ac:dyDescent="0.25">
      <c r="A139" s="96"/>
      <c r="B139" s="4">
        <v>131</v>
      </c>
      <c r="C139" s="291"/>
      <c r="D139" s="42" t="s">
        <v>262</v>
      </c>
      <c r="E139" s="102" t="s">
        <v>364</v>
      </c>
      <c r="F139" s="11">
        <v>10</v>
      </c>
      <c r="G139" s="93"/>
      <c r="H139" s="7">
        <f>IF(F139=I139,J139)</f>
        <v>10</v>
      </c>
      <c r="I139" s="8">
        <f>IF(F139="NA","NA",J139)</f>
        <v>10</v>
      </c>
      <c r="J139" s="9">
        <v>10</v>
      </c>
    </row>
    <row r="140" spans="1:10" ht="18.75" x14ac:dyDescent="0.25">
      <c r="A140" s="96"/>
      <c r="B140" s="4">
        <v>132</v>
      </c>
      <c r="C140" s="292"/>
      <c r="D140" s="42" t="s">
        <v>77</v>
      </c>
      <c r="E140" s="49" t="s">
        <v>36</v>
      </c>
      <c r="F140" s="11">
        <v>1</v>
      </c>
      <c r="G140" s="93"/>
      <c r="H140" s="7">
        <f>IF(F140=I140,J140)</f>
        <v>1</v>
      </c>
      <c r="I140" s="8">
        <f>IF(F140="NA","NA",J140)</f>
        <v>1</v>
      </c>
      <c r="J140" s="9">
        <v>1</v>
      </c>
    </row>
    <row r="141" spans="1:10" ht="18.75" x14ac:dyDescent="0.25">
      <c r="A141" s="96"/>
      <c r="B141" s="4"/>
      <c r="C141" s="280" t="s">
        <v>78</v>
      </c>
      <c r="D141" s="281"/>
      <c r="E141" s="281"/>
      <c r="F141" s="11"/>
      <c r="G141" s="93"/>
      <c r="H141" s="7"/>
      <c r="I141" s="8"/>
      <c r="J141" s="9"/>
    </row>
    <row r="142" spans="1:10" ht="131.25" x14ac:dyDescent="0.25">
      <c r="A142" s="96"/>
      <c r="B142" s="4">
        <v>133</v>
      </c>
      <c r="C142" s="265" t="s">
        <v>555</v>
      </c>
      <c r="D142" s="50" t="s">
        <v>79</v>
      </c>
      <c r="E142" s="198" t="s">
        <v>561</v>
      </c>
      <c r="F142" s="11">
        <v>3</v>
      </c>
      <c r="G142" s="93"/>
      <c r="H142" s="7">
        <f t="shared" ref="H142:H204" si="4">IF(F142=I142,J142)</f>
        <v>3</v>
      </c>
      <c r="I142" s="8">
        <f t="shared" ref="I142:I204" si="5">IF(F142="NA","NA",J142)</f>
        <v>3</v>
      </c>
      <c r="J142" s="9">
        <v>3</v>
      </c>
    </row>
    <row r="143" spans="1:10" ht="61.5" customHeight="1" x14ac:dyDescent="0.25">
      <c r="A143" s="96"/>
      <c r="B143" s="4">
        <v>134</v>
      </c>
      <c r="C143" s="273"/>
      <c r="D143" s="50" t="s">
        <v>365</v>
      </c>
      <c r="E143" s="102" t="s">
        <v>318</v>
      </c>
      <c r="F143" s="11">
        <v>5</v>
      </c>
      <c r="G143" s="93"/>
      <c r="H143" s="7">
        <f t="shared" si="4"/>
        <v>5</v>
      </c>
      <c r="I143" s="8">
        <f t="shared" si="5"/>
        <v>5</v>
      </c>
      <c r="J143" s="9">
        <v>5</v>
      </c>
    </row>
    <row r="144" spans="1:10" ht="39.75" customHeight="1" x14ac:dyDescent="0.25">
      <c r="A144" s="96"/>
      <c r="B144" s="4">
        <f t="shared" ref="B144:B201" si="6">B143+1</f>
        <v>135</v>
      </c>
      <c r="C144" s="273"/>
      <c r="D144" s="34" t="s">
        <v>80</v>
      </c>
      <c r="E144" s="132" t="s">
        <v>81</v>
      </c>
      <c r="F144" s="11">
        <v>5</v>
      </c>
      <c r="G144" s="93"/>
      <c r="H144" s="7">
        <f t="shared" si="4"/>
        <v>5</v>
      </c>
      <c r="I144" s="8">
        <f t="shared" si="5"/>
        <v>5</v>
      </c>
      <c r="J144" s="9">
        <v>5</v>
      </c>
    </row>
    <row r="145" spans="1:10" ht="19.5" customHeight="1" x14ac:dyDescent="0.25">
      <c r="A145" s="96"/>
      <c r="B145" s="4">
        <f t="shared" si="6"/>
        <v>136</v>
      </c>
      <c r="C145" s="273"/>
      <c r="D145" s="34" t="s">
        <v>82</v>
      </c>
      <c r="E145" s="51" t="s">
        <v>36</v>
      </c>
      <c r="F145" s="11">
        <v>1</v>
      </c>
      <c r="G145" s="93"/>
      <c r="H145" s="7">
        <f t="shared" si="4"/>
        <v>1</v>
      </c>
      <c r="I145" s="8">
        <f t="shared" si="5"/>
        <v>1</v>
      </c>
      <c r="J145" s="9">
        <v>1</v>
      </c>
    </row>
    <row r="146" spans="1:10" ht="21" customHeight="1" x14ac:dyDescent="0.25">
      <c r="A146" s="96"/>
      <c r="B146" s="4">
        <f t="shared" si="6"/>
        <v>137</v>
      </c>
      <c r="C146" s="273"/>
      <c r="D146" s="34" t="s">
        <v>83</v>
      </c>
      <c r="E146" s="51" t="s">
        <v>36</v>
      </c>
      <c r="F146" s="11">
        <v>1</v>
      </c>
      <c r="G146" s="93"/>
      <c r="H146" s="7">
        <f t="shared" si="4"/>
        <v>1</v>
      </c>
      <c r="I146" s="8">
        <f t="shared" si="5"/>
        <v>1</v>
      </c>
      <c r="J146" s="9">
        <v>1</v>
      </c>
    </row>
    <row r="147" spans="1:10" ht="96.75" customHeight="1" x14ac:dyDescent="0.25">
      <c r="A147" s="96"/>
      <c r="B147" s="4">
        <f t="shared" si="6"/>
        <v>138</v>
      </c>
      <c r="C147" s="273"/>
      <c r="D147" s="34" t="s">
        <v>261</v>
      </c>
      <c r="E147" s="102" t="s">
        <v>474</v>
      </c>
      <c r="F147" s="11">
        <v>10</v>
      </c>
      <c r="G147" s="93"/>
      <c r="H147" s="7">
        <f t="shared" si="4"/>
        <v>10</v>
      </c>
      <c r="I147" s="8">
        <f t="shared" si="5"/>
        <v>10</v>
      </c>
      <c r="J147" s="9">
        <v>10</v>
      </c>
    </row>
    <row r="148" spans="1:10" ht="124.5" customHeight="1" x14ac:dyDescent="0.25">
      <c r="A148" s="96"/>
      <c r="B148" s="4">
        <f t="shared" si="6"/>
        <v>139</v>
      </c>
      <c r="C148" s="273"/>
      <c r="D148" s="198" t="s">
        <v>620</v>
      </c>
      <c r="E148" s="198" t="s">
        <v>520</v>
      </c>
      <c r="F148" s="11">
        <v>10</v>
      </c>
      <c r="G148" s="93"/>
      <c r="H148" s="7">
        <f t="shared" si="4"/>
        <v>10</v>
      </c>
      <c r="I148" s="8">
        <f t="shared" si="5"/>
        <v>10</v>
      </c>
      <c r="J148" s="9">
        <v>10</v>
      </c>
    </row>
    <row r="149" spans="1:10" ht="206.25" x14ac:dyDescent="0.25">
      <c r="A149" s="96"/>
      <c r="B149" s="4">
        <f t="shared" si="6"/>
        <v>140</v>
      </c>
      <c r="C149" s="273"/>
      <c r="D149" s="34" t="s">
        <v>475</v>
      </c>
      <c r="E149" s="102" t="s">
        <v>562</v>
      </c>
      <c r="F149" s="11">
        <v>10</v>
      </c>
      <c r="G149" s="93"/>
      <c r="H149" s="7">
        <f t="shared" si="4"/>
        <v>10</v>
      </c>
      <c r="I149" s="8">
        <f t="shared" si="5"/>
        <v>10</v>
      </c>
      <c r="J149" s="9">
        <v>10</v>
      </c>
    </row>
    <row r="150" spans="1:10" ht="67.5" customHeight="1" x14ac:dyDescent="0.25">
      <c r="A150" s="96"/>
      <c r="B150" s="4">
        <f t="shared" si="6"/>
        <v>141</v>
      </c>
      <c r="C150" s="273"/>
      <c r="D150" s="34" t="s">
        <v>84</v>
      </c>
      <c r="E150" s="102" t="s">
        <v>319</v>
      </c>
      <c r="F150" s="11">
        <v>5</v>
      </c>
      <c r="G150" s="93"/>
      <c r="H150" s="7">
        <f t="shared" si="4"/>
        <v>5</v>
      </c>
      <c r="I150" s="8">
        <f t="shared" si="5"/>
        <v>5</v>
      </c>
      <c r="J150" s="9">
        <v>5</v>
      </c>
    </row>
    <row r="151" spans="1:10" ht="81.75" customHeight="1" x14ac:dyDescent="0.25">
      <c r="A151" s="96"/>
      <c r="B151" s="4">
        <f t="shared" si="6"/>
        <v>142</v>
      </c>
      <c r="C151" s="273"/>
      <c r="D151" s="198" t="s">
        <v>521</v>
      </c>
      <c r="E151" s="102" t="s">
        <v>621</v>
      </c>
      <c r="F151" s="11">
        <v>5</v>
      </c>
      <c r="G151" s="93"/>
      <c r="H151" s="7">
        <f t="shared" si="4"/>
        <v>5</v>
      </c>
      <c r="I151" s="8">
        <f t="shared" si="5"/>
        <v>5</v>
      </c>
      <c r="J151" s="9">
        <v>5</v>
      </c>
    </row>
    <row r="152" spans="1:10" ht="62.25" customHeight="1" x14ac:dyDescent="0.25">
      <c r="A152" s="96"/>
      <c r="B152" s="4">
        <f t="shared" si="6"/>
        <v>143</v>
      </c>
      <c r="C152" s="273"/>
      <c r="D152" s="34" t="s">
        <v>260</v>
      </c>
      <c r="E152" s="132" t="s">
        <v>259</v>
      </c>
      <c r="F152" s="11">
        <v>5</v>
      </c>
      <c r="G152" s="93"/>
      <c r="H152" s="7">
        <f t="shared" si="4"/>
        <v>5</v>
      </c>
      <c r="I152" s="8">
        <f t="shared" si="5"/>
        <v>5</v>
      </c>
      <c r="J152" s="9">
        <v>5</v>
      </c>
    </row>
    <row r="153" spans="1:10" ht="63.75" customHeight="1" x14ac:dyDescent="0.25">
      <c r="A153" s="96"/>
      <c r="B153" s="4">
        <f t="shared" si="6"/>
        <v>144</v>
      </c>
      <c r="C153" s="273"/>
      <c r="D153" s="34" t="s">
        <v>263</v>
      </c>
      <c r="E153" s="132" t="s">
        <v>320</v>
      </c>
      <c r="F153" s="11">
        <v>5</v>
      </c>
      <c r="G153" s="93"/>
      <c r="H153" s="7">
        <f t="shared" si="4"/>
        <v>5</v>
      </c>
      <c r="I153" s="8">
        <f t="shared" si="5"/>
        <v>5</v>
      </c>
      <c r="J153" s="9">
        <v>5</v>
      </c>
    </row>
    <row r="154" spans="1:10" ht="33" customHeight="1" x14ac:dyDescent="0.25">
      <c r="A154" s="96"/>
      <c r="B154" s="4">
        <f t="shared" si="6"/>
        <v>145</v>
      </c>
      <c r="C154" s="273"/>
      <c r="D154" s="34" t="s">
        <v>87</v>
      </c>
      <c r="E154" s="132" t="s">
        <v>321</v>
      </c>
      <c r="F154" s="11">
        <v>1</v>
      </c>
      <c r="G154" s="93"/>
      <c r="H154" s="7">
        <f t="shared" si="4"/>
        <v>1</v>
      </c>
      <c r="I154" s="8">
        <f t="shared" si="5"/>
        <v>1</v>
      </c>
      <c r="J154" s="9">
        <v>1</v>
      </c>
    </row>
    <row r="155" spans="1:10" ht="18.75" x14ac:dyDescent="0.25">
      <c r="A155" s="96"/>
      <c r="B155" s="4">
        <f t="shared" si="6"/>
        <v>146</v>
      </c>
      <c r="C155" s="273"/>
      <c r="D155" s="34" t="s">
        <v>88</v>
      </c>
      <c r="E155" s="132" t="s">
        <v>321</v>
      </c>
      <c r="F155" s="13">
        <v>5</v>
      </c>
      <c r="G155" s="93"/>
      <c r="H155" s="7">
        <f t="shared" si="4"/>
        <v>5</v>
      </c>
      <c r="I155" s="8">
        <f t="shared" si="5"/>
        <v>5</v>
      </c>
      <c r="J155" s="9">
        <v>5</v>
      </c>
    </row>
    <row r="156" spans="1:10" ht="18.75" x14ac:dyDescent="0.25">
      <c r="A156" s="96"/>
      <c r="B156" s="4">
        <f t="shared" si="6"/>
        <v>147</v>
      </c>
      <c r="C156" s="273"/>
      <c r="D156" s="34" t="s">
        <v>89</v>
      </c>
      <c r="E156" s="132" t="s">
        <v>321</v>
      </c>
      <c r="F156" s="13">
        <v>5</v>
      </c>
      <c r="G156" s="93"/>
      <c r="H156" s="7">
        <f t="shared" si="4"/>
        <v>5</v>
      </c>
      <c r="I156" s="8">
        <f t="shared" si="5"/>
        <v>5</v>
      </c>
      <c r="J156" s="9">
        <v>5</v>
      </c>
    </row>
    <row r="157" spans="1:10" ht="227.25" customHeight="1" x14ac:dyDescent="0.25">
      <c r="A157" s="96"/>
      <c r="B157" s="4">
        <f t="shared" si="6"/>
        <v>148</v>
      </c>
      <c r="C157" s="273"/>
      <c r="D157" s="34" t="s">
        <v>90</v>
      </c>
      <c r="E157" s="102" t="s">
        <v>476</v>
      </c>
      <c r="F157" s="6">
        <v>5</v>
      </c>
      <c r="G157" s="93"/>
      <c r="H157" s="7">
        <f t="shared" si="4"/>
        <v>5</v>
      </c>
      <c r="I157" s="8">
        <f t="shared" si="5"/>
        <v>5</v>
      </c>
      <c r="J157" s="9">
        <v>5</v>
      </c>
    </row>
    <row r="158" spans="1:10" ht="103.5" customHeight="1" x14ac:dyDescent="0.25">
      <c r="A158" s="96"/>
      <c r="B158" s="4">
        <f t="shared" si="6"/>
        <v>149</v>
      </c>
      <c r="C158" s="273"/>
      <c r="D158" s="34" t="s">
        <v>477</v>
      </c>
      <c r="E158" s="132" t="s">
        <v>478</v>
      </c>
      <c r="F158" s="13">
        <v>5</v>
      </c>
      <c r="G158" s="93"/>
      <c r="H158" s="7">
        <f t="shared" si="4"/>
        <v>5</v>
      </c>
      <c r="I158" s="8">
        <f t="shared" si="5"/>
        <v>5</v>
      </c>
      <c r="J158" s="9">
        <v>5</v>
      </c>
    </row>
    <row r="159" spans="1:10" ht="105" customHeight="1" x14ac:dyDescent="0.25">
      <c r="A159" s="96"/>
      <c r="B159" s="4">
        <f t="shared" si="6"/>
        <v>150</v>
      </c>
      <c r="C159" s="273"/>
      <c r="D159" s="34" t="s">
        <v>91</v>
      </c>
      <c r="E159" s="132" t="s">
        <v>322</v>
      </c>
      <c r="F159" s="13">
        <v>1</v>
      </c>
      <c r="G159" s="93"/>
      <c r="H159" s="7">
        <f t="shared" si="4"/>
        <v>1</v>
      </c>
      <c r="I159" s="8">
        <f t="shared" si="5"/>
        <v>1</v>
      </c>
      <c r="J159" s="9">
        <v>1</v>
      </c>
    </row>
    <row r="160" spans="1:10" ht="75" x14ac:dyDescent="0.25">
      <c r="A160" s="96"/>
      <c r="B160" s="4">
        <f t="shared" si="6"/>
        <v>151</v>
      </c>
      <c r="C160" s="273"/>
      <c r="D160" s="34" t="s">
        <v>92</v>
      </c>
      <c r="E160" s="132" t="s">
        <v>323</v>
      </c>
      <c r="F160" s="13">
        <v>1</v>
      </c>
      <c r="G160" s="93"/>
      <c r="H160" s="7">
        <f t="shared" si="4"/>
        <v>1</v>
      </c>
      <c r="I160" s="8">
        <f t="shared" si="5"/>
        <v>1</v>
      </c>
      <c r="J160" s="9">
        <v>1</v>
      </c>
    </row>
    <row r="161" spans="1:12" ht="33" customHeight="1" x14ac:dyDescent="0.25">
      <c r="A161" s="96"/>
      <c r="B161" s="4">
        <f t="shared" si="6"/>
        <v>152</v>
      </c>
      <c r="C161" s="273"/>
      <c r="D161" s="52" t="s">
        <v>93</v>
      </c>
      <c r="E161" s="123" t="s">
        <v>130</v>
      </c>
      <c r="F161" s="48">
        <f>'Carro Rojo'!I63</f>
        <v>20</v>
      </c>
      <c r="G161" s="93"/>
      <c r="H161" s="7">
        <f t="shared" si="4"/>
        <v>20</v>
      </c>
      <c r="I161" s="8">
        <f t="shared" si="5"/>
        <v>20</v>
      </c>
      <c r="J161" s="9">
        <v>20</v>
      </c>
    </row>
    <row r="162" spans="1:12" ht="33.75" customHeight="1" x14ac:dyDescent="0.25">
      <c r="A162" s="96"/>
      <c r="B162" s="4">
        <f t="shared" si="6"/>
        <v>153</v>
      </c>
      <c r="C162" s="273"/>
      <c r="D162" s="52" t="s">
        <v>95</v>
      </c>
      <c r="E162" s="123" t="s">
        <v>235</v>
      </c>
      <c r="F162" s="48">
        <f>'Carro Rojo'!J63</f>
        <v>20</v>
      </c>
      <c r="G162" s="93"/>
      <c r="H162" s="7">
        <f t="shared" si="4"/>
        <v>20</v>
      </c>
      <c r="I162" s="8">
        <f t="shared" si="5"/>
        <v>20</v>
      </c>
      <c r="J162" s="9">
        <v>20</v>
      </c>
    </row>
    <row r="163" spans="1:12" ht="36.75" customHeight="1" x14ac:dyDescent="0.25">
      <c r="A163" s="89"/>
      <c r="B163" s="4">
        <f t="shared" si="6"/>
        <v>154</v>
      </c>
      <c r="C163" s="274"/>
      <c r="D163" s="34" t="s">
        <v>155</v>
      </c>
      <c r="E163" s="102" t="s">
        <v>97</v>
      </c>
      <c r="F163" s="13">
        <v>5</v>
      </c>
      <c r="G163" s="53"/>
      <c r="H163" s="7">
        <f t="shared" si="4"/>
        <v>5</v>
      </c>
      <c r="I163" s="8">
        <f t="shared" si="5"/>
        <v>5</v>
      </c>
      <c r="J163" s="9">
        <v>5</v>
      </c>
    </row>
    <row r="164" spans="1:12" ht="168.75" x14ac:dyDescent="0.25">
      <c r="A164" s="96"/>
      <c r="B164" s="4">
        <f t="shared" si="6"/>
        <v>155</v>
      </c>
      <c r="C164" s="265" t="s">
        <v>98</v>
      </c>
      <c r="D164" s="50" t="s">
        <v>99</v>
      </c>
      <c r="E164" s="16" t="s">
        <v>522</v>
      </c>
      <c r="F164" s="13">
        <v>5</v>
      </c>
      <c r="G164" s="93"/>
      <c r="H164" s="7">
        <f t="shared" si="4"/>
        <v>5</v>
      </c>
      <c r="I164" s="8">
        <f t="shared" si="5"/>
        <v>5</v>
      </c>
      <c r="J164" s="9">
        <v>5</v>
      </c>
    </row>
    <row r="165" spans="1:12" ht="118.5" customHeight="1" x14ac:dyDescent="0.25">
      <c r="A165" s="96"/>
      <c r="B165" s="4">
        <f t="shared" si="6"/>
        <v>156</v>
      </c>
      <c r="C165" s="266"/>
      <c r="D165" s="34" t="s">
        <v>324</v>
      </c>
      <c r="E165" s="102" t="s">
        <v>325</v>
      </c>
      <c r="F165" s="13">
        <v>5</v>
      </c>
      <c r="G165" s="93"/>
      <c r="H165" s="7">
        <f t="shared" si="4"/>
        <v>5</v>
      </c>
      <c r="I165" s="8">
        <f t="shared" si="5"/>
        <v>5</v>
      </c>
      <c r="J165" s="9">
        <v>5</v>
      </c>
    </row>
    <row r="166" spans="1:12" ht="47.25" customHeight="1" x14ac:dyDescent="0.25">
      <c r="A166" s="96"/>
      <c r="B166" s="4">
        <f t="shared" si="6"/>
        <v>157</v>
      </c>
      <c r="C166" s="266"/>
      <c r="D166" s="34" t="s">
        <v>100</v>
      </c>
      <c r="E166" s="102" t="s">
        <v>101</v>
      </c>
      <c r="F166" s="13">
        <v>5</v>
      </c>
      <c r="G166" s="93"/>
      <c r="H166" s="7">
        <f t="shared" si="4"/>
        <v>5</v>
      </c>
      <c r="I166" s="8">
        <f t="shared" si="5"/>
        <v>5</v>
      </c>
      <c r="J166" s="9">
        <v>5</v>
      </c>
    </row>
    <row r="167" spans="1:12" ht="74.25" customHeight="1" x14ac:dyDescent="0.25">
      <c r="A167" s="96"/>
      <c r="B167" s="4">
        <f t="shared" si="6"/>
        <v>158</v>
      </c>
      <c r="C167" s="266"/>
      <c r="D167" s="50" t="s">
        <v>102</v>
      </c>
      <c r="E167" s="102" t="s">
        <v>326</v>
      </c>
      <c r="F167" s="13">
        <v>5</v>
      </c>
      <c r="G167" s="93"/>
      <c r="H167" s="7">
        <f t="shared" si="4"/>
        <v>5</v>
      </c>
      <c r="I167" s="8">
        <f t="shared" si="5"/>
        <v>5</v>
      </c>
      <c r="J167" s="9">
        <v>5</v>
      </c>
    </row>
    <row r="168" spans="1:12" ht="39" customHeight="1" x14ac:dyDescent="0.25">
      <c r="A168" s="96"/>
      <c r="B168" s="4">
        <f t="shared" si="6"/>
        <v>159</v>
      </c>
      <c r="C168" s="266"/>
      <c r="D168" s="50" t="s">
        <v>103</v>
      </c>
      <c r="E168" s="102" t="s">
        <v>447</v>
      </c>
      <c r="F168" s="13">
        <v>1</v>
      </c>
      <c r="G168" s="93"/>
      <c r="H168" s="7">
        <f t="shared" si="4"/>
        <v>1</v>
      </c>
      <c r="I168" s="8">
        <f t="shared" si="5"/>
        <v>1</v>
      </c>
      <c r="J168" s="9">
        <v>1</v>
      </c>
    </row>
    <row r="169" spans="1:12" ht="49.5" customHeight="1" x14ac:dyDescent="0.25">
      <c r="A169" s="96"/>
      <c r="B169" s="4">
        <f t="shared" si="6"/>
        <v>160</v>
      </c>
      <c r="C169" s="266"/>
      <c r="D169" s="34" t="s">
        <v>104</v>
      </c>
      <c r="E169" s="102" t="s">
        <v>327</v>
      </c>
      <c r="F169" s="13">
        <v>5</v>
      </c>
      <c r="G169" s="93"/>
      <c r="H169" s="7">
        <f t="shared" si="4"/>
        <v>5</v>
      </c>
      <c r="I169" s="8">
        <f t="shared" si="5"/>
        <v>5</v>
      </c>
      <c r="J169" s="9">
        <v>5</v>
      </c>
    </row>
    <row r="170" spans="1:12" ht="78" customHeight="1" x14ac:dyDescent="0.25">
      <c r="A170" s="96"/>
      <c r="B170" s="4">
        <f t="shared" si="6"/>
        <v>161</v>
      </c>
      <c r="C170" s="266"/>
      <c r="D170" s="34" t="s">
        <v>264</v>
      </c>
      <c r="E170" s="102" t="s">
        <v>328</v>
      </c>
      <c r="F170" s="13">
        <v>5</v>
      </c>
      <c r="G170" s="93"/>
      <c r="H170" s="7">
        <f t="shared" si="4"/>
        <v>5</v>
      </c>
      <c r="I170" s="8">
        <f t="shared" si="5"/>
        <v>5</v>
      </c>
      <c r="J170" s="9">
        <v>5</v>
      </c>
    </row>
    <row r="171" spans="1:12" ht="39" customHeight="1" x14ac:dyDescent="0.25">
      <c r="A171" s="96"/>
      <c r="B171" s="4">
        <f t="shared" si="6"/>
        <v>162</v>
      </c>
      <c r="C171" s="266"/>
      <c r="D171" s="14" t="s">
        <v>105</v>
      </c>
      <c r="E171" s="102" t="s">
        <v>106</v>
      </c>
      <c r="F171" s="13">
        <v>1</v>
      </c>
      <c r="G171" s="93"/>
      <c r="H171" s="7">
        <f t="shared" si="4"/>
        <v>1</v>
      </c>
      <c r="I171" s="8">
        <f t="shared" si="5"/>
        <v>1</v>
      </c>
      <c r="J171" s="9">
        <v>1</v>
      </c>
    </row>
    <row r="172" spans="1:12" ht="59.25" customHeight="1" x14ac:dyDescent="0.25">
      <c r="A172" s="96"/>
      <c r="B172" s="4">
        <f t="shared" si="6"/>
        <v>163</v>
      </c>
      <c r="C172" s="266"/>
      <c r="D172" s="14" t="s">
        <v>107</v>
      </c>
      <c r="E172" s="102" t="s">
        <v>106</v>
      </c>
      <c r="F172" s="13">
        <v>1</v>
      </c>
      <c r="G172" s="93"/>
      <c r="H172" s="7">
        <f t="shared" si="4"/>
        <v>1</v>
      </c>
      <c r="I172" s="8">
        <f t="shared" si="5"/>
        <v>1</v>
      </c>
      <c r="J172" s="9">
        <v>1</v>
      </c>
    </row>
    <row r="173" spans="1:12" ht="32.25" customHeight="1" x14ac:dyDescent="0.25">
      <c r="A173" s="96"/>
      <c r="B173" s="4">
        <f t="shared" si="6"/>
        <v>164</v>
      </c>
      <c r="C173" s="266"/>
      <c r="D173" s="14" t="s">
        <v>108</v>
      </c>
      <c r="E173" s="102" t="s">
        <v>106</v>
      </c>
      <c r="F173" s="13">
        <v>1</v>
      </c>
      <c r="G173" s="93"/>
      <c r="H173" s="7">
        <f t="shared" si="4"/>
        <v>1</v>
      </c>
      <c r="I173" s="8">
        <f t="shared" si="5"/>
        <v>1</v>
      </c>
      <c r="J173" s="9">
        <v>1</v>
      </c>
    </row>
    <row r="174" spans="1:12" ht="18.75" x14ac:dyDescent="0.25">
      <c r="A174" s="125"/>
      <c r="B174" s="4">
        <f t="shared" si="6"/>
        <v>165</v>
      </c>
      <c r="C174" s="267"/>
      <c r="D174" s="54" t="s">
        <v>109</v>
      </c>
      <c r="E174" s="102" t="s">
        <v>106</v>
      </c>
      <c r="F174" s="13">
        <v>1</v>
      </c>
      <c r="G174" s="93"/>
      <c r="H174" s="7">
        <f t="shared" si="4"/>
        <v>1</v>
      </c>
      <c r="I174" s="8">
        <f t="shared" si="5"/>
        <v>1</v>
      </c>
      <c r="J174" s="9">
        <v>1</v>
      </c>
    </row>
    <row r="175" spans="1:12" s="136" customFormat="1" ht="53.25" customHeight="1" x14ac:dyDescent="0.25">
      <c r="A175" s="110"/>
      <c r="B175" s="4">
        <f t="shared" si="6"/>
        <v>166</v>
      </c>
      <c r="C175" s="262" t="s">
        <v>299</v>
      </c>
      <c r="D175" s="133" t="s">
        <v>111</v>
      </c>
      <c r="E175" s="102" t="s">
        <v>302</v>
      </c>
      <c r="F175" s="13">
        <v>1</v>
      </c>
      <c r="G175" s="134"/>
      <c r="H175" s="7">
        <f t="shared" si="4"/>
        <v>1</v>
      </c>
      <c r="I175" s="8">
        <f t="shared" si="5"/>
        <v>1</v>
      </c>
      <c r="J175" s="9">
        <v>1</v>
      </c>
      <c r="K175" s="135"/>
      <c r="L175" s="135"/>
    </row>
    <row r="176" spans="1:12" ht="119.25" customHeight="1" x14ac:dyDescent="0.25">
      <c r="A176" s="110"/>
      <c r="B176" s="4">
        <f t="shared" si="6"/>
        <v>167</v>
      </c>
      <c r="C176" s="262"/>
      <c r="D176" s="133" t="s">
        <v>110</v>
      </c>
      <c r="E176" s="102" t="s">
        <v>523</v>
      </c>
      <c r="F176" s="13">
        <v>3</v>
      </c>
      <c r="G176" s="93"/>
      <c r="H176" s="7">
        <f t="shared" si="4"/>
        <v>3</v>
      </c>
      <c r="I176" s="8">
        <f t="shared" si="5"/>
        <v>3</v>
      </c>
      <c r="J176" s="9">
        <v>3</v>
      </c>
    </row>
    <row r="177" spans="1:10" ht="144" customHeight="1" x14ac:dyDescent="0.25">
      <c r="A177" s="137"/>
      <c r="B177" s="4">
        <f t="shared" si="6"/>
        <v>168</v>
      </c>
      <c r="C177" s="262"/>
      <c r="D177" s="133" t="s">
        <v>351</v>
      </c>
      <c r="E177" s="102" t="s">
        <v>244</v>
      </c>
      <c r="F177" s="6">
        <v>3</v>
      </c>
      <c r="G177" s="138"/>
      <c r="H177" s="7">
        <f t="shared" si="4"/>
        <v>3</v>
      </c>
      <c r="I177" s="8">
        <f t="shared" si="5"/>
        <v>3</v>
      </c>
      <c r="J177" s="9">
        <v>3</v>
      </c>
    </row>
    <row r="178" spans="1:10" ht="96.75" customHeight="1" x14ac:dyDescent="0.25">
      <c r="A178" s="96"/>
      <c r="B178" s="4">
        <f t="shared" si="6"/>
        <v>169</v>
      </c>
      <c r="C178" s="262"/>
      <c r="D178" s="55" t="s">
        <v>241</v>
      </c>
      <c r="E178" s="102" t="s">
        <v>563</v>
      </c>
      <c r="F178" s="11">
        <v>5</v>
      </c>
      <c r="G178" s="93"/>
      <c r="H178" s="7">
        <f t="shared" si="4"/>
        <v>5</v>
      </c>
      <c r="I178" s="8">
        <f t="shared" si="5"/>
        <v>5</v>
      </c>
      <c r="J178" s="9">
        <v>5</v>
      </c>
    </row>
    <row r="179" spans="1:10" ht="143.25" customHeight="1" x14ac:dyDescent="0.25">
      <c r="A179" s="96"/>
      <c r="B179" s="4">
        <f t="shared" si="6"/>
        <v>170</v>
      </c>
      <c r="C179" s="262"/>
      <c r="D179" s="55" t="s">
        <v>479</v>
      </c>
      <c r="E179" s="102" t="s">
        <v>329</v>
      </c>
      <c r="F179" s="11">
        <v>5</v>
      </c>
      <c r="G179" s="93"/>
      <c r="H179" s="7">
        <f t="shared" si="4"/>
        <v>5</v>
      </c>
      <c r="I179" s="8">
        <f t="shared" si="5"/>
        <v>5</v>
      </c>
      <c r="J179" s="9">
        <v>5</v>
      </c>
    </row>
    <row r="180" spans="1:10" ht="75" x14ac:dyDescent="0.25">
      <c r="A180" s="96"/>
      <c r="B180" s="4">
        <f t="shared" si="6"/>
        <v>171</v>
      </c>
      <c r="C180" s="262"/>
      <c r="D180" s="55" t="s">
        <v>246</v>
      </c>
      <c r="E180" s="102" t="s">
        <v>352</v>
      </c>
      <c r="F180" s="11">
        <v>5</v>
      </c>
      <c r="G180" s="93"/>
      <c r="H180" s="7">
        <f t="shared" si="4"/>
        <v>5</v>
      </c>
      <c r="I180" s="8">
        <f t="shared" si="5"/>
        <v>5</v>
      </c>
      <c r="J180" s="9">
        <v>5</v>
      </c>
    </row>
    <row r="181" spans="1:10" ht="211.5" customHeight="1" x14ac:dyDescent="0.25">
      <c r="A181" s="96"/>
      <c r="B181" s="4">
        <f t="shared" si="6"/>
        <v>172</v>
      </c>
      <c r="C181" s="262"/>
      <c r="D181" s="133" t="s">
        <v>112</v>
      </c>
      <c r="E181" s="102" t="s">
        <v>330</v>
      </c>
      <c r="F181" s="11">
        <v>3</v>
      </c>
      <c r="G181" s="93"/>
      <c r="H181" s="7">
        <f t="shared" si="4"/>
        <v>3</v>
      </c>
      <c r="I181" s="8">
        <f t="shared" si="5"/>
        <v>3</v>
      </c>
      <c r="J181" s="9">
        <v>3</v>
      </c>
    </row>
    <row r="182" spans="1:10" ht="150" x14ac:dyDescent="0.25">
      <c r="A182" s="96"/>
      <c r="B182" s="4">
        <f t="shared" si="6"/>
        <v>173</v>
      </c>
      <c r="C182" s="262"/>
      <c r="D182" s="133" t="s">
        <v>113</v>
      </c>
      <c r="E182" s="102" t="s">
        <v>480</v>
      </c>
      <c r="F182" s="11">
        <v>3</v>
      </c>
      <c r="G182" s="93"/>
      <c r="H182" s="7">
        <f t="shared" si="4"/>
        <v>3</v>
      </c>
      <c r="I182" s="8">
        <f t="shared" si="5"/>
        <v>3</v>
      </c>
      <c r="J182" s="9">
        <v>3</v>
      </c>
    </row>
    <row r="183" spans="1:10" ht="131.25" x14ac:dyDescent="0.25">
      <c r="A183" s="96"/>
      <c r="B183" s="4">
        <f t="shared" si="6"/>
        <v>174</v>
      </c>
      <c r="C183" s="262"/>
      <c r="D183" s="133" t="s">
        <v>114</v>
      </c>
      <c r="E183" s="102" t="s">
        <v>481</v>
      </c>
      <c r="F183" s="11">
        <v>3</v>
      </c>
      <c r="G183" s="93"/>
      <c r="H183" s="7">
        <f t="shared" si="4"/>
        <v>3</v>
      </c>
      <c r="I183" s="8">
        <f t="shared" si="5"/>
        <v>3</v>
      </c>
      <c r="J183" s="9">
        <v>3</v>
      </c>
    </row>
    <row r="184" spans="1:10" ht="83.25" customHeight="1" x14ac:dyDescent="0.25">
      <c r="A184" s="96"/>
      <c r="B184" s="4">
        <f t="shared" si="6"/>
        <v>175</v>
      </c>
      <c r="C184" s="262"/>
      <c r="D184" s="139" t="s">
        <v>85</v>
      </c>
      <c r="E184" s="140" t="s">
        <v>245</v>
      </c>
      <c r="F184" s="11">
        <v>5</v>
      </c>
      <c r="G184" s="93"/>
      <c r="H184" s="7">
        <f t="shared" si="4"/>
        <v>5</v>
      </c>
      <c r="I184" s="8">
        <f t="shared" si="5"/>
        <v>5</v>
      </c>
      <c r="J184" s="9">
        <v>5</v>
      </c>
    </row>
    <row r="185" spans="1:10" ht="337.5" customHeight="1" x14ac:dyDescent="0.25">
      <c r="A185" s="96"/>
      <c r="B185" s="4">
        <f t="shared" si="6"/>
        <v>176</v>
      </c>
      <c r="C185" s="262"/>
      <c r="D185" s="56" t="s">
        <v>247</v>
      </c>
      <c r="E185" s="102" t="s">
        <v>482</v>
      </c>
      <c r="F185" s="11">
        <v>5</v>
      </c>
      <c r="G185" s="93"/>
      <c r="H185" s="7">
        <f t="shared" si="4"/>
        <v>5</v>
      </c>
      <c r="I185" s="8">
        <f t="shared" si="5"/>
        <v>5</v>
      </c>
      <c r="J185" s="9">
        <v>5</v>
      </c>
    </row>
    <row r="186" spans="1:10" ht="117" customHeight="1" x14ac:dyDescent="0.25">
      <c r="A186" s="96"/>
      <c r="B186" s="4">
        <f t="shared" si="6"/>
        <v>177</v>
      </c>
      <c r="C186" s="262"/>
      <c r="D186" s="56" t="s">
        <v>86</v>
      </c>
      <c r="E186" s="102" t="s">
        <v>331</v>
      </c>
      <c r="F186" s="11">
        <v>5</v>
      </c>
      <c r="G186" s="93"/>
      <c r="H186" s="7">
        <f t="shared" si="4"/>
        <v>5</v>
      </c>
      <c r="I186" s="8">
        <f t="shared" si="5"/>
        <v>5</v>
      </c>
      <c r="J186" s="9">
        <v>5</v>
      </c>
    </row>
    <row r="187" spans="1:10" ht="187.5" x14ac:dyDescent="0.25">
      <c r="A187" s="96"/>
      <c r="B187" s="4">
        <f t="shared" si="6"/>
        <v>178</v>
      </c>
      <c r="C187" s="262"/>
      <c r="D187" s="133" t="s">
        <v>117</v>
      </c>
      <c r="E187" s="102" t="s">
        <v>483</v>
      </c>
      <c r="F187" s="11">
        <v>10</v>
      </c>
      <c r="G187" s="93"/>
      <c r="H187" s="7">
        <f t="shared" si="4"/>
        <v>10</v>
      </c>
      <c r="I187" s="8">
        <f t="shared" si="5"/>
        <v>10</v>
      </c>
      <c r="J187" s="9">
        <v>10</v>
      </c>
    </row>
    <row r="188" spans="1:10" ht="206.25" x14ac:dyDescent="0.25">
      <c r="A188" s="96"/>
      <c r="B188" s="4">
        <f t="shared" si="6"/>
        <v>179</v>
      </c>
      <c r="C188" s="262"/>
      <c r="D188" s="133" t="s">
        <v>248</v>
      </c>
      <c r="E188" s="102" t="s">
        <v>484</v>
      </c>
      <c r="F188" s="11">
        <v>5</v>
      </c>
      <c r="G188" s="93"/>
      <c r="H188" s="7">
        <f t="shared" si="4"/>
        <v>5</v>
      </c>
      <c r="I188" s="8">
        <f t="shared" si="5"/>
        <v>5</v>
      </c>
      <c r="J188" s="9">
        <v>5</v>
      </c>
    </row>
    <row r="189" spans="1:10" ht="93.75" x14ac:dyDescent="0.25">
      <c r="A189" s="137"/>
      <c r="B189" s="4">
        <f t="shared" si="6"/>
        <v>180</v>
      </c>
      <c r="C189" s="262"/>
      <c r="D189" s="133" t="s">
        <v>333</v>
      </c>
      <c r="E189" s="102" t="s">
        <v>556</v>
      </c>
      <c r="F189" s="6">
        <v>5</v>
      </c>
      <c r="G189" s="138"/>
      <c r="H189" s="7">
        <f t="shared" si="4"/>
        <v>5</v>
      </c>
      <c r="I189" s="8">
        <f t="shared" si="5"/>
        <v>5</v>
      </c>
      <c r="J189" s="9">
        <v>5</v>
      </c>
    </row>
    <row r="190" spans="1:10" ht="75" x14ac:dyDescent="0.25">
      <c r="A190" s="137"/>
      <c r="B190" s="4">
        <f t="shared" si="6"/>
        <v>181</v>
      </c>
      <c r="C190" s="262"/>
      <c r="D190" s="133" t="s">
        <v>115</v>
      </c>
      <c r="E190" s="102" t="s">
        <v>332</v>
      </c>
      <c r="F190" s="6">
        <v>5</v>
      </c>
      <c r="G190" s="138"/>
      <c r="H190" s="7">
        <f t="shared" si="4"/>
        <v>5</v>
      </c>
      <c r="I190" s="8">
        <f t="shared" si="5"/>
        <v>5</v>
      </c>
      <c r="J190" s="9">
        <v>5</v>
      </c>
    </row>
    <row r="191" spans="1:10" ht="93.75" x14ac:dyDescent="0.25">
      <c r="A191" s="137"/>
      <c r="B191" s="4">
        <f t="shared" si="6"/>
        <v>182</v>
      </c>
      <c r="C191" s="262"/>
      <c r="D191" s="133" t="s">
        <v>116</v>
      </c>
      <c r="E191" s="102" t="s">
        <v>485</v>
      </c>
      <c r="F191" s="6">
        <v>5</v>
      </c>
      <c r="G191" s="138"/>
      <c r="H191" s="7">
        <f t="shared" si="4"/>
        <v>5</v>
      </c>
      <c r="I191" s="8">
        <f t="shared" si="5"/>
        <v>5</v>
      </c>
      <c r="J191" s="9">
        <v>5</v>
      </c>
    </row>
    <row r="192" spans="1:10" ht="82.5" customHeight="1" x14ac:dyDescent="0.25">
      <c r="A192" s="137"/>
      <c r="B192" s="4">
        <f t="shared" si="6"/>
        <v>183</v>
      </c>
      <c r="C192" s="262"/>
      <c r="D192" s="133" t="s">
        <v>249</v>
      </c>
      <c r="E192" s="102" t="s">
        <v>334</v>
      </c>
      <c r="F192" s="6">
        <v>5</v>
      </c>
      <c r="G192" s="138"/>
      <c r="H192" s="7">
        <f t="shared" si="4"/>
        <v>5</v>
      </c>
      <c r="I192" s="8">
        <f t="shared" si="5"/>
        <v>5</v>
      </c>
      <c r="J192" s="9">
        <v>5</v>
      </c>
    </row>
    <row r="193" spans="1:10" ht="36" customHeight="1" x14ac:dyDescent="0.25">
      <c r="A193" s="137"/>
      <c r="B193" s="4">
        <f t="shared" si="6"/>
        <v>184</v>
      </c>
      <c r="C193" s="262"/>
      <c r="D193" s="133" t="s">
        <v>118</v>
      </c>
      <c r="E193" s="141" t="s">
        <v>486</v>
      </c>
      <c r="F193" s="6">
        <v>5</v>
      </c>
      <c r="G193" s="138"/>
      <c r="H193" s="7">
        <f t="shared" si="4"/>
        <v>5</v>
      </c>
      <c r="I193" s="8">
        <f t="shared" si="5"/>
        <v>5</v>
      </c>
      <c r="J193" s="9">
        <v>5</v>
      </c>
    </row>
    <row r="194" spans="1:10" ht="56.25" x14ac:dyDescent="0.25">
      <c r="A194" s="137"/>
      <c r="B194" s="4">
        <f t="shared" si="6"/>
        <v>185</v>
      </c>
      <c r="C194" s="262"/>
      <c r="D194" s="133" t="s">
        <v>119</v>
      </c>
      <c r="E194" s="102" t="s">
        <v>335</v>
      </c>
      <c r="F194" s="6">
        <v>5</v>
      </c>
      <c r="G194" s="138"/>
      <c r="H194" s="7">
        <f t="shared" si="4"/>
        <v>5</v>
      </c>
      <c r="I194" s="8">
        <f t="shared" si="5"/>
        <v>5</v>
      </c>
      <c r="J194" s="9">
        <v>5</v>
      </c>
    </row>
    <row r="195" spans="1:10" ht="56.25" x14ac:dyDescent="0.25">
      <c r="A195" s="137"/>
      <c r="B195" s="4">
        <f t="shared" si="6"/>
        <v>186</v>
      </c>
      <c r="C195" s="262"/>
      <c r="D195" s="133" t="s">
        <v>120</v>
      </c>
      <c r="E195" s="102" t="s">
        <v>336</v>
      </c>
      <c r="F195" s="6">
        <v>5</v>
      </c>
      <c r="G195" s="138"/>
      <c r="H195" s="7">
        <f t="shared" si="4"/>
        <v>5</v>
      </c>
      <c r="I195" s="8">
        <f t="shared" si="5"/>
        <v>5</v>
      </c>
      <c r="J195" s="9">
        <v>5</v>
      </c>
    </row>
    <row r="196" spans="1:10" ht="67.5" customHeight="1" x14ac:dyDescent="0.25">
      <c r="A196" s="142"/>
      <c r="B196" s="4">
        <f t="shared" si="6"/>
        <v>187</v>
      </c>
      <c r="C196" s="262"/>
      <c r="D196" s="143" t="s">
        <v>121</v>
      </c>
      <c r="E196" s="102" t="s">
        <v>487</v>
      </c>
      <c r="F196" s="6">
        <v>5</v>
      </c>
      <c r="G196" s="138"/>
      <c r="H196" s="7">
        <f t="shared" si="4"/>
        <v>5</v>
      </c>
      <c r="I196" s="8">
        <f t="shared" si="5"/>
        <v>5</v>
      </c>
      <c r="J196" s="9">
        <v>5</v>
      </c>
    </row>
    <row r="197" spans="1:10" ht="90.75" customHeight="1" x14ac:dyDescent="0.25">
      <c r="A197" s="137"/>
      <c r="B197" s="4">
        <f t="shared" si="6"/>
        <v>188</v>
      </c>
      <c r="C197" s="262"/>
      <c r="D197" s="133" t="s">
        <v>242</v>
      </c>
      <c r="E197" s="102" t="s">
        <v>353</v>
      </c>
      <c r="F197" s="6">
        <v>5</v>
      </c>
      <c r="G197" s="138"/>
      <c r="H197" s="7">
        <f t="shared" si="4"/>
        <v>5</v>
      </c>
      <c r="I197" s="8">
        <f t="shared" si="5"/>
        <v>5</v>
      </c>
      <c r="J197" s="9">
        <v>5</v>
      </c>
    </row>
    <row r="198" spans="1:10" ht="75" x14ac:dyDescent="0.25">
      <c r="A198" s="144"/>
      <c r="B198" s="4">
        <f t="shared" si="6"/>
        <v>189</v>
      </c>
      <c r="C198" s="262"/>
      <c r="D198" s="57" t="s">
        <v>236</v>
      </c>
      <c r="E198" s="102" t="s">
        <v>337</v>
      </c>
      <c r="F198" s="6">
        <v>10</v>
      </c>
      <c r="G198" s="138"/>
      <c r="H198" s="7">
        <f t="shared" si="4"/>
        <v>10</v>
      </c>
      <c r="I198" s="8">
        <f t="shared" si="5"/>
        <v>10</v>
      </c>
      <c r="J198" s="9">
        <v>10</v>
      </c>
    </row>
    <row r="199" spans="1:10" ht="187.5" x14ac:dyDescent="0.25">
      <c r="A199" s="144"/>
      <c r="B199" s="4">
        <f t="shared" si="6"/>
        <v>190</v>
      </c>
      <c r="C199" s="262"/>
      <c r="D199" s="58" t="s">
        <v>237</v>
      </c>
      <c r="E199" s="59" t="s">
        <v>488</v>
      </c>
      <c r="F199" s="6">
        <v>10</v>
      </c>
      <c r="G199" s="138"/>
      <c r="H199" s="7">
        <f t="shared" si="4"/>
        <v>10</v>
      </c>
      <c r="I199" s="8">
        <f t="shared" si="5"/>
        <v>10</v>
      </c>
      <c r="J199" s="9">
        <v>10</v>
      </c>
    </row>
    <row r="200" spans="1:10" ht="36.75" customHeight="1" x14ac:dyDescent="0.25">
      <c r="A200" s="144"/>
      <c r="B200" s="4">
        <f t="shared" si="6"/>
        <v>191</v>
      </c>
      <c r="C200" s="262"/>
      <c r="D200" s="60" t="s">
        <v>238</v>
      </c>
      <c r="E200" s="61" t="s">
        <v>489</v>
      </c>
      <c r="F200" s="6">
        <v>10</v>
      </c>
      <c r="G200" s="138"/>
      <c r="H200" s="7">
        <f t="shared" si="4"/>
        <v>10</v>
      </c>
      <c r="I200" s="8">
        <f t="shared" si="5"/>
        <v>10</v>
      </c>
      <c r="J200" s="9">
        <v>10</v>
      </c>
    </row>
    <row r="201" spans="1:10" ht="50.25" customHeight="1" x14ac:dyDescent="0.25">
      <c r="A201" s="144"/>
      <c r="B201" s="4">
        <f t="shared" si="6"/>
        <v>192</v>
      </c>
      <c r="C201" s="262"/>
      <c r="D201" s="60" t="s">
        <v>239</v>
      </c>
      <c r="E201" s="61" t="s">
        <v>490</v>
      </c>
      <c r="F201" s="6">
        <v>10</v>
      </c>
      <c r="G201" s="138"/>
      <c r="H201" s="7">
        <f t="shared" si="4"/>
        <v>10</v>
      </c>
      <c r="I201" s="8">
        <f t="shared" si="5"/>
        <v>10</v>
      </c>
      <c r="J201" s="9">
        <v>10</v>
      </c>
    </row>
    <row r="202" spans="1:10" ht="66" customHeight="1" x14ac:dyDescent="0.25">
      <c r="A202" s="144"/>
      <c r="B202" s="4">
        <f t="shared" ref="B202:B272" si="7">B201+1</f>
        <v>193</v>
      </c>
      <c r="C202" s="262"/>
      <c r="D202" s="58" t="s">
        <v>243</v>
      </c>
      <c r="E202" s="59" t="s">
        <v>491</v>
      </c>
      <c r="F202" s="6">
        <v>10</v>
      </c>
      <c r="G202" s="138"/>
      <c r="H202" s="7">
        <f t="shared" si="4"/>
        <v>10</v>
      </c>
      <c r="I202" s="8">
        <f t="shared" si="5"/>
        <v>10</v>
      </c>
      <c r="J202" s="9">
        <v>10</v>
      </c>
    </row>
    <row r="203" spans="1:10" ht="31.5" customHeight="1" x14ac:dyDescent="0.25">
      <c r="A203" s="144"/>
      <c r="B203" s="4">
        <f t="shared" si="7"/>
        <v>194</v>
      </c>
      <c r="C203" s="262"/>
      <c r="D203" s="62" t="s">
        <v>354</v>
      </c>
      <c r="E203" s="63" t="s">
        <v>240</v>
      </c>
      <c r="F203" s="217">
        <f>'Carro Rojo'!K63</f>
        <v>20</v>
      </c>
      <c r="G203" s="138"/>
      <c r="H203" s="7">
        <f t="shared" si="4"/>
        <v>20</v>
      </c>
      <c r="I203" s="8">
        <f t="shared" si="5"/>
        <v>20</v>
      </c>
      <c r="J203" s="9">
        <v>20</v>
      </c>
    </row>
    <row r="204" spans="1:10" ht="168.75" x14ac:dyDescent="0.25">
      <c r="A204" s="145"/>
      <c r="B204" s="4">
        <f t="shared" si="7"/>
        <v>195</v>
      </c>
      <c r="C204" s="268" t="s">
        <v>300</v>
      </c>
      <c r="D204" s="39" t="s">
        <v>492</v>
      </c>
      <c r="E204" s="59" t="s">
        <v>524</v>
      </c>
      <c r="F204" s="6">
        <v>5</v>
      </c>
      <c r="G204" s="138"/>
      <c r="H204" s="7">
        <f t="shared" si="4"/>
        <v>5</v>
      </c>
      <c r="I204" s="8">
        <f t="shared" si="5"/>
        <v>5</v>
      </c>
      <c r="J204" s="9">
        <v>5</v>
      </c>
    </row>
    <row r="205" spans="1:10" ht="243.75" x14ac:dyDescent="0.25">
      <c r="A205" s="145"/>
      <c r="B205" s="4">
        <f t="shared" si="7"/>
        <v>196</v>
      </c>
      <c r="C205" s="269"/>
      <c r="D205" s="64" t="s">
        <v>301</v>
      </c>
      <c r="E205" s="65" t="s">
        <v>499</v>
      </c>
      <c r="F205" s="6">
        <v>5</v>
      </c>
      <c r="G205" s="138"/>
      <c r="H205" s="7">
        <f t="shared" ref="H205:H275" si="8">IF(F205=I205,J205)</f>
        <v>5</v>
      </c>
      <c r="I205" s="8">
        <f t="shared" ref="I205:I275" si="9">IF(F205="NA","NA",J205)</f>
        <v>5</v>
      </c>
      <c r="J205" s="9">
        <v>5</v>
      </c>
    </row>
    <row r="206" spans="1:10" ht="56.25" x14ac:dyDescent="0.25">
      <c r="A206" s="107"/>
      <c r="B206" s="218">
        <f t="shared" si="7"/>
        <v>197</v>
      </c>
      <c r="C206" s="212" t="s">
        <v>141</v>
      </c>
      <c r="D206" s="219" t="s">
        <v>338</v>
      </c>
      <c r="E206" s="64" t="s">
        <v>493</v>
      </c>
      <c r="F206" s="220">
        <v>10</v>
      </c>
      <c r="G206" s="93"/>
      <c r="H206" s="7">
        <f t="shared" si="8"/>
        <v>10</v>
      </c>
      <c r="I206" s="8">
        <f t="shared" si="9"/>
        <v>10</v>
      </c>
      <c r="J206" s="9">
        <v>10</v>
      </c>
    </row>
    <row r="207" spans="1:10" ht="18.75" x14ac:dyDescent="0.25">
      <c r="A207" s="295" t="s">
        <v>348</v>
      </c>
      <c r="B207" s="295"/>
      <c r="C207" s="295"/>
      <c r="D207" s="295"/>
      <c r="E207" s="295"/>
      <c r="F207" s="295"/>
      <c r="G207" s="93"/>
      <c r="H207" s="210"/>
      <c r="I207" s="8"/>
      <c r="J207" s="9"/>
    </row>
    <row r="208" spans="1:10" ht="37.5" x14ac:dyDescent="0.25">
      <c r="A208" s="96"/>
      <c r="B208" s="222">
        <f>B206+1</f>
        <v>198</v>
      </c>
      <c r="C208" s="225" t="s">
        <v>618</v>
      </c>
      <c r="D208" s="66" t="s">
        <v>339</v>
      </c>
      <c r="E208" s="223" t="s">
        <v>340</v>
      </c>
      <c r="F208" s="221">
        <v>5</v>
      </c>
      <c r="G208" s="93"/>
      <c r="H208" s="7">
        <f t="shared" si="8"/>
        <v>5</v>
      </c>
      <c r="I208" s="8">
        <f t="shared" si="9"/>
        <v>5</v>
      </c>
      <c r="J208" s="9">
        <v>5</v>
      </c>
    </row>
    <row r="209" spans="1:10" ht="93.75" x14ac:dyDescent="0.25">
      <c r="A209" s="96"/>
      <c r="B209" s="222">
        <f t="shared" si="7"/>
        <v>199</v>
      </c>
      <c r="C209" s="213" t="s">
        <v>565</v>
      </c>
      <c r="D209" s="214" t="s">
        <v>564</v>
      </c>
      <c r="E209" s="224" t="s">
        <v>303</v>
      </c>
      <c r="F209" s="13">
        <v>5</v>
      </c>
      <c r="G209" s="93"/>
      <c r="H209" s="7">
        <f t="shared" si="8"/>
        <v>5</v>
      </c>
      <c r="I209" s="8">
        <f t="shared" si="9"/>
        <v>5</v>
      </c>
      <c r="J209" s="9">
        <v>5</v>
      </c>
    </row>
    <row r="210" spans="1:10" ht="93.75" x14ac:dyDescent="0.25">
      <c r="A210" s="96"/>
      <c r="B210" s="222">
        <f t="shared" si="7"/>
        <v>200</v>
      </c>
      <c r="C210" s="213" t="s">
        <v>568</v>
      </c>
      <c r="D210" s="214" t="s">
        <v>566</v>
      </c>
      <c r="E210" s="224" t="s">
        <v>303</v>
      </c>
      <c r="F210" s="13">
        <v>5</v>
      </c>
      <c r="G210" s="93"/>
      <c r="H210" s="7">
        <f t="shared" si="8"/>
        <v>5</v>
      </c>
      <c r="I210" s="8">
        <f t="shared" si="9"/>
        <v>5</v>
      </c>
      <c r="J210" s="9">
        <v>5</v>
      </c>
    </row>
    <row r="211" spans="1:10" ht="93.75" x14ac:dyDescent="0.25">
      <c r="A211" s="96"/>
      <c r="B211" s="222">
        <f>B209+1</f>
        <v>200</v>
      </c>
      <c r="C211" s="213" t="s">
        <v>569</v>
      </c>
      <c r="D211" s="214" t="s">
        <v>567</v>
      </c>
      <c r="E211" s="224" t="s">
        <v>303</v>
      </c>
      <c r="F211" s="13"/>
      <c r="G211" s="93"/>
      <c r="H211" s="210"/>
      <c r="I211" s="8"/>
      <c r="J211" s="9"/>
    </row>
    <row r="212" spans="1:10" ht="56.25" x14ac:dyDescent="0.25">
      <c r="A212" s="96"/>
      <c r="B212" s="222">
        <f>B210+1</f>
        <v>201</v>
      </c>
      <c r="C212" s="215" t="s">
        <v>570</v>
      </c>
      <c r="D212" s="214" t="s">
        <v>571</v>
      </c>
      <c r="E212" s="224" t="s">
        <v>303</v>
      </c>
      <c r="F212" s="13">
        <v>5</v>
      </c>
      <c r="G212" s="93"/>
      <c r="H212" s="7">
        <f t="shared" si="8"/>
        <v>5</v>
      </c>
      <c r="I212" s="8">
        <f t="shared" si="9"/>
        <v>5</v>
      </c>
      <c r="J212" s="9">
        <v>5</v>
      </c>
    </row>
    <row r="213" spans="1:10" ht="37.5" x14ac:dyDescent="0.25">
      <c r="A213" s="96"/>
      <c r="B213" s="222">
        <f>B212+1</f>
        <v>202</v>
      </c>
      <c r="C213" s="213" t="s">
        <v>574</v>
      </c>
      <c r="D213" s="216" t="s">
        <v>575</v>
      </c>
      <c r="E213" s="224" t="s">
        <v>303</v>
      </c>
      <c r="F213" s="13">
        <v>5</v>
      </c>
      <c r="G213" s="93"/>
      <c r="H213" s="7">
        <f t="shared" si="8"/>
        <v>5</v>
      </c>
      <c r="I213" s="8">
        <f t="shared" si="9"/>
        <v>5</v>
      </c>
      <c r="J213" s="9">
        <v>5</v>
      </c>
    </row>
    <row r="214" spans="1:10" ht="37.5" x14ac:dyDescent="0.25">
      <c r="A214" s="96"/>
      <c r="B214" s="222">
        <f t="shared" si="7"/>
        <v>203</v>
      </c>
      <c r="C214" s="213" t="s">
        <v>572</v>
      </c>
      <c r="D214" s="216" t="s">
        <v>573</v>
      </c>
      <c r="E214" s="224" t="s">
        <v>303</v>
      </c>
      <c r="F214" s="13">
        <v>5</v>
      </c>
      <c r="G214" s="93"/>
      <c r="H214" s="7">
        <f t="shared" si="8"/>
        <v>5</v>
      </c>
      <c r="I214" s="8">
        <f t="shared" si="9"/>
        <v>5</v>
      </c>
      <c r="J214" s="9">
        <v>5</v>
      </c>
    </row>
    <row r="215" spans="1:10" ht="75" x14ac:dyDescent="0.25">
      <c r="A215" s="96"/>
      <c r="B215" s="222">
        <f t="shared" si="7"/>
        <v>204</v>
      </c>
      <c r="C215" s="215" t="s">
        <v>576</v>
      </c>
      <c r="D215" s="214" t="s">
        <v>577</v>
      </c>
      <c r="E215" s="224" t="s">
        <v>303</v>
      </c>
      <c r="F215" s="13">
        <v>5</v>
      </c>
      <c r="G215" s="93"/>
      <c r="H215" s="7">
        <f t="shared" si="8"/>
        <v>5</v>
      </c>
      <c r="I215" s="8">
        <f t="shared" si="9"/>
        <v>5</v>
      </c>
      <c r="J215" s="9">
        <v>5</v>
      </c>
    </row>
    <row r="216" spans="1:10" ht="75" x14ac:dyDescent="0.25">
      <c r="A216" s="125"/>
      <c r="B216" s="222">
        <f t="shared" si="7"/>
        <v>205</v>
      </c>
      <c r="C216" s="215" t="s">
        <v>578</v>
      </c>
      <c r="D216" s="214" t="s">
        <v>579</v>
      </c>
      <c r="E216" s="224" t="s">
        <v>303</v>
      </c>
      <c r="F216" s="13">
        <v>5</v>
      </c>
      <c r="G216" s="93"/>
      <c r="H216" s="7">
        <f t="shared" si="8"/>
        <v>5</v>
      </c>
      <c r="I216" s="8">
        <f t="shared" si="9"/>
        <v>5</v>
      </c>
      <c r="J216" s="9">
        <v>5</v>
      </c>
    </row>
    <row r="217" spans="1:10" ht="318.75" x14ac:dyDescent="0.25">
      <c r="A217" s="113"/>
      <c r="B217" s="222">
        <f t="shared" si="7"/>
        <v>206</v>
      </c>
      <c r="C217" s="226" t="s">
        <v>580</v>
      </c>
      <c r="D217" s="227" t="s">
        <v>581</v>
      </c>
      <c r="E217" s="224" t="s">
        <v>303</v>
      </c>
      <c r="F217" s="13">
        <v>5</v>
      </c>
      <c r="G217" s="93"/>
      <c r="H217" s="7">
        <f t="shared" si="8"/>
        <v>5</v>
      </c>
      <c r="I217" s="8">
        <f t="shared" si="9"/>
        <v>5</v>
      </c>
      <c r="J217" s="9">
        <v>5</v>
      </c>
    </row>
    <row r="218" spans="1:10" ht="409.5" x14ac:dyDescent="0.25">
      <c r="A218" s="113"/>
      <c r="B218" s="222">
        <f t="shared" si="7"/>
        <v>207</v>
      </c>
      <c r="C218" s="226" t="s">
        <v>582</v>
      </c>
      <c r="D218" s="227" t="s">
        <v>583</v>
      </c>
      <c r="E218" s="224" t="s">
        <v>303</v>
      </c>
      <c r="F218" s="13">
        <v>5</v>
      </c>
      <c r="G218" s="93"/>
      <c r="H218" s="7">
        <f t="shared" si="8"/>
        <v>5</v>
      </c>
      <c r="I218" s="8">
        <f t="shared" si="9"/>
        <v>5</v>
      </c>
      <c r="J218" s="9">
        <v>5</v>
      </c>
    </row>
    <row r="219" spans="1:10" ht="131.25" x14ac:dyDescent="0.25">
      <c r="A219" s="96"/>
      <c r="B219" s="222">
        <f t="shared" si="7"/>
        <v>208</v>
      </c>
      <c r="C219" s="213" t="s">
        <v>584</v>
      </c>
      <c r="D219" s="214" t="s">
        <v>585</v>
      </c>
      <c r="E219" s="224" t="s">
        <v>303</v>
      </c>
      <c r="F219" s="13">
        <v>5</v>
      </c>
      <c r="G219" s="93"/>
      <c r="H219" s="7">
        <f t="shared" si="8"/>
        <v>5</v>
      </c>
      <c r="I219" s="8">
        <f t="shared" si="9"/>
        <v>5</v>
      </c>
      <c r="J219" s="9">
        <v>5</v>
      </c>
    </row>
    <row r="220" spans="1:10" ht="131.25" x14ac:dyDescent="0.25">
      <c r="A220" s="96"/>
      <c r="B220" s="222">
        <f t="shared" si="7"/>
        <v>209</v>
      </c>
      <c r="C220" s="213" t="s">
        <v>586</v>
      </c>
      <c r="D220" s="214" t="s">
        <v>587</v>
      </c>
      <c r="E220" s="224" t="s">
        <v>303</v>
      </c>
      <c r="F220" s="13">
        <v>5</v>
      </c>
      <c r="G220" s="93"/>
      <c r="H220" s="210">
        <f t="shared" ref="H220:H226" si="10">IF(F220=I220,J220)</f>
        <v>5</v>
      </c>
      <c r="I220" s="8">
        <f t="shared" ref="I220:I226" si="11">IF(F220="NA","NA",J220)</f>
        <v>5</v>
      </c>
      <c r="J220" s="9">
        <v>5</v>
      </c>
    </row>
    <row r="221" spans="1:10" ht="131.25" x14ac:dyDescent="0.25">
      <c r="A221" s="96"/>
      <c r="B221" s="222">
        <f t="shared" si="7"/>
        <v>210</v>
      </c>
      <c r="C221" s="213" t="s">
        <v>588</v>
      </c>
      <c r="D221" s="214" t="s">
        <v>589</v>
      </c>
      <c r="E221" s="224" t="s">
        <v>303</v>
      </c>
      <c r="F221" s="13">
        <v>5</v>
      </c>
      <c r="G221" s="93"/>
      <c r="H221" s="210">
        <f t="shared" si="10"/>
        <v>5</v>
      </c>
      <c r="I221" s="8">
        <f t="shared" si="11"/>
        <v>5</v>
      </c>
      <c r="J221" s="9">
        <v>5</v>
      </c>
    </row>
    <row r="222" spans="1:10" ht="150" x14ac:dyDescent="0.25">
      <c r="A222" s="96"/>
      <c r="B222" s="222">
        <f t="shared" si="7"/>
        <v>211</v>
      </c>
      <c r="C222" s="213" t="s">
        <v>590</v>
      </c>
      <c r="D222" s="214" t="s">
        <v>591</v>
      </c>
      <c r="E222" s="224" t="s">
        <v>303</v>
      </c>
      <c r="F222" s="13">
        <v>5</v>
      </c>
      <c r="G222" s="93"/>
      <c r="H222" s="210">
        <f t="shared" si="10"/>
        <v>5</v>
      </c>
      <c r="I222" s="8">
        <f t="shared" si="11"/>
        <v>5</v>
      </c>
      <c r="J222" s="9">
        <v>5</v>
      </c>
    </row>
    <row r="223" spans="1:10" ht="93.75" x14ac:dyDescent="0.25">
      <c r="A223" s="96"/>
      <c r="B223" s="222">
        <f t="shared" si="7"/>
        <v>212</v>
      </c>
      <c r="C223" s="213" t="s">
        <v>592</v>
      </c>
      <c r="D223" s="214" t="s">
        <v>593</v>
      </c>
      <c r="E223" s="224" t="s">
        <v>303</v>
      </c>
      <c r="F223" s="13">
        <v>5</v>
      </c>
      <c r="G223" s="93"/>
      <c r="H223" s="210">
        <f t="shared" si="10"/>
        <v>5</v>
      </c>
      <c r="I223" s="8">
        <f t="shared" si="11"/>
        <v>5</v>
      </c>
      <c r="J223" s="9">
        <v>5</v>
      </c>
    </row>
    <row r="224" spans="1:10" ht="93.75" x14ac:dyDescent="0.25">
      <c r="A224" s="96"/>
      <c r="B224" s="222">
        <f t="shared" si="7"/>
        <v>213</v>
      </c>
      <c r="C224" s="213" t="s">
        <v>594</v>
      </c>
      <c r="D224" s="214" t="s">
        <v>595</v>
      </c>
      <c r="E224" s="224" t="s">
        <v>303</v>
      </c>
      <c r="F224" s="13">
        <v>5</v>
      </c>
      <c r="G224" s="93"/>
      <c r="H224" s="210">
        <f t="shared" si="10"/>
        <v>5</v>
      </c>
      <c r="I224" s="8">
        <f t="shared" si="11"/>
        <v>5</v>
      </c>
      <c r="J224" s="9">
        <v>5</v>
      </c>
    </row>
    <row r="225" spans="1:10" ht="93.75" x14ac:dyDescent="0.25">
      <c r="A225" s="96"/>
      <c r="B225" s="222">
        <f t="shared" si="7"/>
        <v>214</v>
      </c>
      <c r="C225" s="213" t="s">
        <v>596</v>
      </c>
      <c r="D225" s="214" t="s">
        <v>597</v>
      </c>
      <c r="E225" s="224" t="s">
        <v>303</v>
      </c>
      <c r="F225" s="13">
        <v>5</v>
      </c>
      <c r="G225" s="93"/>
      <c r="H225" s="210">
        <f t="shared" si="10"/>
        <v>5</v>
      </c>
      <c r="I225" s="8">
        <f t="shared" si="11"/>
        <v>5</v>
      </c>
      <c r="J225" s="9">
        <v>5</v>
      </c>
    </row>
    <row r="226" spans="1:10" ht="93.75" x14ac:dyDescent="0.25">
      <c r="A226" s="96"/>
      <c r="B226" s="222">
        <f t="shared" si="7"/>
        <v>215</v>
      </c>
      <c r="C226" s="213" t="s">
        <v>598</v>
      </c>
      <c r="D226" s="214" t="s">
        <v>599</v>
      </c>
      <c r="E226" s="224" t="s">
        <v>303</v>
      </c>
      <c r="F226" s="13">
        <v>5</v>
      </c>
      <c r="G226" s="93"/>
      <c r="H226" s="210">
        <f t="shared" si="10"/>
        <v>5</v>
      </c>
      <c r="I226" s="8">
        <f t="shared" si="11"/>
        <v>5</v>
      </c>
      <c r="J226" s="9">
        <v>5</v>
      </c>
    </row>
    <row r="227" spans="1:10" ht="131.25" x14ac:dyDescent="0.25">
      <c r="A227" s="96"/>
      <c r="B227" s="222">
        <f t="shared" si="7"/>
        <v>216</v>
      </c>
      <c r="C227" s="213" t="s">
        <v>600</v>
      </c>
      <c r="D227" s="214" t="s">
        <v>601</v>
      </c>
      <c r="E227" s="224" t="s">
        <v>303</v>
      </c>
      <c r="F227" s="13">
        <v>5</v>
      </c>
      <c r="G227" s="93"/>
      <c r="H227" s="7">
        <f t="shared" si="8"/>
        <v>5</v>
      </c>
      <c r="I227" s="8">
        <f t="shared" si="9"/>
        <v>5</v>
      </c>
      <c r="J227" s="9">
        <v>5</v>
      </c>
    </row>
    <row r="228" spans="1:10" ht="93.75" x14ac:dyDescent="0.25">
      <c r="A228" s="96"/>
      <c r="B228" s="222">
        <f t="shared" si="7"/>
        <v>217</v>
      </c>
      <c r="C228" s="213" t="s">
        <v>602</v>
      </c>
      <c r="D228" s="214" t="s">
        <v>603</v>
      </c>
      <c r="E228" s="224" t="s">
        <v>303</v>
      </c>
      <c r="F228" s="13">
        <v>5</v>
      </c>
      <c r="G228" s="93"/>
      <c r="H228" s="7">
        <f t="shared" si="8"/>
        <v>5</v>
      </c>
      <c r="I228" s="8">
        <f t="shared" si="9"/>
        <v>5</v>
      </c>
      <c r="J228" s="9">
        <v>5</v>
      </c>
    </row>
    <row r="229" spans="1:10" ht="93.75" x14ac:dyDescent="0.25">
      <c r="A229" s="96"/>
      <c r="B229" s="222">
        <f t="shared" si="7"/>
        <v>218</v>
      </c>
      <c r="C229" s="213" t="s">
        <v>604</v>
      </c>
      <c r="D229" s="214" t="s">
        <v>605</v>
      </c>
      <c r="E229" s="224" t="s">
        <v>303</v>
      </c>
      <c r="F229" s="13">
        <v>5</v>
      </c>
      <c r="G229" s="93"/>
      <c r="H229" s="7">
        <f t="shared" si="8"/>
        <v>5</v>
      </c>
      <c r="I229" s="8">
        <f t="shared" si="9"/>
        <v>5</v>
      </c>
      <c r="J229" s="9">
        <v>5</v>
      </c>
    </row>
    <row r="230" spans="1:10" ht="93.75" x14ac:dyDescent="0.25">
      <c r="A230" s="96"/>
      <c r="B230" s="222">
        <f t="shared" si="7"/>
        <v>219</v>
      </c>
      <c r="C230" s="213" t="s">
        <v>606</v>
      </c>
      <c r="D230" s="214" t="s">
        <v>607</v>
      </c>
      <c r="E230" s="224" t="s">
        <v>303</v>
      </c>
      <c r="F230" s="13">
        <v>5</v>
      </c>
      <c r="G230" s="93"/>
      <c r="H230" s="7">
        <f t="shared" si="8"/>
        <v>5</v>
      </c>
      <c r="I230" s="8">
        <f t="shared" si="9"/>
        <v>5</v>
      </c>
      <c r="J230" s="9">
        <v>5</v>
      </c>
    </row>
    <row r="231" spans="1:10" ht="112.5" x14ac:dyDescent="0.25">
      <c r="A231" s="96"/>
      <c r="B231" s="222">
        <f t="shared" si="7"/>
        <v>220</v>
      </c>
      <c r="C231" s="213" t="s">
        <v>608</v>
      </c>
      <c r="D231" s="214" t="s">
        <v>609</v>
      </c>
      <c r="E231" s="224" t="s">
        <v>303</v>
      </c>
      <c r="F231" s="13">
        <v>5</v>
      </c>
      <c r="G231" s="93"/>
      <c r="H231" s="7">
        <f t="shared" si="8"/>
        <v>5</v>
      </c>
      <c r="I231" s="8">
        <f t="shared" si="9"/>
        <v>5</v>
      </c>
      <c r="J231" s="9">
        <v>5</v>
      </c>
    </row>
    <row r="232" spans="1:10" ht="112.5" x14ac:dyDescent="0.25">
      <c r="A232" s="96"/>
      <c r="B232" s="222">
        <f t="shared" si="7"/>
        <v>221</v>
      </c>
      <c r="C232" s="213" t="s">
        <v>610</v>
      </c>
      <c r="D232" s="214" t="s">
        <v>611</v>
      </c>
      <c r="E232" s="224" t="s">
        <v>303</v>
      </c>
      <c r="F232" s="13">
        <v>5</v>
      </c>
      <c r="G232" s="93"/>
      <c r="H232" s="7">
        <f t="shared" si="8"/>
        <v>5</v>
      </c>
      <c r="I232" s="8">
        <f t="shared" si="9"/>
        <v>5</v>
      </c>
      <c r="J232" s="9">
        <v>5</v>
      </c>
    </row>
    <row r="233" spans="1:10" ht="112.5" x14ac:dyDescent="0.25">
      <c r="A233" s="96"/>
      <c r="B233" s="222">
        <f t="shared" si="7"/>
        <v>222</v>
      </c>
      <c r="C233" s="215" t="s">
        <v>612</v>
      </c>
      <c r="D233" s="214" t="s">
        <v>613</v>
      </c>
      <c r="E233" s="224" t="s">
        <v>303</v>
      </c>
      <c r="F233" s="13">
        <v>3</v>
      </c>
      <c r="G233" s="93"/>
      <c r="H233" s="7">
        <f t="shared" si="8"/>
        <v>3</v>
      </c>
      <c r="I233" s="8">
        <f t="shared" si="9"/>
        <v>3</v>
      </c>
      <c r="J233" s="9">
        <v>3</v>
      </c>
    </row>
    <row r="234" spans="1:10" ht="168.75" x14ac:dyDescent="0.25">
      <c r="A234" s="96"/>
      <c r="B234" s="222">
        <f t="shared" si="7"/>
        <v>223</v>
      </c>
      <c r="C234" s="213" t="s">
        <v>614</v>
      </c>
      <c r="D234" s="214" t="s">
        <v>615</v>
      </c>
      <c r="E234" s="224" t="s">
        <v>303</v>
      </c>
      <c r="F234" s="13">
        <v>3</v>
      </c>
      <c r="G234" s="93"/>
      <c r="H234" s="7">
        <f t="shared" si="8"/>
        <v>3</v>
      </c>
      <c r="I234" s="8">
        <f t="shared" si="9"/>
        <v>3</v>
      </c>
      <c r="J234" s="9">
        <v>3</v>
      </c>
    </row>
    <row r="235" spans="1:10" ht="93.75" x14ac:dyDescent="0.25">
      <c r="A235" s="96"/>
      <c r="B235" s="222">
        <f t="shared" si="7"/>
        <v>224</v>
      </c>
      <c r="C235" s="213" t="s">
        <v>616</v>
      </c>
      <c r="D235" s="214" t="s">
        <v>617</v>
      </c>
      <c r="E235" s="224" t="s">
        <v>303</v>
      </c>
      <c r="F235" s="13">
        <v>3</v>
      </c>
      <c r="G235" s="93"/>
      <c r="H235" s="7">
        <f t="shared" si="8"/>
        <v>3</v>
      </c>
      <c r="I235" s="8">
        <f t="shared" si="9"/>
        <v>3</v>
      </c>
      <c r="J235" s="9">
        <v>3</v>
      </c>
    </row>
    <row r="236" spans="1:10" ht="37.5" x14ac:dyDescent="0.25">
      <c r="A236" s="96"/>
      <c r="B236" s="4">
        <f t="shared" si="7"/>
        <v>225</v>
      </c>
      <c r="C236" s="294" t="s">
        <v>618</v>
      </c>
      <c r="D236" s="33" t="s">
        <v>199</v>
      </c>
      <c r="E236" s="102" t="s">
        <v>494</v>
      </c>
      <c r="F236" s="13">
        <v>5</v>
      </c>
      <c r="G236" s="93"/>
      <c r="H236" s="7">
        <f t="shared" si="8"/>
        <v>5</v>
      </c>
      <c r="I236" s="8">
        <f t="shared" si="9"/>
        <v>5</v>
      </c>
      <c r="J236" s="9">
        <v>5</v>
      </c>
    </row>
    <row r="237" spans="1:10" ht="37.5" x14ac:dyDescent="0.25">
      <c r="A237" s="96"/>
      <c r="B237" s="4">
        <f t="shared" si="7"/>
        <v>226</v>
      </c>
      <c r="C237" s="274"/>
      <c r="D237" s="34" t="s">
        <v>357</v>
      </c>
      <c r="E237" s="102" t="s">
        <v>142</v>
      </c>
      <c r="F237" s="13">
        <v>5</v>
      </c>
      <c r="G237" s="93"/>
      <c r="H237" s="7">
        <f t="shared" si="8"/>
        <v>5</v>
      </c>
      <c r="I237" s="8">
        <f t="shared" si="9"/>
        <v>5</v>
      </c>
      <c r="J237" s="9">
        <v>5</v>
      </c>
    </row>
    <row r="238" spans="1:10" ht="61.5" customHeight="1" x14ac:dyDescent="0.25">
      <c r="A238" s="96"/>
      <c r="B238" s="4">
        <f t="shared" si="7"/>
        <v>227</v>
      </c>
      <c r="C238" s="286" t="s">
        <v>143</v>
      </c>
      <c r="D238" s="14" t="s">
        <v>530</v>
      </c>
      <c r="E238" s="282" t="s">
        <v>622</v>
      </c>
      <c r="F238" s="13">
        <v>10</v>
      </c>
      <c r="G238" s="93"/>
      <c r="H238" s="7">
        <f t="shared" si="8"/>
        <v>10</v>
      </c>
      <c r="I238" s="8">
        <f t="shared" si="9"/>
        <v>10</v>
      </c>
      <c r="J238" s="9">
        <v>10</v>
      </c>
    </row>
    <row r="239" spans="1:10" ht="37.5" customHeight="1" x14ac:dyDescent="0.25">
      <c r="A239" s="96"/>
      <c r="B239" s="4">
        <f t="shared" si="7"/>
        <v>228</v>
      </c>
      <c r="C239" s="287"/>
      <c r="D239" s="54" t="s">
        <v>531</v>
      </c>
      <c r="E239" s="283"/>
      <c r="F239" s="13">
        <v>5</v>
      </c>
      <c r="G239" s="93"/>
      <c r="H239" s="7">
        <f t="shared" si="8"/>
        <v>5</v>
      </c>
      <c r="I239" s="8">
        <f t="shared" si="9"/>
        <v>5</v>
      </c>
      <c r="J239" s="9">
        <v>5</v>
      </c>
    </row>
    <row r="240" spans="1:10" ht="18.75" x14ac:dyDescent="0.25">
      <c r="A240" s="96"/>
      <c r="B240" s="4">
        <f t="shared" si="7"/>
        <v>229</v>
      </c>
      <c r="C240" s="287"/>
      <c r="D240" s="14" t="s">
        <v>144</v>
      </c>
      <c r="E240" s="296" t="s">
        <v>623</v>
      </c>
      <c r="F240" s="68">
        <v>10</v>
      </c>
      <c r="G240" s="93"/>
      <c r="H240" s="7">
        <f t="shared" si="8"/>
        <v>10</v>
      </c>
      <c r="I240" s="8">
        <f t="shared" si="9"/>
        <v>10</v>
      </c>
      <c r="J240" s="9">
        <v>10</v>
      </c>
    </row>
    <row r="241" spans="1:10" ht="18.75" x14ac:dyDescent="0.25">
      <c r="A241" s="96"/>
      <c r="B241" s="4">
        <f t="shared" si="7"/>
        <v>230</v>
      </c>
      <c r="C241" s="287"/>
      <c r="D241" s="54" t="s">
        <v>532</v>
      </c>
      <c r="E241" s="297"/>
      <c r="F241" s="68">
        <v>5</v>
      </c>
      <c r="G241" s="93"/>
      <c r="H241" s="7">
        <f t="shared" si="8"/>
        <v>5</v>
      </c>
      <c r="I241" s="8">
        <f t="shared" si="9"/>
        <v>5</v>
      </c>
      <c r="J241" s="9">
        <v>5</v>
      </c>
    </row>
    <row r="242" spans="1:10" ht="18.75" x14ac:dyDescent="0.25">
      <c r="A242" s="96"/>
      <c r="B242" s="4">
        <f t="shared" si="7"/>
        <v>231</v>
      </c>
      <c r="C242" s="287"/>
      <c r="D242" s="15" t="s">
        <v>535</v>
      </c>
      <c r="E242" s="297"/>
      <c r="F242" s="13">
        <v>10</v>
      </c>
      <c r="G242" s="93"/>
      <c r="H242" s="7">
        <f t="shared" si="8"/>
        <v>10</v>
      </c>
      <c r="I242" s="8">
        <f t="shared" si="9"/>
        <v>10</v>
      </c>
      <c r="J242" s="9">
        <v>10</v>
      </c>
    </row>
    <row r="243" spans="1:10" ht="37.5" x14ac:dyDescent="0.25">
      <c r="A243" s="96"/>
      <c r="B243" s="4">
        <f t="shared" si="7"/>
        <v>232</v>
      </c>
      <c r="C243" s="287"/>
      <c r="D243" s="69" t="s">
        <v>534</v>
      </c>
      <c r="E243" s="297"/>
      <c r="F243" s="70">
        <v>5</v>
      </c>
      <c r="G243" s="93"/>
      <c r="H243" s="7">
        <f t="shared" si="8"/>
        <v>5</v>
      </c>
      <c r="I243" s="8">
        <f t="shared" si="9"/>
        <v>5</v>
      </c>
      <c r="J243" s="9">
        <v>5</v>
      </c>
    </row>
    <row r="244" spans="1:10" ht="18.75" x14ac:dyDescent="0.25">
      <c r="A244" s="96"/>
      <c r="B244" s="4">
        <f t="shared" si="7"/>
        <v>233</v>
      </c>
      <c r="C244" s="287"/>
      <c r="D244" s="14" t="s">
        <v>533</v>
      </c>
      <c r="E244" s="297"/>
      <c r="F244" s="13">
        <v>5</v>
      </c>
      <c r="G244" s="93"/>
      <c r="H244" s="7">
        <f t="shared" si="8"/>
        <v>5</v>
      </c>
      <c r="I244" s="8">
        <f t="shared" si="9"/>
        <v>5</v>
      </c>
      <c r="J244" s="9">
        <v>5</v>
      </c>
    </row>
    <row r="245" spans="1:10" ht="18.75" x14ac:dyDescent="0.25">
      <c r="A245" s="96"/>
      <c r="B245" s="4">
        <f t="shared" si="7"/>
        <v>234</v>
      </c>
      <c r="C245" s="287"/>
      <c r="D245" s="15" t="s">
        <v>536</v>
      </c>
      <c r="E245" s="297"/>
      <c r="F245" s="13">
        <v>5</v>
      </c>
      <c r="G245" s="93"/>
      <c r="H245" s="7">
        <f t="shared" si="8"/>
        <v>5</v>
      </c>
      <c r="I245" s="8">
        <f t="shared" si="9"/>
        <v>5</v>
      </c>
      <c r="J245" s="9">
        <v>5</v>
      </c>
    </row>
    <row r="246" spans="1:10" ht="18.75" x14ac:dyDescent="0.25">
      <c r="A246" s="96"/>
      <c r="B246" s="4">
        <f t="shared" si="7"/>
        <v>235</v>
      </c>
      <c r="C246" s="287"/>
      <c r="D246" s="14" t="s">
        <v>529</v>
      </c>
      <c r="E246" s="297"/>
      <c r="F246" s="13">
        <v>5</v>
      </c>
      <c r="G246" s="93"/>
      <c r="H246" s="7">
        <f t="shared" si="8"/>
        <v>5</v>
      </c>
      <c r="I246" s="8">
        <f t="shared" si="9"/>
        <v>5</v>
      </c>
      <c r="J246" s="9">
        <v>5</v>
      </c>
    </row>
    <row r="247" spans="1:10" ht="18.75" x14ac:dyDescent="0.25">
      <c r="A247" s="96"/>
      <c r="B247" s="4">
        <f t="shared" si="7"/>
        <v>236</v>
      </c>
      <c r="C247" s="287"/>
      <c r="D247" s="14" t="s">
        <v>537</v>
      </c>
      <c r="E247" s="297"/>
      <c r="F247" s="13">
        <v>5</v>
      </c>
      <c r="G247" s="93"/>
      <c r="H247" s="7">
        <f t="shared" si="8"/>
        <v>5</v>
      </c>
      <c r="I247" s="8">
        <f t="shared" si="9"/>
        <v>5</v>
      </c>
      <c r="J247" s="9">
        <v>5</v>
      </c>
    </row>
    <row r="248" spans="1:10" ht="18.75" x14ac:dyDescent="0.25">
      <c r="A248" s="96"/>
      <c r="B248" s="4">
        <f t="shared" si="7"/>
        <v>237</v>
      </c>
      <c r="C248" s="287"/>
      <c r="D248" s="71" t="s">
        <v>540</v>
      </c>
      <c r="E248" s="297"/>
      <c r="F248" s="13">
        <v>5</v>
      </c>
      <c r="G248" s="93"/>
      <c r="H248" s="7">
        <f t="shared" si="8"/>
        <v>5</v>
      </c>
      <c r="I248" s="8">
        <f t="shared" si="9"/>
        <v>5</v>
      </c>
      <c r="J248" s="9">
        <v>5</v>
      </c>
    </row>
    <row r="249" spans="1:10" ht="18.75" x14ac:dyDescent="0.25">
      <c r="A249" s="96"/>
      <c r="B249" s="4">
        <f t="shared" si="7"/>
        <v>238</v>
      </c>
      <c r="C249" s="287"/>
      <c r="D249" s="200" t="s">
        <v>538</v>
      </c>
      <c r="E249" s="297"/>
      <c r="F249" s="13">
        <v>5</v>
      </c>
      <c r="G249" s="93"/>
      <c r="H249" s="7">
        <f t="shared" si="8"/>
        <v>5</v>
      </c>
      <c r="I249" s="8">
        <f t="shared" si="9"/>
        <v>5</v>
      </c>
      <c r="J249" s="9">
        <v>5</v>
      </c>
    </row>
    <row r="250" spans="1:10" ht="44.25" customHeight="1" x14ac:dyDescent="0.25">
      <c r="A250" s="96"/>
      <c r="B250" s="4">
        <f t="shared" si="7"/>
        <v>239</v>
      </c>
      <c r="C250" s="287"/>
      <c r="D250" s="46" t="s">
        <v>541</v>
      </c>
      <c r="E250" s="298"/>
      <c r="F250" s="80">
        <v>5</v>
      </c>
      <c r="G250" s="93"/>
      <c r="H250" s="195">
        <f t="shared" ref="H250" si="12">IF(F250=I250,J250)</f>
        <v>5</v>
      </c>
      <c r="I250" s="8">
        <f t="shared" ref="I250" si="13">IF(F250="NA","NA",J250)</f>
        <v>5</v>
      </c>
      <c r="J250" s="9">
        <v>5</v>
      </c>
    </row>
    <row r="251" spans="1:10" ht="111.75" customHeight="1" x14ac:dyDescent="0.25">
      <c r="A251" s="96"/>
      <c r="B251" s="4">
        <f t="shared" si="7"/>
        <v>240</v>
      </c>
      <c r="C251" s="287"/>
      <c r="D251" s="199" t="s">
        <v>146</v>
      </c>
      <c r="E251" s="202" t="s">
        <v>624</v>
      </c>
      <c r="F251" s="80">
        <v>5</v>
      </c>
      <c r="G251" s="93"/>
      <c r="H251" s="195">
        <f t="shared" ref="H251" si="14">IF(F251=I251,J251)</f>
        <v>5</v>
      </c>
      <c r="I251" s="8">
        <f t="shared" ref="I251" si="15">IF(F251="NA","NA",J251)</f>
        <v>5</v>
      </c>
      <c r="J251" s="9">
        <v>5</v>
      </c>
    </row>
    <row r="252" spans="1:10" ht="124.5" customHeight="1" x14ac:dyDescent="0.25">
      <c r="A252" s="96"/>
      <c r="B252" s="4">
        <f t="shared" si="7"/>
        <v>241</v>
      </c>
      <c r="C252" s="287"/>
      <c r="D252" s="200" t="s">
        <v>145</v>
      </c>
      <c r="E252" s="203" t="s">
        <v>625</v>
      </c>
      <c r="F252" s="13">
        <v>5</v>
      </c>
      <c r="G252" s="93"/>
      <c r="H252" s="7">
        <f t="shared" si="8"/>
        <v>5</v>
      </c>
      <c r="I252" s="8">
        <f t="shared" si="9"/>
        <v>5</v>
      </c>
      <c r="J252" s="9">
        <v>5</v>
      </c>
    </row>
    <row r="253" spans="1:10" ht="35.25" customHeight="1" x14ac:dyDescent="0.25">
      <c r="A253" s="96"/>
      <c r="B253" s="4">
        <f t="shared" si="7"/>
        <v>242</v>
      </c>
      <c r="C253" s="287"/>
      <c r="D253" s="72" t="s">
        <v>147</v>
      </c>
      <c r="E253" s="16" t="s">
        <v>341</v>
      </c>
      <c r="F253" s="13">
        <v>5</v>
      </c>
      <c r="G253" s="93"/>
      <c r="H253" s="7">
        <f t="shared" si="8"/>
        <v>5</v>
      </c>
      <c r="I253" s="8">
        <f t="shared" si="9"/>
        <v>5</v>
      </c>
      <c r="J253" s="9">
        <v>5</v>
      </c>
    </row>
    <row r="254" spans="1:10" ht="51.75" customHeight="1" x14ac:dyDescent="0.25">
      <c r="A254" s="96"/>
      <c r="B254" s="4">
        <f t="shared" si="7"/>
        <v>243</v>
      </c>
      <c r="C254" s="287"/>
      <c r="D254" s="46" t="s">
        <v>342</v>
      </c>
      <c r="E254" s="16" t="s">
        <v>200</v>
      </c>
      <c r="F254" s="73">
        <v>5</v>
      </c>
      <c r="G254" s="93"/>
      <c r="H254" s="7">
        <f t="shared" si="8"/>
        <v>5</v>
      </c>
      <c r="I254" s="8">
        <f t="shared" si="9"/>
        <v>5</v>
      </c>
      <c r="J254" s="9">
        <v>5</v>
      </c>
    </row>
    <row r="255" spans="1:10" ht="37.5" x14ac:dyDescent="0.25">
      <c r="A255" s="96"/>
      <c r="B255" s="4">
        <f t="shared" si="7"/>
        <v>244</v>
      </c>
      <c r="C255" s="287"/>
      <c r="D255" s="69" t="s">
        <v>343</v>
      </c>
      <c r="E255" s="16" t="s">
        <v>148</v>
      </c>
      <c r="F255" s="73">
        <v>5</v>
      </c>
      <c r="G255" s="93"/>
      <c r="H255" s="7">
        <f t="shared" si="8"/>
        <v>5</v>
      </c>
      <c r="I255" s="8">
        <f t="shared" si="9"/>
        <v>5</v>
      </c>
      <c r="J255" s="9">
        <v>5</v>
      </c>
    </row>
    <row r="256" spans="1:10" ht="18.75" x14ac:dyDescent="0.25">
      <c r="A256" s="96"/>
      <c r="B256" s="4">
        <f t="shared" si="7"/>
        <v>245</v>
      </c>
      <c r="C256" s="287"/>
      <c r="D256" s="124" t="s">
        <v>344</v>
      </c>
      <c r="E256" s="146" t="s">
        <v>149</v>
      </c>
      <c r="F256" s="13">
        <v>5</v>
      </c>
      <c r="G256" s="93"/>
      <c r="H256" s="7">
        <f t="shared" si="8"/>
        <v>5</v>
      </c>
      <c r="I256" s="8">
        <f t="shared" si="9"/>
        <v>5</v>
      </c>
      <c r="J256" s="9">
        <v>5</v>
      </c>
    </row>
    <row r="257" spans="1:10" ht="56.25" x14ac:dyDescent="0.25">
      <c r="A257" s="96"/>
      <c r="B257" s="4">
        <f t="shared" si="7"/>
        <v>246</v>
      </c>
      <c r="C257" s="74" t="s">
        <v>150</v>
      </c>
      <c r="D257" s="46" t="s">
        <v>345</v>
      </c>
      <c r="E257" s="39" t="s">
        <v>151</v>
      </c>
      <c r="F257" s="67">
        <v>5</v>
      </c>
      <c r="G257" s="93"/>
      <c r="H257" s="7">
        <f t="shared" si="8"/>
        <v>5</v>
      </c>
      <c r="I257" s="8">
        <f t="shared" si="9"/>
        <v>5</v>
      </c>
      <c r="J257" s="9">
        <v>5</v>
      </c>
    </row>
    <row r="258" spans="1:10" ht="75" x14ac:dyDescent="0.25">
      <c r="A258" s="110"/>
      <c r="B258" s="4">
        <f t="shared" si="7"/>
        <v>247</v>
      </c>
      <c r="C258" s="263" t="s">
        <v>495</v>
      </c>
      <c r="D258" s="46" t="s">
        <v>253</v>
      </c>
      <c r="E258" s="39" t="s">
        <v>496</v>
      </c>
      <c r="F258" s="67">
        <v>5</v>
      </c>
      <c r="G258" s="93"/>
      <c r="H258" s="7">
        <f t="shared" si="8"/>
        <v>5</v>
      </c>
      <c r="I258" s="8">
        <f t="shared" si="9"/>
        <v>5</v>
      </c>
      <c r="J258" s="9">
        <v>5</v>
      </c>
    </row>
    <row r="259" spans="1:10" ht="56.25" x14ac:dyDescent="0.25">
      <c r="A259" s="110"/>
      <c r="B259" s="4">
        <f t="shared" si="7"/>
        <v>248</v>
      </c>
      <c r="C259" s="264"/>
      <c r="D259" s="46" t="s">
        <v>254</v>
      </c>
      <c r="E259" s="39" t="s">
        <v>497</v>
      </c>
      <c r="F259" s="67">
        <v>5</v>
      </c>
      <c r="G259" s="93"/>
      <c r="H259" s="7">
        <f t="shared" si="8"/>
        <v>5</v>
      </c>
      <c r="I259" s="8">
        <f t="shared" si="9"/>
        <v>5</v>
      </c>
      <c r="J259" s="9">
        <v>5</v>
      </c>
    </row>
    <row r="260" spans="1:10" ht="56.25" x14ac:dyDescent="0.25">
      <c r="A260" s="110"/>
      <c r="B260" s="4">
        <f t="shared" si="7"/>
        <v>249</v>
      </c>
      <c r="C260" s="264"/>
      <c r="D260" s="46" t="s">
        <v>255</v>
      </c>
      <c r="E260" s="39" t="s">
        <v>256</v>
      </c>
      <c r="F260" s="67">
        <v>5</v>
      </c>
      <c r="G260" s="93"/>
      <c r="H260" s="7">
        <f t="shared" si="8"/>
        <v>5</v>
      </c>
      <c r="I260" s="8">
        <f t="shared" si="9"/>
        <v>5</v>
      </c>
      <c r="J260" s="9">
        <v>5</v>
      </c>
    </row>
    <row r="261" spans="1:10" ht="56.25" x14ac:dyDescent="0.25">
      <c r="A261" s="110"/>
      <c r="B261" s="4">
        <f t="shared" si="7"/>
        <v>250</v>
      </c>
      <c r="C261" s="258"/>
      <c r="D261" s="46" t="s">
        <v>257</v>
      </c>
      <c r="E261" s="39" t="s">
        <v>258</v>
      </c>
      <c r="F261" s="67">
        <v>5</v>
      </c>
      <c r="G261" s="93"/>
      <c r="H261" s="7">
        <f t="shared" si="8"/>
        <v>5</v>
      </c>
      <c r="I261" s="8">
        <f t="shared" si="9"/>
        <v>5</v>
      </c>
      <c r="J261" s="9">
        <v>5</v>
      </c>
    </row>
    <row r="262" spans="1:10" ht="37.5" x14ac:dyDescent="0.25">
      <c r="A262" s="147"/>
      <c r="B262" s="4">
        <f t="shared" si="7"/>
        <v>251</v>
      </c>
      <c r="C262" s="256" t="s">
        <v>366</v>
      </c>
      <c r="D262" s="75" t="s">
        <v>156</v>
      </c>
      <c r="E262" s="45" t="s">
        <v>157</v>
      </c>
      <c r="F262" s="76">
        <v>1</v>
      </c>
      <c r="G262" s="148"/>
      <c r="H262" s="7">
        <f t="shared" si="8"/>
        <v>1</v>
      </c>
      <c r="I262" s="8">
        <f t="shared" si="9"/>
        <v>1</v>
      </c>
      <c r="J262" s="9">
        <v>1</v>
      </c>
    </row>
    <row r="263" spans="1:10" ht="52.5" customHeight="1" x14ac:dyDescent="0.25">
      <c r="A263" s="147"/>
      <c r="B263" s="4">
        <f t="shared" si="7"/>
        <v>252</v>
      </c>
      <c r="C263" s="257"/>
      <c r="D263" s="77" t="s">
        <v>103</v>
      </c>
      <c r="E263" s="77" t="s">
        <v>158</v>
      </c>
      <c r="F263" s="76">
        <v>5</v>
      </c>
      <c r="G263" s="148"/>
      <c r="H263" s="7">
        <f t="shared" si="8"/>
        <v>5</v>
      </c>
      <c r="I263" s="8">
        <f t="shared" si="9"/>
        <v>5</v>
      </c>
      <c r="J263" s="9">
        <v>5</v>
      </c>
    </row>
    <row r="264" spans="1:10" ht="87.75" customHeight="1" x14ac:dyDescent="0.25">
      <c r="A264" s="147"/>
      <c r="B264" s="4">
        <f t="shared" si="7"/>
        <v>253</v>
      </c>
      <c r="C264" s="257"/>
      <c r="D264" s="201" t="s">
        <v>159</v>
      </c>
      <c r="E264" s="211" t="s">
        <v>539</v>
      </c>
      <c r="F264" s="80">
        <v>10</v>
      </c>
      <c r="G264" s="148"/>
      <c r="H264" s="7">
        <f t="shared" si="8"/>
        <v>10</v>
      </c>
      <c r="I264" s="8">
        <f t="shared" si="9"/>
        <v>10</v>
      </c>
      <c r="J264" s="9">
        <v>10</v>
      </c>
    </row>
    <row r="265" spans="1:10" ht="56.25" x14ac:dyDescent="0.25">
      <c r="A265" s="147"/>
      <c r="B265" s="4">
        <f t="shared" si="7"/>
        <v>254</v>
      </c>
      <c r="C265" s="258"/>
      <c r="D265" s="78" t="s">
        <v>160</v>
      </c>
      <c r="E265" s="77" t="s">
        <v>161</v>
      </c>
      <c r="F265" s="76">
        <v>1</v>
      </c>
      <c r="G265" s="148"/>
      <c r="H265" s="7">
        <f t="shared" si="8"/>
        <v>1</v>
      </c>
      <c r="I265" s="8">
        <f t="shared" si="9"/>
        <v>1</v>
      </c>
      <c r="J265" s="9">
        <v>1</v>
      </c>
    </row>
    <row r="266" spans="1:10" ht="56.25" x14ac:dyDescent="0.25">
      <c r="A266" s="147"/>
      <c r="B266" s="4">
        <f t="shared" si="7"/>
        <v>255</v>
      </c>
      <c r="C266" s="79" t="s">
        <v>367</v>
      </c>
      <c r="D266" s="77" t="s">
        <v>162</v>
      </c>
      <c r="E266" s="77" t="s">
        <v>163</v>
      </c>
      <c r="F266" s="76">
        <v>5</v>
      </c>
      <c r="G266" s="148"/>
      <c r="H266" s="7">
        <f t="shared" si="8"/>
        <v>5</v>
      </c>
      <c r="I266" s="8">
        <f t="shared" si="9"/>
        <v>5</v>
      </c>
      <c r="J266" s="9">
        <v>5</v>
      </c>
    </row>
    <row r="267" spans="1:10" ht="112.5" x14ac:dyDescent="0.25">
      <c r="A267" s="147"/>
      <c r="B267" s="4">
        <f t="shared" si="7"/>
        <v>256</v>
      </c>
      <c r="C267" s="284" t="s">
        <v>368</v>
      </c>
      <c r="D267" s="75" t="s">
        <v>355</v>
      </c>
      <c r="E267" s="77" t="s">
        <v>346</v>
      </c>
      <c r="F267" s="76">
        <v>5</v>
      </c>
      <c r="G267" s="148"/>
      <c r="H267" s="7">
        <f t="shared" si="8"/>
        <v>5</v>
      </c>
      <c r="I267" s="8">
        <f t="shared" si="9"/>
        <v>5</v>
      </c>
      <c r="J267" s="9">
        <v>5</v>
      </c>
    </row>
    <row r="268" spans="1:10" ht="75" x14ac:dyDescent="0.25">
      <c r="A268" s="147"/>
      <c r="B268" s="4">
        <f t="shared" si="7"/>
        <v>257</v>
      </c>
      <c r="C268" s="284"/>
      <c r="D268" s="75" t="s">
        <v>164</v>
      </c>
      <c r="E268" s="77" t="s">
        <v>165</v>
      </c>
      <c r="F268" s="80">
        <v>5</v>
      </c>
      <c r="G268" s="148"/>
      <c r="H268" s="7">
        <f t="shared" si="8"/>
        <v>5</v>
      </c>
      <c r="I268" s="8">
        <f t="shared" si="9"/>
        <v>5</v>
      </c>
      <c r="J268" s="9">
        <v>5</v>
      </c>
    </row>
    <row r="269" spans="1:10" ht="56.25" x14ac:dyDescent="0.25">
      <c r="A269" s="147"/>
      <c r="B269" s="4">
        <f t="shared" si="7"/>
        <v>258</v>
      </c>
      <c r="C269" s="284" t="s">
        <v>203</v>
      </c>
      <c r="D269" s="77" t="s">
        <v>166</v>
      </c>
      <c r="E269" s="81" t="s">
        <v>167</v>
      </c>
      <c r="F269" s="80">
        <v>5</v>
      </c>
      <c r="G269" s="148"/>
      <c r="H269" s="7">
        <f t="shared" si="8"/>
        <v>5</v>
      </c>
      <c r="I269" s="8">
        <f t="shared" si="9"/>
        <v>5</v>
      </c>
      <c r="J269" s="9">
        <v>5</v>
      </c>
    </row>
    <row r="270" spans="1:10" ht="71.25" customHeight="1" x14ac:dyDescent="0.25">
      <c r="A270" s="147"/>
      <c r="B270" s="4">
        <f t="shared" si="7"/>
        <v>259</v>
      </c>
      <c r="C270" s="284"/>
      <c r="D270" s="77" t="s">
        <v>166</v>
      </c>
      <c r="E270" s="59" t="s">
        <v>168</v>
      </c>
      <c r="F270" s="80">
        <v>5</v>
      </c>
      <c r="G270" s="148"/>
      <c r="H270" s="7">
        <f t="shared" si="8"/>
        <v>5</v>
      </c>
      <c r="I270" s="8">
        <f t="shared" si="9"/>
        <v>5</v>
      </c>
      <c r="J270" s="9">
        <v>5</v>
      </c>
    </row>
    <row r="271" spans="1:10" ht="75" x14ac:dyDescent="0.25">
      <c r="A271" s="147"/>
      <c r="B271" s="4">
        <f t="shared" si="7"/>
        <v>260</v>
      </c>
      <c r="C271" s="284"/>
      <c r="D271" s="77" t="s">
        <v>166</v>
      </c>
      <c r="E271" s="59" t="s">
        <v>169</v>
      </c>
      <c r="F271" s="80">
        <v>5</v>
      </c>
      <c r="G271" s="148"/>
      <c r="H271" s="7">
        <f t="shared" si="8"/>
        <v>5</v>
      </c>
      <c r="I271" s="8">
        <f t="shared" si="9"/>
        <v>5</v>
      </c>
      <c r="J271" s="9">
        <v>5</v>
      </c>
    </row>
    <row r="272" spans="1:10" ht="56.25" x14ac:dyDescent="0.25">
      <c r="A272" s="147"/>
      <c r="B272" s="4">
        <f t="shared" si="7"/>
        <v>261</v>
      </c>
      <c r="C272" s="284"/>
      <c r="D272" s="77" t="s">
        <v>166</v>
      </c>
      <c r="E272" s="59" t="s">
        <v>347</v>
      </c>
      <c r="F272" s="80">
        <v>5</v>
      </c>
      <c r="G272" s="148"/>
      <c r="H272" s="7">
        <f t="shared" si="8"/>
        <v>5</v>
      </c>
      <c r="I272" s="8">
        <f t="shared" si="9"/>
        <v>5</v>
      </c>
      <c r="J272" s="9">
        <v>5</v>
      </c>
    </row>
    <row r="273" spans="1:10" ht="43.5" customHeight="1" x14ac:dyDescent="0.25">
      <c r="A273" s="147"/>
      <c r="B273" s="4">
        <f t="shared" ref="B273:B278" si="16">B272+1</f>
        <v>262</v>
      </c>
      <c r="C273" s="284" t="s">
        <v>201</v>
      </c>
      <c r="D273" s="285" t="s">
        <v>170</v>
      </c>
      <c r="E273" s="81" t="s">
        <v>171</v>
      </c>
      <c r="F273" s="80">
        <v>5</v>
      </c>
      <c r="G273" s="148"/>
      <c r="H273" s="7">
        <f t="shared" si="8"/>
        <v>5</v>
      </c>
      <c r="I273" s="8">
        <f t="shared" si="9"/>
        <v>5</v>
      </c>
      <c r="J273" s="9">
        <v>5</v>
      </c>
    </row>
    <row r="274" spans="1:10" ht="84.75" customHeight="1" x14ac:dyDescent="0.25">
      <c r="A274" s="147"/>
      <c r="B274" s="4">
        <f t="shared" si="16"/>
        <v>263</v>
      </c>
      <c r="C274" s="284"/>
      <c r="D274" s="285"/>
      <c r="E274" s="81" t="s">
        <v>172</v>
      </c>
      <c r="F274" s="80">
        <v>5</v>
      </c>
      <c r="G274" s="148"/>
      <c r="H274" s="7">
        <f t="shared" si="8"/>
        <v>5</v>
      </c>
      <c r="I274" s="8">
        <f t="shared" si="9"/>
        <v>5</v>
      </c>
      <c r="J274" s="9">
        <v>5</v>
      </c>
    </row>
    <row r="275" spans="1:10" ht="87" customHeight="1" x14ac:dyDescent="0.25">
      <c r="A275" s="149"/>
      <c r="B275" s="4">
        <f t="shared" si="16"/>
        <v>264</v>
      </c>
      <c r="C275" s="284"/>
      <c r="D275" s="285"/>
      <c r="E275" s="59" t="s">
        <v>173</v>
      </c>
      <c r="F275" s="80">
        <v>5</v>
      </c>
      <c r="G275" s="148"/>
      <c r="H275" s="7">
        <f t="shared" si="8"/>
        <v>5</v>
      </c>
      <c r="I275" s="8">
        <f t="shared" si="9"/>
        <v>5</v>
      </c>
      <c r="J275" s="9">
        <v>5</v>
      </c>
    </row>
    <row r="276" spans="1:10" ht="101.25" customHeight="1" x14ac:dyDescent="0.25">
      <c r="A276" s="149"/>
      <c r="B276" s="4">
        <f t="shared" si="16"/>
        <v>265</v>
      </c>
      <c r="C276" s="284"/>
      <c r="D276" s="285"/>
      <c r="E276" s="81" t="s">
        <v>174</v>
      </c>
      <c r="F276" s="80">
        <v>5</v>
      </c>
      <c r="G276" s="148"/>
      <c r="H276" s="7">
        <f>IF(F276=I276,J276)</f>
        <v>5</v>
      </c>
      <c r="I276" s="8">
        <f>IF(F276="NA","NA",J276)</f>
        <v>5</v>
      </c>
      <c r="J276" s="9">
        <v>5</v>
      </c>
    </row>
    <row r="277" spans="1:10" ht="56.25" x14ac:dyDescent="0.25">
      <c r="A277" s="149"/>
      <c r="B277" s="4">
        <f t="shared" si="16"/>
        <v>266</v>
      </c>
      <c r="C277" s="82" t="s">
        <v>202</v>
      </c>
      <c r="D277" s="77" t="s">
        <v>175</v>
      </c>
      <c r="E277" s="81" t="s">
        <v>176</v>
      </c>
      <c r="F277" s="80">
        <v>5</v>
      </c>
      <c r="G277" s="148"/>
      <c r="H277" s="7">
        <f>IF(F277=I277,J277)</f>
        <v>5</v>
      </c>
      <c r="I277" s="8">
        <f>IF(F277="NA","NA",J277)</f>
        <v>5</v>
      </c>
      <c r="J277" s="9">
        <v>5</v>
      </c>
    </row>
    <row r="278" spans="1:10" ht="206.25" x14ac:dyDescent="0.25">
      <c r="A278" s="149"/>
      <c r="B278" s="4">
        <f t="shared" si="16"/>
        <v>267</v>
      </c>
      <c r="C278" s="82" t="s">
        <v>204</v>
      </c>
      <c r="D278" s="77" t="s">
        <v>177</v>
      </c>
      <c r="E278" s="81" t="s">
        <v>178</v>
      </c>
      <c r="F278" s="80">
        <v>5</v>
      </c>
      <c r="G278" s="148"/>
      <c r="H278" s="7">
        <f>IF(F278=I278,J278)</f>
        <v>5</v>
      </c>
      <c r="I278" s="8">
        <f>IF(F278="NA","NA",J278)</f>
        <v>5</v>
      </c>
      <c r="J278" s="9">
        <v>5</v>
      </c>
    </row>
    <row r="279" spans="1:10" ht="18.75" hidden="1" x14ac:dyDescent="0.25">
      <c r="F279" s="83">
        <f>SUM(F9:F278)</f>
        <v>1290</v>
      </c>
      <c r="G279" s="83">
        <f>SUM(G9:G278)</f>
        <v>0</v>
      </c>
      <c r="H279" s="83">
        <f>SUM(H9:H278)</f>
        <v>1290</v>
      </c>
      <c r="I279" s="83">
        <f>SUM(I9:I278)</f>
        <v>1290</v>
      </c>
      <c r="J279" s="83">
        <f>SUM(J9:J278)</f>
        <v>1290</v>
      </c>
    </row>
    <row r="280" spans="1:10" hidden="1" x14ac:dyDescent="0.25"/>
  </sheetData>
  <mergeCells count="33">
    <mergeCell ref="A1:F1"/>
    <mergeCell ref="A2:F2"/>
    <mergeCell ref="A5:F5"/>
    <mergeCell ref="A7:D7"/>
    <mergeCell ref="E7:F7"/>
    <mergeCell ref="A4:G4"/>
    <mergeCell ref="B6:D6"/>
    <mergeCell ref="C273:C276"/>
    <mergeCell ref="D273:D276"/>
    <mergeCell ref="C238:C256"/>
    <mergeCell ref="C99:C106"/>
    <mergeCell ref="C112:C140"/>
    <mergeCell ref="C269:C272"/>
    <mergeCell ref="C267:C268"/>
    <mergeCell ref="D108:D109"/>
    <mergeCell ref="C236:C237"/>
    <mergeCell ref="A207:F207"/>
    <mergeCell ref="E240:E250"/>
    <mergeCell ref="C31:C49"/>
    <mergeCell ref="C71:C74"/>
    <mergeCell ref="C9:C30"/>
    <mergeCell ref="C262:C265"/>
    <mergeCell ref="C75:C90"/>
    <mergeCell ref="C175:C203"/>
    <mergeCell ref="C258:C261"/>
    <mergeCell ref="C164:C174"/>
    <mergeCell ref="C204:C205"/>
    <mergeCell ref="C50:C70"/>
    <mergeCell ref="C142:C163"/>
    <mergeCell ref="C91:C98"/>
    <mergeCell ref="C107:C111"/>
    <mergeCell ref="C141:E141"/>
    <mergeCell ref="E238:E239"/>
  </mergeCells>
  <conditionalFormatting sqref="C209">
    <cfRule type="duplicateValues" dxfId="59" priority="60"/>
  </conditionalFormatting>
  <conditionalFormatting sqref="C209">
    <cfRule type="duplicateValues" dxfId="58" priority="59"/>
  </conditionalFormatting>
  <conditionalFormatting sqref="C209">
    <cfRule type="duplicateValues" dxfId="57" priority="58"/>
  </conditionalFormatting>
  <conditionalFormatting sqref="C209">
    <cfRule type="duplicateValues" dxfId="56" priority="57"/>
  </conditionalFormatting>
  <conditionalFormatting sqref="C210:C211">
    <cfRule type="duplicateValues" dxfId="55" priority="56"/>
  </conditionalFormatting>
  <conditionalFormatting sqref="C210:C211">
    <cfRule type="duplicateValues" dxfId="54" priority="55"/>
  </conditionalFormatting>
  <conditionalFormatting sqref="C210:C211">
    <cfRule type="duplicateValues" dxfId="53" priority="54"/>
  </conditionalFormatting>
  <conditionalFormatting sqref="C210:C211">
    <cfRule type="duplicateValues" dxfId="52" priority="53"/>
  </conditionalFormatting>
  <conditionalFormatting sqref="C212">
    <cfRule type="duplicateValues" dxfId="51" priority="52"/>
  </conditionalFormatting>
  <conditionalFormatting sqref="C212">
    <cfRule type="duplicateValues" dxfId="50" priority="51"/>
  </conditionalFormatting>
  <conditionalFormatting sqref="C212">
    <cfRule type="duplicateValues" dxfId="49" priority="50"/>
  </conditionalFormatting>
  <conditionalFormatting sqref="C212">
    <cfRule type="duplicateValues" dxfId="48" priority="49"/>
  </conditionalFormatting>
  <conditionalFormatting sqref="C214">
    <cfRule type="duplicateValues" dxfId="47" priority="48"/>
  </conditionalFormatting>
  <conditionalFormatting sqref="C214">
    <cfRule type="duplicateValues" dxfId="46" priority="47"/>
  </conditionalFormatting>
  <conditionalFormatting sqref="C214">
    <cfRule type="duplicateValues" dxfId="45" priority="46"/>
  </conditionalFormatting>
  <conditionalFormatting sqref="C214">
    <cfRule type="duplicateValues" dxfId="44" priority="45"/>
  </conditionalFormatting>
  <conditionalFormatting sqref="C213">
    <cfRule type="duplicateValues" dxfId="43" priority="44"/>
  </conditionalFormatting>
  <conditionalFormatting sqref="C213">
    <cfRule type="duplicateValues" dxfId="42" priority="43"/>
  </conditionalFormatting>
  <conditionalFormatting sqref="C213">
    <cfRule type="duplicateValues" dxfId="41" priority="42"/>
  </conditionalFormatting>
  <conditionalFormatting sqref="C213">
    <cfRule type="duplicateValues" dxfId="40" priority="41"/>
  </conditionalFormatting>
  <conditionalFormatting sqref="C215:C216">
    <cfRule type="duplicateValues" dxfId="39" priority="40"/>
  </conditionalFormatting>
  <conditionalFormatting sqref="C215:C216">
    <cfRule type="duplicateValues" dxfId="38" priority="39"/>
  </conditionalFormatting>
  <conditionalFormatting sqref="C215:C216">
    <cfRule type="duplicateValues" dxfId="37" priority="38"/>
  </conditionalFormatting>
  <conditionalFormatting sqref="C215:C216">
    <cfRule type="duplicateValues" dxfId="36" priority="37"/>
  </conditionalFormatting>
  <conditionalFormatting sqref="C219:C222">
    <cfRule type="duplicateValues" dxfId="35" priority="36"/>
  </conditionalFormatting>
  <conditionalFormatting sqref="C219:C222">
    <cfRule type="duplicateValues" dxfId="34" priority="35"/>
  </conditionalFormatting>
  <conditionalFormatting sqref="C219:C222">
    <cfRule type="duplicateValues" dxfId="33" priority="34"/>
  </conditionalFormatting>
  <conditionalFormatting sqref="C219:C222">
    <cfRule type="duplicateValues" dxfId="32" priority="33"/>
  </conditionalFormatting>
  <conditionalFormatting sqref="C223:C226">
    <cfRule type="duplicateValues" dxfId="31" priority="32"/>
  </conditionalFormatting>
  <conditionalFormatting sqref="C223:C226">
    <cfRule type="duplicateValues" dxfId="30" priority="31"/>
  </conditionalFormatting>
  <conditionalFormatting sqref="C223:C226">
    <cfRule type="duplicateValues" dxfId="29" priority="30"/>
  </conditionalFormatting>
  <conditionalFormatting sqref="C223:C226">
    <cfRule type="duplicateValues" dxfId="28" priority="29"/>
  </conditionalFormatting>
  <conditionalFormatting sqref="C227">
    <cfRule type="duplicateValues" dxfId="27" priority="28"/>
  </conditionalFormatting>
  <conditionalFormatting sqref="C227">
    <cfRule type="duplicateValues" dxfId="26" priority="27"/>
  </conditionalFormatting>
  <conditionalFormatting sqref="C227">
    <cfRule type="duplicateValues" dxfId="25" priority="26"/>
  </conditionalFormatting>
  <conditionalFormatting sqref="C227">
    <cfRule type="duplicateValues" dxfId="24" priority="25"/>
  </conditionalFormatting>
  <conditionalFormatting sqref="C228:C230">
    <cfRule type="duplicateValues" dxfId="23" priority="24"/>
  </conditionalFormatting>
  <conditionalFormatting sqref="C228:C230">
    <cfRule type="duplicateValues" dxfId="22" priority="23"/>
  </conditionalFormatting>
  <conditionalFormatting sqref="C228:C230">
    <cfRule type="duplicateValues" dxfId="21" priority="22"/>
  </conditionalFormatting>
  <conditionalFormatting sqref="C228:C230">
    <cfRule type="duplicateValues" dxfId="20" priority="21"/>
  </conditionalFormatting>
  <conditionalFormatting sqref="C231">
    <cfRule type="duplicateValues" dxfId="19" priority="20"/>
  </conditionalFormatting>
  <conditionalFormatting sqref="C231">
    <cfRule type="duplicateValues" dxfId="18" priority="19"/>
  </conditionalFormatting>
  <conditionalFormatting sqref="C231">
    <cfRule type="duplicateValues" dxfId="17" priority="18"/>
  </conditionalFormatting>
  <conditionalFormatting sqref="C231">
    <cfRule type="duplicateValues" dxfId="16" priority="17"/>
  </conditionalFormatting>
  <conditionalFormatting sqref="C232">
    <cfRule type="duplicateValues" dxfId="15" priority="16"/>
  </conditionalFormatting>
  <conditionalFormatting sqref="C232">
    <cfRule type="duplicateValues" dxfId="14" priority="15"/>
  </conditionalFormatting>
  <conditionalFormatting sqref="C232">
    <cfRule type="duplicateValues" dxfId="13" priority="14"/>
  </conditionalFormatting>
  <conditionalFormatting sqref="C232">
    <cfRule type="duplicateValues" dxfId="12" priority="13"/>
  </conditionalFormatting>
  <conditionalFormatting sqref="C233">
    <cfRule type="duplicateValues" dxfId="11" priority="12"/>
  </conditionalFormatting>
  <conditionalFormatting sqref="C233">
    <cfRule type="duplicateValues" dxfId="10" priority="11"/>
  </conditionalFormatting>
  <conditionalFormatting sqref="C233">
    <cfRule type="duplicateValues" dxfId="9" priority="10"/>
  </conditionalFormatting>
  <conditionalFormatting sqref="C233">
    <cfRule type="duplicateValues" dxfId="8" priority="9"/>
  </conditionalFormatting>
  <conditionalFormatting sqref="C234">
    <cfRule type="duplicateValues" dxfId="7" priority="8"/>
  </conditionalFormatting>
  <conditionalFormatting sqref="C234">
    <cfRule type="duplicateValues" dxfId="6" priority="7"/>
  </conditionalFormatting>
  <conditionalFormatting sqref="C234">
    <cfRule type="duplicateValues" dxfId="5" priority="6"/>
  </conditionalFormatting>
  <conditionalFormatting sqref="C234">
    <cfRule type="duplicateValues" dxfId="4" priority="5"/>
  </conditionalFormatting>
  <conditionalFormatting sqref="C235">
    <cfRule type="duplicateValues" dxfId="3" priority="4"/>
  </conditionalFormatting>
  <conditionalFormatting sqref="C235">
    <cfRule type="duplicateValues" dxfId="2" priority="3"/>
  </conditionalFormatting>
  <conditionalFormatting sqref="C235">
    <cfRule type="duplicateValues" dxfId="1" priority="2"/>
  </conditionalFormatting>
  <conditionalFormatting sqref="C235">
    <cfRule type="duplicateValues" dxfId="0" priority="1"/>
  </conditionalFormatting>
  <printOptions horizontalCentered="1"/>
  <pageMargins left="0.15748031496062992" right="0.19685039370078741" top="0.19685039370078741" bottom="0.27559055118110237" header="0.15748031496062992" footer="0.15748031496062992"/>
  <pageSetup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5"/>
  <sheetViews>
    <sheetView view="pageBreakPreview" zoomScale="70" zoomScaleNormal="62" zoomScaleSheetLayoutView="70" workbookViewId="0">
      <selection activeCell="A6" sqref="A6:K6"/>
    </sheetView>
  </sheetViews>
  <sheetFormatPr baseColWidth="10" defaultColWidth="11.42578125" defaultRowHeight="21.75" x14ac:dyDescent="0.4"/>
  <cols>
    <col min="1" max="1" width="6.28515625" style="152" bestFit="1" customWidth="1"/>
    <col min="2" max="2" width="28.85546875" style="152" customWidth="1"/>
    <col min="3" max="3" width="47.7109375" style="152" customWidth="1"/>
    <col min="4" max="4" width="40.140625" style="152" customWidth="1"/>
    <col min="5" max="5" width="9.85546875" style="152" customWidth="1"/>
    <col min="6" max="6" width="11.5703125" style="152" customWidth="1"/>
    <col min="7" max="7" width="13.85546875" style="152" customWidth="1"/>
    <col min="8" max="8" width="12.28515625" style="152" customWidth="1"/>
    <col min="9" max="10" width="8.42578125" style="152" bestFit="1" customWidth="1"/>
    <col min="11" max="11" width="11.5703125" style="152" customWidth="1"/>
    <col min="12" max="12" width="13.28515625" style="152" hidden="1" customWidth="1"/>
    <col min="13" max="13" width="5.42578125" style="152" hidden="1" customWidth="1"/>
    <col min="14" max="14" width="12.28515625" style="152" hidden="1" customWidth="1"/>
    <col min="15" max="38" width="11.42578125" style="152" hidden="1" customWidth="1"/>
    <col min="39" max="50" width="11.42578125" style="152" customWidth="1"/>
    <col min="51" max="16384" width="11.42578125" style="152"/>
  </cols>
  <sheetData>
    <row r="1" spans="1:38" s="91" customFormat="1" ht="18.75" customHeight="1" x14ac:dyDescent="0.25">
      <c r="A1" s="306" t="s">
        <v>502</v>
      </c>
      <c r="B1" s="306"/>
      <c r="C1" s="306"/>
      <c r="D1" s="306"/>
      <c r="E1" s="306"/>
      <c r="F1" s="306"/>
      <c r="G1" s="306"/>
      <c r="H1" s="306"/>
      <c r="I1" s="306"/>
      <c r="J1" s="306"/>
      <c r="K1" s="306"/>
    </row>
    <row r="2" spans="1:38" s="91" customFormat="1" x14ac:dyDescent="0.25">
      <c r="A2" s="306" t="s">
        <v>0</v>
      </c>
      <c r="B2" s="306"/>
      <c r="C2" s="306"/>
      <c r="D2" s="306"/>
      <c r="E2" s="306"/>
      <c r="F2" s="306"/>
      <c r="G2" s="306"/>
      <c r="H2" s="306"/>
      <c r="I2" s="306"/>
      <c r="J2" s="306"/>
      <c r="K2" s="306"/>
    </row>
    <row r="3" spans="1:38" s="91" customFormat="1" x14ac:dyDescent="0.25">
      <c r="A3" s="306"/>
      <c r="B3" s="306"/>
      <c r="C3" s="306"/>
      <c r="D3" s="306"/>
      <c r="E3" s="306"/>
      <c r="F3" s="306"/>
      <c r="G3" s="306"/>
      <c r="H3" s="306"/>
      <c r="I3" s="306"/>
      <c r="J3" s="306"/>
      <c r="K3" s="306"/>
    </row>
    <row r="4" spans="1:38" s="91" customFormat="1" ht="18" customHeight="1" x14ac:dyDescent="0.25">
      <c r="A4" s="310" t="str">
        <f>Carátula!A4</f>
        <v>CÉDULA DE EVALUACIÓN PARA CÁNCER EN MAYORES DE 18 AÑOS: TUMOR MALIGNO COLORRECTAL</v>
      </c>
      <c r="B4" s="310"/>
      <c r="C4" s="310"/>
      <c r="D4" s="310"/>
      <c r="E4" s="310"/>
      <c r="F4" s="310"/>
      <c r="G4" s="310"/>
      <c r="H4" s="310"/>
      <c r="I4" s="310"/>
      <c r="J4" s="310"/>
      <c r="K4" s="310"/>
    </row>
    <row r="5" spans="1:38" s="91" customFormat="1" ht="18" customHeight="1" x14ac:dyDescent="0.25">
      <c r="A5" s="204"/>
      <c r="B5" s="310">
        <f>Carátula!C10</f>
        <v>0</v>
      </c>
      <c r="C5" s="310"/>
      <c r="D5" s="310"/>
      <c r="E5" s="310">
        <f>Carátula!C11</f>
        <v>0</v>
      </c>
      <c r="F5" s="310"/>
      <c r="G5" s="310"/>
      <c r="H5" s="310"/>
      <c r="I5" s="310"/>
      <c r="J5" s="310"/>
      <c r="K5" s="204"/>
    </row>
    <row r="6" spans="1:38" s="91" customFormat="1" ht="18" customHeight="1" x14ac:dyDescent="0.25">
      <c r="A6" s="306">
        <v>2023</v>
      </c>
      <c r="B6" s="306"/>
      <c r="C6" s="306"/>
      <c r="D6" s="306"/>
      <c r="E6" s="306"/>
      <c r="F6" s="306"/>
      <c r="G6" s="306"/>
      <c r="H6" s="306"/>
      <c r="I6" s="306"/>
      <c r="J6" s="306"/>
      <c r="K6" s="306"/>
    </row>
    <row r="7" spans="1:38" ht="65.25" x14ac:dyDescent="0.4">
      <c r="A7" s="153" t="s">
        <v>369</v>
      </c>
      <c r="B7" s="154" t="s">
        <v>370</v>
      </c>
      <c r="C7" s="154" t="s">
        <v>371</v>
      </c>
      <c r="D7" s="154" t="s">
        <v>372</v>
      </c>
      <c r="E7" s="154" t="s">
        <v>381</v>
      </c>
      <c r="F7" s="154" t="s">
        <v>442</v>
      </c>
      <c r="G7" s="154" t="s">
        <v>443</v>
      </c>
      <c r="H7" s="154" t="s">
        <v>375</v>
      </c>
      <c r="I7" s="154" t="s">
        <v>378</v>
      </c>
      <c r="J7" s="154" t="s">
        <v>380</v>
      </c>
      <c r="K7" s="155" t="s">
        <v>444</v>
      </c>
      <c r="L7" s="307" t="s">
        <v>373</v>
      </c>
      <c r="M7" s="308"/>
      <c r="N7" s="309"/>
      <c r="O7" s="307" t="s">
        <v>374</v>
      </c>
      <c r="P7" s="308"/>
      <c r="Q7" s="309"/>
      <c r="R7" s="307" t="s">
        <v>375</v>
      </c>
      <c r="S7" s="308"/>
      <c r="T7" s="309"/>
      <c r="U7" s="307" t="s">
        <v>376</v>
      </c>
      <c r="V7" s="308"/>
      <c r="W7" s="309"/>
      <c r="X7" s="307" t="s">
        <v>377</v>
      </c>
      <c r="Y7" s="308"/>
      <c r="Z7" s="309"/>
      <c r="AA7" s="307" t="s">
        <v>378</v>
      </c>
      <c r="AB7" s="308"/>
      <c r="AC7" s="309"/>
      <c r="AD7" s="307" t="s">
        <v>379</v>
      </c>
      <c r="AE7" s="308"/>
      <c r="AF7" s="309"/>
      <c r="AG7" s="307" t="s">
        <v>380</v>
      </c>
      <c r="AH7" s="308"/>
      <c r="AI7" s="309"/>
      <c r="AJ7" s="307" t="s">
        <v>381</v>
      </c>
      <c r="AK7" s="308"/>
      <c r="AL7" s="309"/>
    </row>
    <row r="8" spans="1:38" ht="127.5" customHeight="1" x14ac:dyDescent="0.4">
      <c r="A8" s="154">
        <v>1</v>
      </c>
      <c r="B8" s="311" t="s">
        <v>382</v>
      </c>
      <c r="C8" s="156" t="s">
        <v>275</v>
      </c>
      <c r="D8" s="156" t="s">
        <v>383</v>
      </c>
      <c r="E8" s="157">
        <v>5</v>
      </c>
      <c r="F8" s="157">
        <v>5</v>
      </c>
      <c r="G8" s="157">
        <v>5</v>
      </c>
      <c r="H8" s="157">
        <v>5</v>
      </c>
      <c r="I8" s="157">
        <v>5</v>
      </c>
      <c r="J8" s="157">
        <v>5</v>
      </c>
      <c r="K8" s="157">
        <v>5</v>
      </c>
      <c r="L8" s="158">
        <f t="shared" ref="L8:L39" si="0">IF(E8=M8,N8)</f>
        <v>5</v>
      </c>
      <c r="M8" s="159">
        <f t="shared" ref="M8:M39" si="1">IF(E8="NA","NA",N8)</f>
        <v>5</v>
      </c>
      <c r="N8" s="157">
        <v>5</v>
      </c>
      <c r="O8" s="160">
        <f t="shared" ref="O8:O39" si="2">IF(F8=P8,Q8)</f>
        <v>5</v>
      </c>
      <c r="P8" s="159">
        <f t="shared" ref="P8:P39" si="3">IF(F8="NA","NA",Q8)</f>
        <v>5</v>
      </c>
      <c r="Q8" s="157">
        <v>5</v>
      </c>
      <c r="R8" s="160">
        <f t="shared" ref="R8:R39" si="4">IF(G8=S8,T8)</f>
        <v>5</v>
      </c>
      <c r="S8" s="159">
        <f t="shared" ref="S8:S39" si="5">IF(G8="NA","NA",T8)</f>
        <v>5</v>
      </c>
      <c r="T8" s="157">
        <v>5</v>
      </c>
      <c r="U8" s="160">
        <f t="shared" ref="U8:U39" si="6">IF(H8=V8,W8)</f>
        <v>5</v>
      </c>
      <c r="V8" s="159">
        <f t="shared" ref="V8:V39" si="7">IF(H8="NA","NA",W8)</f>
        <v>5</v>
      </c>
      <c r="W8" s="157">
        <v>5</v>
      </c>
      <c r="X8" s="160" t="e">
        <f>IF(#REF!=Y8,Z8)</f>
        <v>#REF!</v>
      </c>
      <c r="Y8" s="159" t="e">
        <f>IF(#REF!="NA","NA",Z8)</f>
        <v>#REF!</v>
      </c>
      <c r="Z8" s="157">
        <v>5</v>
      </c>
      <c r="AA8" s="160">
        <f t="shared" ref="AA8:AA39" si="8">IF(I8=AB8,AC8)</f>
        <v>5</v>
      </c>
      <c r="AB8" s="159">
        <f t="shared" ref="AB8:AB39" si="9">IF(I8="NA","NA",AC8)</f>
        <v>5</v>
      </c>
      <c r="AC8" s="157">
        <v>5</v>
      </c>
      <c r="AD8" s="160" t="e">
        <f>IF(#REF!=AE8,AF8)</f>
        <v>#REF!</v>
      </c>
      <c r="AE8" s="159" t="e">
        <f>IF(#REF!="NA","NA",AF8)</f>
        <v>#REF!</v>
      </c>
      <c r="AF8" s="161">
        <v>5</v>
      </c>
      <c r="AG8" s="160">
        <f t="shared" ref="AG8:AG39" si="10">IF(J8=AH8,AI8)</f>
        <v>5</v>
      </c>
      <c r="AH8" s="159">
        <f t="shared" ref="AH8:AH39" si="11">IF(J8="NA","NA",AI8)</f>
        <v>5</v>
      </c>
      <c r="AI8" s="162">
        <v>5</v>
      </c>
      <c r="AJ8" s="160">
        <f t="shared" ref="AJ8:AJ39" si="12">IF(K8=AK8,AI8)</f>
        <v>5</v>
      </c>
      <c r="AK8" s="159">
        <f t="shared" ref="AK8:AK39" si="13">IF(K8="NA","NA",AI8)</f>
        <v>5</v>
      </c>
      <c r="AL8" s="162">
        <v>5</v>
      </c>
    </row>
    <row r="9" spans="1:38" ht="43.5" x14ac:dyDescent="0.4">
      <c r="A9" s="154">
        <v>2</v>
      </c>
      <c r="B9" s="311"/>
      <c r="C9" s="156" t="s">
        <v>384</v>
      </c>
      <c r="D9" s="157" t="s">
        <v>36</v>
      </c>
      <c r="E9" s="157">
        <v>5</v>
      </c>
      <c r="F9" s="157">
        <v>5</v>
      </c>
      <c r="G9" s="157">
        <v>5</v>
      </c>
      <c r="H9" s="157">
        <v>5</v>
      </c>
      <c r="I9" s="157">
        <v>5</v>
      </c>
      <c r="J9" s="157">
        <v>5</v>
      </c>
      <c r="K9" s="157">
        <v>5</v>
      </c>
      <c r="L9" s="158">
        <f t="shared" si="0"/>
        <v>5</v>
      </c>
      <c r="M9" s="159">
        <f t="shared" si="1"/>
        <v>5</v>
      </c>
      <c r="N9" s="157">
        <v>5</v>
      </c>
      <c r="O9" s="160">
        <f t="shared" si="2"/>
        <v>5</v>
      </c>
      <c r="P9" s="159">
        <f t="shared" si="3"/>
        <v>5</v>
      </c>
      <c r="Q9" s="157">
        <v>5</v>
      </c>
      <c r="R9" s="160">
        <f t="shared" si="4"/>
        <v>5</v>
      </c>
      <c r="S9" s="159">
        <f t="shared" si="5"/>
        <v>5</v>
      </c>
      <c r="T9" s="157">
        <v>5</v>
      </c>
      <c r="U9" s="160">
        <f t="shared" si="6"/>
        <v>5</v>
      </c>
      <c r="V9" s="159">
        <f t="shared" si="7"/>
        <v>5</v>
      </c>
      <c r="W9" s="157">
        <v>5</v>
      </c>
      <c r="X9" s="160" t="e">
        <f>IF(#REF!=Y9,Z9)</f>
        <v>#REF!</v>
      </c>
      <c r="Y9" s="159" t="e">
        <f>IF(#REF!="NA","NA",Z9)</f>
        <v>#REF!</v>
      </c>
      <c r="Z9" s="157">
        <v>5</v>
      </c>
      <c r="AA9" s="160">
        <f t="shared" si="8"/>
        <v>5</v>
      </c>
      <c r="AB9" s="159">
        <f t="shared" si="9"/>
        <v>5</v>
      </c>
      <c r="AC9" s="157">
        <v>5</v>
      </c>
      <c r="AD9" s="160" t="e">
        <f>IF(#REF!=AE9,AF9)</f>
        <v>#REF!</v>
      </c>
      <c r="AE9" s="159" t="e">
        <f>IF(#REF!="NA","NA",AF9)</f>
        <v>#REF!</v>
      </c>
      <c r="AF9" s="161">
        <v>5</v>
      </c>
      <c r="AG9" s="160">
        <f t="shared" si="10"/>
        <v>5</v>
      </c>
      <c r="AH9" s="159">
        <f t="shared" si="11"/>
        <v>5</v>
      </c>
      <c r="AI9" s="162">
        <v>5</v>
      </c>
      <c r="AJ9" s="160">
        <f t="shared" si="12"/>
        <v>5</v>
      </c>
      <c r="AK9" s="159">
        <f t="shared" si="13"/>
        <v>5</v>
      </c>
      <c r="AL9" s="162">
        <v>5</v>
      </c>
    </row>
    <row r="10" spans="1:38" ht="63.75" customHeight="1" x14ac:dyDescent="0.4">
      <c r="A10" s="154">
        <v>3</v>
      </c>
      <c r="B10" s="311"/>
      <c r="C10" s="156" t="s">
        <v>385</v>
      </c>
      <c r="D10" s="157" t="s">
        <v>36</v>
      </c>
      <c r="E10" s="157">
        <v>5</v>
      </c>
      <c r="F10" s="157">
        <v>5</v>
      </c>
      <c r="G10" s="157">
        <v>5</v>
      </c>
      <c r="H10" s="157">
        <v>5</v>
      </c>
      <c r="I10" s="157">
        <v>5</v>
      </c>
      <c r="J10" s="157">
        <v>5</v>
      </c>
      <c r="K10" s="157">
        <v>5</v>
      </c>
      <c r="L10" s="158">
        <f t="shared" si="0"/>
        <v>5</v>
      </c>
      <c r="M10" s="159">
        <f t="shared" si="1"/>
        <v>5</v>
      </c>
      <c r="N10" s="157">
        <v>5</v>
      </c>
      <c r="O10" s="160">
        <f t="shared" si="2"/>
        <v>5</v>
      </c>
      <c r="P10" s="159">
        <f t="shared" si="3"/>
        <v>5</v>
      </c>
      <c r="Q10" s="157">
        <v>5</v>
      </c>
      <c r="R10" s="160">
        <f t="shared" si="4"/>
        <v>5</v>
      </c>
      <c r="S10" s="159">
        <f t="shared" si="5"/>
        <v>5</v>
      </c>
      <c r="T10" s="157">
        <v>5</v>
      </c>
      <c r="U10" s="160">
        <f t="shared" si="6"/>
        <v>5</v>
      </c>
      <c r="V10" s="159">
        <f t="shared" si="7"/>
        <v>5</v>
      </c>
      <c r="W10" s="157">
        <v>5</v>
      </c>
      <c r="X10" s="160" t="e">
        <f>IF(#REF!=Y10,Z10)</f>
        <v>#REF!</v>
      </c>
      <c r="Y10" s="159" t="e">
        <f>IF(#REF!="NA","NA",Z10)</f>
        <v>#REF!</v>
      </c>
      <c r="Z10" s="157">
        <v>5</v>
      </c>
      <c r="AA10" s="160">
        <f t="shared" si="8"/>
        <v>5</v>
      </c>
      <c r="AB10" s="159">
        <f t="shared" si="9"/>
        <v>5</v>
      </c>
      <c r="AC10" s="157">
        <v>5</v>
      </c>
      <c r="AD10" s="160" t="e">
        <f>IF(#REF!=AE10,AF10)</f>
        <v>#REF!</v>
      </c>
      <c r="AE10" s="159" t="e">
        <f>IF(#REF!="NA","NA",AF10)</f>
        <v>#REF!</v>
      </c>
      <c r="AF10" s="161">
        <v>5</v>
      </c>
      <c r="AG10" s="160">
        <f t="shared" si="10"/>
        <v>5</v>
      </c>
      <c r="AH10" s="159">
        <f t="shared" si="11"/>
        <v>5</v>
      </c>
      <c r="AI10" s="162">
        <v>5</v>
      </c>
      <c r="AJ10" s="160">
        <f t="shared" si="12"/>
        <v>5</v>
      </c>
      <c r="AK10" s="159">
        <f t="shared" si="13"/>
        <v>5</v>
      </c>
      <c r="AL10" s="162">
        <v>5</v>
      </c>
    </row>
    <row r="11" spans="1:38" ht="64.5" customHeight="1" x14ac:dyDescent="0.4">
      <c r="A11" s="154">
        <v>4</v>
      </c>
      <c r="B11" s="311"/>
      <c r="C11" s="156" t="s">
        <v>386</v>
      </c>
      <c r="D11" s="157" t="s">
        <v>36</v>
      </c>
      <c r="E11" s="157">
        <v>5</v>
      </c>
      <c r="F11" s="157">
        <v>5</v>
      </c>
      <c r="G11" s="157">
        <v>5</v>
      </c>
      <c r="H11" s="157">
        <v>5</v>
      </c>
      <c r="I11" s="157">
        <v>5</v>
      </c>
      <c r="J11" s="157">
        <v>5</v>
      </c>
      <c r="K11" s="157">
        <v>5</v>
      </c>
      <c r="L11" s="158">
        <f t="shared" si="0"/>
        <v>5</v>
      </c>
      <c r="M11" s="159">
        <f t="shared" si="1"/>
        <v>5</v>
      </c>
      <c r="N11" s="157">
        <v>5</v>
      </c>
      <c r="O11" s="160">
        <f t="shared" si="2"/>
        <v>5</v>
      </c>
      <c r="P11" s="159">
        <f t="shared" si="3"/>
        <v>5</v>
      </c>
      <c r="Q11" s="157">
        <v>5</v>
      </c>
      <c r="R11" s="160">
        <f t="shared" si="4"/>
        <v>5</v>
      </c>
      <c r="S11" s="159">
        <f t="shared" si="5"/>
        <v>5</v>
      </c>
      <c r="T11" s="157">
        <v>5</v>
      </c>
      <c r="U11" s="160">
        <f t="shared" si="6"/>
        <v>5</v>
      </c>
      <c r="V11" s="159">
        <f t="shared" si="7"/>
        <v>5</v>
      </c>
      <c r="W11" s="157">
        <v>5</v>
      </c>
      <c r="X11" s="160" t="e">
        <f>IF(#REF!=Y11,Z11)</f>
        <v>#REF!</v>
      </c>
      <c r="Y11" s="159" t="e">
        <f>IF(#REF!="NA","NA",Z11)</f>
        <v>#REF!</v>
      </c>
      <c r="Z11" s="157">
        <v>5</v>
      </c>
      <c r="AA11" s="160">
        <f t="shared" si="8"/>
        <v>5</v>
      </c>
      <c r="AB11" s="159">
        <f t="shared" si="9"/>
        <v>5</v>
      </c>
      <c r="AC11" s="157">
        <v>5</v>
      </c>
      <c r="AD11" s="160" t="e">
        <f>IF(#REF!=AE11,AF11)</f>
        <v>#REF!</v>
      </c>
      <c r="AE11" s="159" t="e">
        <f>IF(#REF!="NA","NA",AF11)</f>
        <v>#REF!</v>
      </c>
      <c r="AF11" s="161">
        <v>5</v>
      </c>
      <c r="AG11" s="160">
        <f t="shared" si="10"/>
        <v>5</v>
      </c>
      <c r="AH11" s="159">
        <f t="shared" si="11"/>
        <v>5</v>
      </c>
      <c r="AI11" s="162">
        <v>5</v>
      </c>
      <c r="AJ11" s="160">
        <f t="shared" si="12"/>
        <v>5</v>
      </c>
      <c r="AK11" s="159">
        <f t="shared" si="13"/>
        <v>5</v>
      </c>
      <c r="AL11" s="162">
        <v>5</v>
      </c>
    </row>
    <row r="12" spans="1:38" ht="56.25" customHeight="1" x14ac:dyDescent="0.4">
      <c r="A12" s="154">
        <v>5</v>
      </c>
      <c r="B12" s="311"/>
      <c r="C12" s="156" t="s">
        <v>387</v>
      </c>
      <c r="D12" s="157" t="s">
        <v>36</v>
      </c>
      <c r="E12" s="157">
        <v>5</v>
      </c>
      <c r="F12" s="157">
        <v>5</v>
      </c>
      <c r="G12" s="157">
        <v>5</v>
      </c>
      <c r="H12" s="157">
        <v>5</v>
      </c>
      <c r="I12" s="157">
        <v>5</v>
      </c>
      <c r="J12" s="157">
        <v>5</v>
      </c>
      <c r="K12" s="157">
        <v>5</v>
      </c>
      <c r="L12" s="158">
        <f t="shared" si="0"/>
        <v>5</v>
      </c>
      <c r="M12" s="159">
        <f t="shared" si="1"/>
        <v>5</v>
      </c>
      <c r="N12" s="157">
        <v>5</v>
      </c>
      <c r="O12" s="160">
        <f t="shared" si="2"/>
        <v>5</v>
      </c>
      <c r="P12" s="159">
        <f t="shared" si="3"/>
        <v>5</v>
      </c>
      <c r="Q12" s="157">
        <v>5</v>
      </c>
      <c r="R12" s="160">
        <f t="shared" si="4"/>
        <v>5</v>
      </c>
      <c r="S12" s="159">
        <f t="shared" si="5"/>
        <v>5</v>
      </c>
      <c r="T12" s="157">
        <v>5</v>
      </c>
      <c r="U12" s="160">
        <f t="shared" si="6"/>
        <v>5</v>
      </c>
      <c r="V12" s="159">
        <f t="shared" si="7"/>
        <v>5</v>
      </c>
      <c r="W12" s="157">
        <v>5</v>
      </c>
      <c r="X12" s="160" t="e">
        <f>IF(#REF!=Y12,Z12)</f>
        <v>#REF!</v>
      </c>
      <c r="Y12" s="159" t="e">
        <f>IF(#REF!="NA","NA",Z12)</f>
        <v>#REF!</v>
      </c>
      <c r="Z12" s="157">
        <v>5</v>
      </c>
      <c r="AA12" s="160">
        <f t="shared" si="8"/>
        <v>5</v>
      </c>
      <c r="AB12" s="159">
        <f t="shared" si="9"/>
        <v>5</v>
      </c>
      <c r="AC12" s="157">
        <v>5</v>
      </c>
      <c r="AD12" s="160" t="e">
        <f>IF(#REF!=AE12,AF12)</f>
        <v>#REF!</v>
      </c>
      <c r="AE12" s="159" t="e">
        <f>IF(#REF!="NA","NA",AF12)</f>
        <v>#REF!</v>
      </c>
      <c r="AF12" s="161">
        <v>5</v>
      </c>
      <c r="AG12" s="160">
        <f t="shared" si="10"/>
        <v>5</v>
      </c>
      <c r="AH12" s="159">
        <f t="shared" si="11"/>
        <v>5</v>
      </c>
      <c r="AI12" s="162">
        <v>5</v>
      </c>
      <c r="AJ12" s="160">
        <f t="shared" si="12"/>
        <v>5</v>
      </c>
      <c r="AK12" s="159">
        <f t="shared" si="13"/>
        <v>5</v>
      </c>
      <c r="AL12" s="162">
        <v>5</v>
      </c>
    </row>
    <row r="13" spans="1:38" ht="43.5" x14ac:dyDescent="0.4">
      <c r="A13" s="154">
        <v>6</v>
      </c>
      <c r="B13" s="311"/>
      <c r="C13" s="156" t="s">
        <v>388</v>
      </c>
      <c r="D13" s="157" t="s">
        <v>36</v>
      </c>
      <c r="E13" s="157">
        <v>5</v>
      </c>
      <c r="F13" s="157">
        <v>5</v>
      </c>
      <c r="G13" s="157">
        <v>5</v>
      </c>
      <c r="H13" s="157">
        <v>5</v>
      </c>
      <c r="I13" s="157">
        <v>5</v>
      </c>
      <c r="J13" s="157">
        <v>5</v>
      </c>
      <c r="K13" s="157">
        <v>5</v>
      </c>
      <c r="L13" s="158">
        <f t="shared" si="0"/>
        <v>5</v>
      </c>
      <c r="M13" s="159">
        <f t="shared" si="1"/>
        <v>5</v>
      </c>
      <c r="N13" s="157">
        <v>5</v>
      </c>
      <c r="O13" s="160">
        <f t="shared" si="2"/>
        <v>5</v>
      </c>
      <c r="P13" s="159">
        <f t="shared" si="3"/>
        <v>5</v>
      </c>
      <c r="Q13" s="157">
        <v>5</v>
      </c>
      <c r="R13" s="160">
        <f t="shared" si="4"/>
        <v>5</v>
      </c>
      <c r="S13" s="159">
        <f t="shared" si="5"/>
        <v>5</v>
      </c>
      <c r="T13" s="157">
        <v>5</v>
      </c>
      <c r="U13" s="160">
        <f t="shared" si="6"/>
        <v>5</v>
      </c>
      <c r="V13" s="159">
        <f t="shared" si="7"/>
        <v>5</v>
      </c>
      <c r="W13" s="157">
        <v>5</v>
      </c>
      <c r="X13" s="160" t="e">
        <f>IF(#REF!=Y13,Z13)</f>
        <v>#REF!</v>
      </c>
      <c r="Y13" s="159" t="e">
        <f>IF(#REF!="NA","NA",Z13)</f>
        <v>#REF!</v>
      </c>
      <c r="Z13" s="157">
        <v>5</v>
      </c>
      <c r="AA13" s="160">
        <f t="shared" si="8"/>
        <v>5</v>
      </c>
      <c r="AB13" s="159">
        <f t="shared" si="9"/>
        <v>5</v>
      </c>
      <c r="AC13" s="157">
        <v>5</v>
      </c>
      <c r="AD13" s="160" t="e">
        <f>IF(#REF!=AE13,AF13)</f>
        <v>#REF!</v>
      </c>
      <c r="AE13" s="159" t="e">
        <f>IF(#REF!="NA","NA",AF13)</f>
        <v>#REF!</v>
      </c>
      <c r="AF13" s="161">
        <v>5</v>
      </c>
      <c r="AG13" s="160">
        <f t="shared" si="10"/>
        <v>5</v>
      </c>
      <c r="AH13" s="159">
        <f t="shared" si="11"/>
        <v>5</v>
      </c>
      <c r="AI13" s="162">
        <v>5</v>
      </c>
      <c r="AJ13" s="160">
        <f t="shared" si="12"/>
        <v>5</v>
      </c>
      <c r="AK13" s="159">
        <f t="shared" si="13"/>
        <v>5</v>
      </c>
      <c r="AL13" s="162">
        <v>5</v>
      </c>
    </row>
    <row r="14" spans="1:38" ht="43.5" x14ac:dyDescent="0.4">
      <c r="A14" s="154">
        <v>7</v>
      </c>
      <c r="B14" s="311"/>
      <c r="C14" s="156" t="s">
        <v>389</v>
      </c>
      <c r="D14" s="157" t="s">
        <v>36</v>
      </c>
      <c r="E14" s="157">
        <v>5</v>
      </c>
      <c r="F14" s="157">
        <v>5</v>
      </c>
      <c r="G14" s="157">
        <v>5</v>
      </c>
      <c r="H14" s="157">
        <v>5</v>
      </c>
      <c r="I14" s="157">
        <v>5</v>
      </c>
      <c r="J14" s="157">
        <v>5</v>
      </c>
      <c r="K14" s="157">
        <v>5</v>
      </c>
      <c r="L14" s="158">
        <f t="shared" si="0"/>
        <v>5</v>
      </c>
      <c r="M14" s="159">
        <f t="shared" si="1"/>
        <v>5</v>
      </c>
      <c r="N14" s="157">
        <v>5</v>
      </c>
      <c r="O14" s="160">
        <f t="shared" si="2"/>
        <v>5</v>
      </c>
      <c r="P14" s="159">
        <f t="shared" si="3"/>
        <v>5</v>
      </c>
      <c r="Q14" s="157">
        <v>5</v>
      </c>
      <c r="R14" s="160">
        <f t="shared" si="4"/>
        <v>5</v>
      </c>
      <c r="S14" s="159">
        <f t="shared" si="5"/>
        <v>5</v>
      </c>
      <c r="T14" s="157">
        <v>5</v>
      </c>
      <c r="U14" s="160">
        <f t="shared" si="6"/>
        <v>5</v>
      </c>
      <c r="V14" s="159">
        <f t="shared" si="7"/>
        <v>5</v>
      </c>
      <c r="W14" s="157">
        <v>5</v>
      </c>
      <c r="X14" s="160" t="e">
        <f>IF(#REF!=Y14,Z14)</f>
        <v>#REF!</v>
      </c>
      <c r="Y14" s="159" t="e">
        <f>IF(#REF!="NA","NA",Z14)</f>
        <v>#REF!</v>
      </c>
      <c r="Z14" s="157">
        <v>5</v>
      </c>
      <c r="AA14" s="160">
        <f t="shared" si="8"/>
        <v>5</v>
      </c>
      <c r="AB14" s="159">
        <f t="shared" si="9"/>
        <v>5</v>
      </c>
      <c r="AC14" s="157">
        <v>5</v>
      </c>
      <c r="AD14" s="160" t="e">
        <f>IF(#REF!=AE14,AF14)</f>
        <v>#REF!</v>
      </c>
      <c r="AE14" s="159" t="e">
        <f>IF(#REF!="NA","NA",AF14)</f>
        <v>#REF!</v>
      </c>
      <c r="AF14" s="161">
        <v>5</v>
      </c>
      <c r="AG14" s="160">
        <f t="shared" si="10"/>
        <v>5</v>
      </c>
      <c r="AH14" s="159">
        <f t="shared" si="11"/>
        <v>5</v>
      </c>
      <c r="AI14" s="162">
        <v>5</v>
      </c>
      <c r="AJ14" s="160">
        <f t="shared" si="12"/>
        <v>5</v>
      </c>
      <c r="AK14" s="159">
        <f t="shared" si="13"/>
        <v>5</v>
      </c>
      <c r="AL14" s="162">
        <v>5</v>
      </c>
    </row>
    <row r="15" spans="1:38" ht="43.5" x14ac:dyDescent="0.4">
      <c r="A15" s="154">
        <v>8</v>
      </c>
      <c r="B15" s="311"/>
      <c r="C15" s="156" t="s">
        <v>390</v>
      </c>
      <c r="D15" s="157" t="s">
        <v>36</v>
      </c>
      <c r="E15" s="157">
        <v>5</v>
      </c>
      <c r="F15" s="157">
        <v>5</v>
      </c>
      <c r="G15" s="157">
        <v>5</v>
      </c>
      <c r="H15" s="157">
        <v>5</v>
      </c>
      <c r="I15" s="157">
        <v>5</v>
      </c>
      <c r="J15" s="157">
        <v>5</v>
      </c>
      <c r="K15" s="157">
        <v>5</v>
      </c>
      <c r="L15" s="158">
        <f t="shared" si="0"/>
        <v>5</v>
      </c>
      <c r="M15" s="159">
        <f t="shared" si="1"/>
        <v>5</v>
      </c>
      <c r="N15" s="157">
        <v>5</v>
      </c>
      <c r="O15" s="160">
        <f t="shared" si="2"/>
        <v>5</v>
      </c>
      <c r="P15" s="159">
        <f t="shared" si="3"/>
        <v>5</v>
      </c>
      <c r="Q15" s="157">
        <v>5</v>
      </c>
      <c r="R15" s="160">
        <f t="shared" si="4"/>
        <v>5</v>
      </c>
      <c r="S15" s="159">
        <f t="shared" si="5"/>
        <v>5</v>
      </c>
      <c r="T15" s="157">
        <v>5</v>
      </c>
      <c r="U15" s="160">
        <f t="shared" si="6"/>
        <v>5</v>
      </c>
      <c r="V15" s="159">
        <f t="shared" si="7"/>
        <v>5</v>
      </c>
      <c r="W15" s="157">
        <v>5</v>
      </c>
      <c r="X15" s="160" t="e">
        <f>IF(#REF!=Y15,Z15)</f>
        <v>#REF!</v>
      </c>
      <c r="Y15" s="159" t="e">
        <f>IF(#REF!="NA","NA",Z15)</f>
        <v>#REF!</v>
      </c>
      <c r="Z15" s="157">
        <v>5</v>
      </c>
      <c r="AA15" s="160">
        <f t="shared" si="8"/>
        <v>5</v>
      </c>
      <c r="AB15" s="159">
        <f t="shared" si="9"/>
        <v>5</v>
      </c>
      <c r="AC15" s="157">
        <v>5</v>
      </c>
      <c r="AD15" s="160" t="e">
        <f>IF(#REF!=AE15,AF15)</f>
        <v>#REF!</v>
      </c>
      <c r="AE15" s="159" t="e">
        <f>IF(#REF!="NA","NA",AF15)</f>
        <v>#REF!</v>
      </c>
      <c r="AF15" s="161">
        <v>5</v>
      </c>
      <c r="AG15" s="160">
        <f t="shared" si="10"/>
        <v>5</v>
      </c>
      <c r="AH15" s="159">
        <f t="shared" si="11"/>
        <v>5</v>
      </c>
      <c r="AI15" s="162">
        <v>5</v>
      </c>
      <c r="AJ15" s="160">
        <f t="shared" si="12"/>
        <v>5</v>
      </c>
      <c r="AK15" s="159">
        <f t="shared" si="13"/>
        <v>5</v>
      </c>
      <c r="AL15" s="162">
        <v>5</v>
      </c>
    </row>
    <row r="16" spans="1:38" ht="43.5" x14ac:dyDescent="0.4">
      <c r="A16" s="154">
        <v>9</v>
      </c>
      <c r="B16" s="311"/>
      <c r="C16" s="156" t="s">
        <v>391</v>
      </c>
      <c r="D16" s="157" t="s">
        <v>36</v>
      </c>
      <c r="E16" s="157">
        <v>5</v>
      </c>
      <c r="F16" s="157">
        <v>5</v>
      </c>
      <c r="G16" s="157">
        <v>5</v>
      </c>
      <c r="H16" s="157">
        <v>5</v>
      </c>
      <c r="I16" s="157">
        <v>5</v>
      </c>
      <c r="J16" s="157">
        <v>5</v>
      </c>
      <c r="K16" s="157">
        <v>5</v>
      </c>
      <c r="L16" s="158">
        <f t="shared" si="0"/>
        <v>5</v>
      </c>
      <c r="M16" s="159">
        <f t="shared" si="1"/>
        <v>5</v>
      </c>
      <c r="N16" s="157">
        <v>5</v>
      </c>
      <c r="O16" s="160">
        <f t="shared" si="2"/>
        <v>5</v>
      </c>
      <c r="P16" s="159">
        <f t="shared" si="3"/>
        <v>5</v>
      </c>
      <c r="Q16" s="157">
        <v>5</v>
      </c>
      <c r="R16" s="160">
        <f t="shared" si="4"/>
        <v>5</v>
      </c>
      <c r="S16" s="159">
        <f t="shared" si="5"/>
        <v>5</v>
      </c>
      <c r="T16" s="157">
        <v>5</v>
      </c>
      <c r="U16" s="160">
        <f t="shared" si="6"/>
        <v>5</v>
      </c>
      <c r="V16" s="159">
        <f t="shared" si="7"/>
        <v>5</v>
      </c>
      <c r="W16" s="157">
        <v>5</v>
      </c>
      <c r="X16" s="160" t="e">
        <f>IF(#REF!=Y16,Z16)</f>
        <v>#REF!</v>
      </c>
      <c r="Y16" s="159" t="e">
        <f>IF(#REF!="NA","NA",Z16)</f>
        <v>#REF!</v>
      </c>
      <c r="Z16" s="157">
        <v>5</v>
      </c>
      <c r="AA16" s="160">
        <f t="shared" si="8"/>
        <v>5</v>
      </c>
      <c r="AB16" s="159">
        <f t="shared" si="9"/>
        <v>5</v>
      </c>
      <c r="AC16" s="157">
        <v>5</v>
      </c>
      <c r="AD16" s="160" t="e">
        <f>IF(#REF!=AE16,AF16)</f>
        <v>#REF!</v>
      </c>
      <c r="AE16" s="159" t="e">
        <f>IF(#REF!="NA","NA",AF16)</f>
        <v>#REF!</v>
      </c>
      <c r="AF16" s="161">
        <v>5</v>
      </c>
      <c r="AG16" s="160">
        <f t="shared" si="10"/>
        <v>5</v>
      </c>
      <c r="AH16" s="159">
        <f t="shared" si="11"/>
        <v>5</v>
      </c>
      <c r="AI16" s="162">
        <v>5</v>
      </c>
      <c r="AJ16" s="160">
        <f t="shared" si="12"/>
        <v>5</v>
      </c>
      <c r="AK16" s="159">
        <f t="shared" si="13"/>
        <v>5</v>
      </c>
      <c r="AL16" s="162">
        <v>5</v>
      </c>
    </row>
    <row r="17" spans="1:38" ht="43.5" x14ac:dyDescent="0.4">
      <c r="A17" s="154">
        <v>10</v>
      </c>
      <c r="B17" s="311"/>
      <c r="C17" s="156" t="s">
        <v>392</v>
      </c>
      <c r="D17" s="157" t="s">
        <v>36</v>
      </c>
      <c r="E17" s="157">
        <v>5</v>
      </c>
      <c r="F17" s="157">
        <v>5</v>
      </c>
      <c r="G17" s="157">
        <v>5</v>
      </c>
      <c r="H17" s="157">
        <v>5</v>
      </c>
      <c r="I17" s="157">
        <v>5</v>
      </c>
      <c r="J17" s="157">
        <v>5</v>
      </c>
      <c r="K17" s="157">
        <v>5</v>
      </c>
      <c r="L17" s="158">
        <f t="shared" si="0"/>
        <v>5</v>
      </c>
      <c r="M17" s="159">
        <f t="shared" si="1"/>
        <v>5</v>
      </c>
      <c r="N17" s="157">
        <v>5</v>
      </c>
      <c r="O17" s="160" t="b">
        <f t="shared" si="2"/>
        <v>0</v>
      </c>
      <c r="P17" s="159" t="str">
        <f t="shared" si="3"/>
        <v>NA</v>
      </c>
      <c r="Q17" s="157" t="s">
        <v>274</v>
      </c>
      <c r="R17" s="160">
        <f t="shared" si="4"/>
        <v>5</v>
      </c>
      <c r="S17" s="159">
        <f t="shared" si="5"/>
        <v>5</v>
      </c>
      <c r="T17" s="157">
        <v>5</v>
      </c>
      <c r="U17" s="160" t="b">
        <f t="shared" si="6"/>
        <v>0</v>
      </c>
      <c r="V17" s="159" t="str">
        <f t="shared" si="7"/>
        <v>NA</v>
      </c>
      <c r="W17" s="163" t="s">
        <v>274</v>
      </c>
      <c r="X17" s="160" t="e">
        <f>IF(#REF!=Y17,Z17)</f>
        <v>#REF!</v>
      </c>
      <c r="Y17" s="159" t="e">
        <f>IF(#REF!="NA","NA",Z17)</f>
        <v>#REF!</v>
      </c>
      <c r="Z17" s="157">
        <v>5</v>
      </c>
      <c r="AA17" s="160">
        <f t="shared" si="8"/>
        <v>5</v>
      </c>
      <c r="AB17" s="159">
        <f t="shared" si="9"/>
        <v>5</v>
      </c>
      <c r="AC17" s="157">
        <v>5</v>
      </c>
      <c r="AD17" s="160" t="e">
        <f>IF(#REF!=AE17,AF17)</f>
        <v>#REF!</v>
      </c>
      <c r="AE17" s="159" t="e">
        <f>IF(#REF!="NA","NA",AF17)</f>
        <v>#REF!</v>
      </c>
      <c r="AF17" s="161">
        <v>5</v>
      </c>
      <c r="AG17" s="160">
        <f t="shared" si="10"/>
        <v>5</v>
      </c>
      <c r="AH17" s="159">
        <f t="shared" si="11"/>
        <v>5</v>
      </c>
      <c r="AI17" s="162">
        <v>5</v>
      </c>
      <c r="AJ17" s="160">
        <f t="shared" si="12"/>
        <v>5</v>
      </c>
      <c r="AK17" s="159">
        <f t="shared" si="13"/>
        <v>5</v>
      </c>
      <c r="AL17" s="162">
        <v>5</v>
      </c>
    </row>
    <row r="18" spans="1:38" ht="43.5" x14ac:dyDescent="0.4">
      <c r="A18" s="154">
        <v>11</v>
      </c>
      <c r="B18" s="311"/>
      <c r="C18" s="156" t="s">
        <v>393</v>
      </c>
      <c r="D18" s="157" t="s">
        <v>36</v>
      </c>
      <c r="E18" s="157">
        <v>5</v>
      </c>
      <c r="F18" s="157">
        <v>5</v>
      </c>
      <c r="G18" s="157">
        <v>5</v>
      </c>
      <c r="H18" s="157">
        <v>5</v>
      </c>
      <c r="I18" s="163">
        <v>5</v>
      </c>
      <c r="J18" s="163">
        <v>5</v>
      </c>
      <c r="K18" s="157">
        <v>5</v>
      </c>
      <c r="L18" s="158">
        <f t="shared" si="0"/>
        <v>5</v>
      </c>
      <c r="M18" s="159">
        <f t="shared" si="1"/>
        <v>5</v>
      </c>
      <c r="N18" s="157">
        <v>5</v>
      </c>
      <c r="O18" s="160">
        <f t="shared" si="2"/>
        <v>5</v>
      </c>
      <c r="P18" s="159">
        <f t="shared" si="3"/>
        <v>5</v>
      </c>
      <c r="Q18" s="157">
        <v>5</v>
      </c>
      <c r="R18" s="160">
        <f t="shared" si="4"/>
        <v>5</v>
      </c>
      <c r="S18" s="159">
        <f t="shared" si="5"/>
        <v>5</v>
      </c>
      <c r="T18" s="157">
        <v>5</v>
      </c>
      <c r="U18" s="160">
        <f t="shared" si="6"/>
        <v>5</v>
      </c>
      <c r="V18" s="159">
        <f t="shared" si="7"/>
        <v>5</v>
      </c>
      <c r="W18" s="163">
        <v>5</v>
      </c>
      <c r="X18" s="160" t="e">
        <f>IF(#REF!=Y18,Z18)</f>
        <v>#REF!</v>
      </c>
      <c r="Y18" s="159" t="e">
        <f>IF(#REF!="NA","NA",Z18)</f>
        <v>#REF!</v>
      </c>
      <c r="Z18" s="157">
        <v>5</v>
      </c>
      <c r="AA18" s="160">
        <f t="shared" si="8"/>
        <v>5</v>
      </c>
      <c r="AB18" s="159">
        <f t="shared" si="9"/>
        <v>5</v>
      </c>
      <c r="AC18" s="163">
        <v>5</v>
      </c>
      <c r="AD18" s="160" t="e">
        <f>IF(#REF!=AE18,AF18)</f>
        <v>#REF!</v>
      </c>
      <c r="AE18" s="159" t="e">
        <f>IF(#REF!="NA","NA",AF18)</f>
        <v>#REF!</v>
      </c>
      <c r="AF18" s="164">
        <v>5</v>
      </c>
      <c r="AG18" s="160">
        <f t="shared" si="10"/>
        <v>5</v>
      </c>
      <c r="AH18" s="159">
        <f t="shared" si="11"/>
        <v>5</v>
      </c>
      <c r="AI18" s="165">
        <v>5</v>
      </c>
      <c r="AJ18" s="160">
        <f t="shared" si="12"/>
        <v>5</v>
      </c>
      <c r="AK18" s="159">
        <f t="shared" si="13"/>
        <v>5</v>
      </c>
      <c r="AL18" s="162">
        <v>5</v>
      </c>
    </row>
    <row r="19" spans="1:38" ht="43.5" x14ac:dyDescent="0.4">
      <c r="A19" s="154">
        <v>12</v>
      </c>
      <c r="B19" s="311"/>
      <c r="C19" s="156" t="s">
        <v>394</v>
      </c>
      <c r="D19" s="157" t="s">
        <v>36</v>
      </c>
      <c r="E19" s="157">
        <v>5</v>
      </c>
      <c r="F19" s="157">
        <v>5</v>
      </c>
      <c r="G19" s="157">
        <v>5</v>
      </c>
      <c r="H19" s="157">
        <v>5</v>
      </c>
      <c r="I19" s="163">
        <v>5</v>
      </c>
      <c r="J19" s="163">
        <v>5</v>
      </c>
      <c r="K19" s="157">
        <v>5</v>
      </c>
      <c r="L19" s="158">
        <f t="shared" si="0"/>
        <v>5</v>
      </c>
      <c r="M19" s="159">
        <f t="shared" si="1"/>
        <v>5</v>
      </c>
      <c r="N19" s="157">
        <v>5</v>
      </c>
      <c r="O19" s="160">
        <f t="shared" si="2"/>
        <v>5</v>
      </c>
      <c r="P19" s="159">
        <f t="shared" si="3"/>
        <v>5</v>
      </c>
      <c r="Q19" s="157">
        <v>5</v>
      </c>
      <c r="R19" s="160">
        <f t="shared" si="4"/>
        <v>5</v>
      </c>
      <c r="S19" s="159">
        <f t="shared" si="5"/>
        <v>5</v>
      </c>
      <c r="T19" s="157">
        <v>5</v>
      </c>
      <c r="U19" s="160">
        <f t="shared" si="6"/>
        <v>5</v>
      </c>
      <c r="V19" s="159">
        <f t="shared" si="7"/>
        <v>5</v>
      </c>
      <c r="W19" s="163">
        <v>5</v>
      </c>
      <c r="X19" s="160" t="e">
        <f>IF(#REF!=Y19,Z19)</f>
        <v>#REF!</v>
      </c>
      <c r="Y19" s="159" t="e">
        <f>IF(#REF!="NA","NA",Z19)</f>
        <v>#REF!</v>
      </c>
      <c r="Z19" s="157">
        <v>5</v>
      </c>
      <c r="AA19" s="160">
        <f t="shared" si="8"/>
        <v>5</v>
      </c>
      <c r="AB19" s="159">
        <f t="shared" si="9"/>
        <v>5</v>
      </c>
      <c r="AC19" s="163">
        <v>5</v>
      </c>
      <c r="AD19" s="160" t="e">
        <f>IF(#REF!=AE19,AF19)</f>
        <v>#REF!</v>
      </c>
      <c r="AE19" s="159" t="e">
        <f>IF(#REF!="NA","NA",AF19)</f>
        <v>#REF!</v>
      </c>
      <c r="AF19" s="164">
        <v>5</v>
      </c>
      <c r="AG19" s="160">
        <f t="shared" si="10"/>
        <v>5</v>
      </c>
      <c r="AH19" s="159">
        <f t="shared" si="11"/>
        <v>5</v>
      </c>
      <c r="AI19" s="165">
        <v>5</v>
      </c>
      <c r="AJ19" s="160">
        <f t="shared" si="12"/>
        <v>5</v>
      </c>
      <c r="AK19" s="159">
        <f t="shared" si="13"/>
        <v>5</v>
      </c>
      <c r="AL19" s="162">
        <v>5</v>
      </c>
    </row>
    <row r="20" spans="1:38" ht="70.5" customHeight="1" x14ac:dyDescent="0.4">
      <c r="A20" s="154">
        <v>13</v>
      </c>
      <c r="B20" s="311"/>
      <c r="C20" s="156" t="s">
        <v>395</v>
      </c>
      <c r="D20" s="157" t="s">
        <v>36</v>
      </c>
      <c r="E20" s="157">
        <v>5</v>
      </c>
      <c r="F20" s="157">
        <v>5</v>
      </c>
      <c r="G20" s="157">
        <v>5</v>
      </c>
      <c r="H20" s="157">
        <v>5</v>
      </c>
      <c r="I20" s="157">
        <v>5</v>
      </c>
      <c r="J20" s="157">
        <v>5</v>
      </c>
      <c r="K20" s="157">
        <v>5</v>
      </c>
      <c r="L20" s="158">
        <f t="shared" si="0"/>
        <v>5</v>
      </c>
      <c r="M20" s="159">
        <f t="shared" si="1"/>
        <v>5</v>
      </c>
      <c r="N20" s="157">
        <v>5</v>
      </c>
      <c r="O20" s="160">
        <f t="shared" si="2"/>
        <v>5</v>
      </c>
      <c r="P20" s="159">
        <f t="shared" si="3"/>
        <v>5</v>
      </c>
      <c r="Q20" s="157">
        <v>5</v>
      </c>
      <c r="R20" s="160">
        <f t="shared" si="4"/>
        <v>5</v>
      </c>
      <c r="S20" s="159">
        <f t="shared" si="5"/>
        <v>5</v>
      </c>
      <c r="T20" s="157">
        <v>5</v>
      </c>
      <c r="U20" s="160">
        <f t="shared" si="6"/>
        <v>5</v>
      </c>
      <c r="V20" s="159">
        <f t="shared" si="7"/>
        <v>5</v>
      </c>
      <c r="W20" s="163">
        <v>5</v>
      </c>
      <c r="X20" s="160" t="e">
        <f>IF(#REF!=Y20,Z20)</f>
        <v>#REF!</v>
      </c>
      <c r="Y20" s="159" t="e">
        <f>IF(#REF!="NA","NA",Z20)</f>
        <v>#REF!</v>
      </c>
      <c r="Z20" s="157">
        <v>5</v>
      </c>
      <c r="AA20" s="160">
        <f t="shared" si="8"/>
        <v>5</v>
      </c>
      <c r="AB20" s="159">
        <f t="shared" si="9"/>
        <v>5</v>
      </c>
      <c r="AC20" s="157">
        <v>5</v>
      </c>
      <c r="AD20" s="160" t="e">
        <f>IF(#REF!=AE20,AF20)</f>
        <v>#REF!</v>
      </c>
      <c r="AE20" s="159" t="e">
        <f>IF(#REF!="NA","NA",AF20)</f>
        <v>#REF!</v>
      </c>
      <c r="AF20" s="161">
        <v>5</v>
      </c>
      <c r="AG20" s="160">
        <f t="shared" si="10"/>
        <v>5</v>
      </c>
      <c r="AH20" s="159">
        <f t="shared" si="11"/>
        <v>5</v>
      </c>
      <c r="AI20" s="162">
        <v>5</v>
      </c>
      <c r="AJ20" s="160">
        <f t="shared" si="12"/>
        <v>5</v>
      </c>
      <c r="AK20" s="159">
        <f t="shared" si="13"/>
        <v>5</v>
      </c>
      <c r="AL20" s="162">
        <v>5</v>
      </c>
    </row>
    <row r="21" spans="1:38" ht="69" customHeight="1" x14ac:dyDescent="0.4">
      <c r="A21" s="154">
        <v>14</v>
      </c>
      <c r="B21" s="311"/>
      <c r="C21" s="156" t="s">
        <v>396</v>
      </c>
      <c r="D21" s="157" t="s">
        <v>36</v>
      </c>
      <c r="E21" s="157">
        <v>5</v>
      </c>
      <c r="F21" s="157">
        <v>5</v>
      </c>
      <c r="G21" s="157">
        <v>5</v>
      </c>
      <c r="H21" s="157">
        <v>5</v>
      </c>
      <c r="I21" s="157">
        <v>5</v>
      </c>
      <c r="J21" s="157">
        <v>5</v>
      </c>
      <c r="K21" s="157">
        <v>5</v>
      </c>
      <c r="L21" s="158">
        <f t="shared" si="0"/>
        <v>5</v>
      </c>
      <c r="M21" s="159">
        <f t="shared" si="1"/>
        <v>5</v>
      </c>
      <c r="N21" s="157">
        <v>5</v>
      </c>
      <c r="O21" s="160">
        <f t="shared" si="2"/>
        <v>5</v>
      </c>
      <c r="P21" s="159">
        <f t="shared" si="3"/>
        <v>5</v>
      </c>
      <c r="Q21" s="157">
        <v>5</v>
      </c>
      <c r="R21" s="160">
        <f t="shared" si="4"/>
        <v>5</v>
      </c>
      <c r="S21" s="159">
        <f t="shared" si="5"/>
        <v>5</v>
      </c>
      <c r="T21" s="157">
        <v>5</v>
      </c>
      <c r="U21" s="160">
        <f t="shared" si="6"/>
        <v>5</v>
      </c>
      <c r="V21" s="159">
        <f t="shared" si="7"/>
        <v>5</v>
      </c>
      <c r="W21" s="157">
        <v>5</v>
      </c>
      <c r="X21" s="160" t="e">
        <f>IF(#REF!=Y21,Z21)</f>
        <v>#REF!</v>
      </c>
      <c r="Y21" s="159" t="e">
        <f>IF(#REF!="NA","NA",Z21)</f>
        <v>#REF!</v>
      </c>
      <c r="Z21" s="157">
        <v>5</v>
      </c>
      <c r="AA21" s="160">
        <f t="shared" si="8"/>
        <v>5</v>
      </c>
      <c r="AB21" s="159">
        <f t="shared" si="9"/>
        <v>5</v>
      </c>
      <c r="AC21" s="157">
        <v>5</v>
      </c>
      <c r="AD21" s="160" t="e">
        <f>IF(#REF!=AE21,AF21)</f>
        <v>#REF!</v>
      </c>
      <c r="AE21" s="159" t="e">
        <f>IF(#REF!="NA","NA",AF21)</f>
        <v>#REF!</v>
      </c>
      <c r="AF21" s="161">
        <v>5</v>
      </c>
      <c r="AG21" s="160">
        <f t="shared" si="10"/>
        <v>5</v>
      </c>
      <c r="AH21" s="159">
        <f t="shared" si="11"/>
        <v>5</v>
      </c>
      <c r="AI21" s="162">
        <v>5</v>
      </c>
      <c r="AJ21" s="160">
        <f t="shared" si="12"/>
        <v>5</v>
      </c>
      <c r="AK21" s="159">
        <f t="shared" si="13"/>
        <v>5</v>
      </c>
      <c r="AL21" s="162">
        <v>5</v>
      </c>
    </row>
    <row r="22" spans="1:38" ht="82.5" customHeight="1" x14ac:dyDescent="0.4">
      <c r="A22" s="154">
        <v>15</v>
      </c>
      <c r="B22" s="311"/>
      <c r="C22" s="156" t="s">
        <v>397</v>
      </c>
      <c r="D22" s="157" t="s">
        <v>36</v>
      </c>
      <c r="E22" s="157">
        <v>5</v>
      </c>
      <c r="F22" s="157">
        <v>5</v>
      </c>
      <c r="G22" s="157">
        <v>5</v>
      </c>
      <c r="H22" s="157">
        <v>5</v>
      </c>
      <c r="I22" s="157">
        <v>5</v>
      </c>
      <c r="J22" s="157">
        <v>5</v>
      </c>
      <c r="K22" s="157">
        <v>5</v>
      </c>
      <c r="L22" s="158">
        <f t="shared" si="0"/>
        <v>5</v>
      </c>
      <c r="M22" s="159">
        <f t="shared" si="1"/>
        <v>5</v>
      </c>
      <c r="N22" s="157">
        <v>5</v>
      </c>
      <c r="O22" s="160">
        <f t="shared" si="2"/>
        <v>5</v>
      </c>
      <c r="P22" s="159">
        <f t="shared" si="3"/>
        <v>5</v>
      </c>
      <c r="Q22" s="157">
        <v>5</v>
      </c>
      <c r="R22" s="160">
        <f t="shared" si="4"/>
        <v>5</v>
      </c>
      <c r="S22" s="159">
        <f t="shared" si="5"/>
        <v>5</v>
      </c>
      <c r="T22" s="157">
        <v>5</v>
      </c>
      <c r="U22" s="160">
        <f t="shared" si="6"/>
        <v>5</v>
      </c>
      <c r="V22" s="159">
        <f t="shared" si="7"/>
        <v>5</v>
      </c>
      <c r="W22" s="157">
        <v>5</v>
      </c>
      <c r="X22" s="160" t="e">
        <f>IF(#REF!=Y22,Z22)</f>
        <v>#REF!</v>
      </c>
      <c r="Y22" s="159" t="e">
        <f>IF(#REF!="NA","NA",Z22)</f>
        <v>#REF!</v>
      </c>
      <c r="Z22" s="157">
        <v>5</v>
      </c>
      <c r="AA22" s="160">
        <f t="shared" si="8"/>
        <v>5</v>
      </c>
      <c r="AB22" s="159">
        <f t="shared" si="9"/>
        <v>5</v>
      </c>
      <c r="AC22" s="157">
        <v>5</v>
      </c>
      <c r="AD22" s="160" t="e">
        <f>IF(#REF!=AE22,AF22)</f>
        <v>#REF!</v>
      </c>
      <c r="AE22" s="159" t="e">
        <f>IF(#REF!="NA","NA",AF22)</f>
        <v>#REF!</v>
      </c>
      <c r="AF22" s="161">
        <v>5</v>
      </c>
      <c r="AG22" s="160">
        <f t="shared" si="10"/>
        <v>5</v>
      </c>
      <c r="AH22" s="159">
        <f t="shared" si="11"/>
        <v>5</v>
      </c>
      <c r="AI22" s="162">
        <v>5</v>
      </c>
      <c r="AJ22" s="160">
        <f t="shared" si="12"/>
        <v>5</v>
      </c>
      <c r="AK22" s="159">
        <f t="shared" si="13"/>
        <v>5</v>
      </c>
      <c r="AL22" s="162">
        <v>5</v>
      </c>
    </row>
    <row r="23" spans="1:38" ht="57.75" customHeight="1" x14ac:dyDescent="0.4">
      <c r="A23" s="154">
        <v>16</v>
      </c>
      <c r="B23" s="311"/>
      <c r="C23" s="156" t="s">
        <v>398</v>
      </c>
      <c r="D23" s="157" t="s">
        <v>36</v>
      </c>
      <c r="E23" s="157">
        <v>5</v>
      </c>
      <c r="F23" s="157">
        <v>5</v>
      </c>
      <c r="G23" s="157">
        <v>5</v>
      </c>
      <c r="H23" s="157">
        <v>5</v>
      </c>
      <c r="I23" s="157">
        <v>5</v>
      </c>
      <c r="J23" s="157">
        <v>5</v>
      </c>
      <c r="K23" s="157">
        <v>5</v>
      </c>
      <c r="L23" s="158">
        <f t="shared" si="0"/>
        <v>5</v>
      </c>
      <c r="M23" s="159">
        <f t="shared" si="1"/>
        <v>5</v>
      </c>
      <c r="N23" s="157">
        <v>5</v>
      </c>
      <c r="O23" s="160">
        <f t="shared" si="2"/>
        <v>5</v>
      </c>
      <c r="P23" s="159">
        <f t="shared" si="3"/>
        <v>5</v>
      </c>
      <c r="Q23" s="157">
        <v>5</v>
      </c>
      <c r="R23" s="160">
        <f t="shared" si="4"/>
        <v>5</v>
      </c>
      <c r="S23" s="159">
        <f t="shared" si="5"/>
        <v>5</v>
      </c>
      <c r="T23" s="157">
        <v>5</v>
      </c>
      <c r="U23" s="160">
        <f t="shared" si="6"/>
        <v>5</v>
      </c>
      <c r="V23" s="159">
        <f t="shared" si="7"/>
        <v>5</v>
      </c>
      <c r="W23" s="157">
        <v>5</v>
      </c>
      <c r="X23" s="160" t="e">
        <f>IF(#REF!=Y23,Z23)</f>
        <v>#REF!</v>
      </c>
      <c r="Y23" s="159" t="e">
        <f>IF(#REF!="NA","NA",Z23)</f>
        <v>#REF!</v>
      </c>
      <c r="Z23" s="157">
        <v>5</v>
      </c>
      <c r="AA23" s="160">
        <f t="shared" si="8"/>
        <v>5</v>
      </c>
      <c r="AB23" s="159">
        <f t="shared" si="9"/>
        <v>5</v>
      </c>
      <c r="AC23" s="157">
        <v>5</v>
      </c>
      <c r="AD23" s="160" t="e">
        <f>IF(#REF!=AE23,AF23)</f>
        <v>#REF!</v>
      </c>
      <c r="AE23" s="159" t="e">
        <f>IF(#REF!="NA","NA",AF23)</f>
        <v>#REF!</v>
      </c>
      <c r="AF23" s="161">
        <v>5</v>
      </c>
      <c r="AG23" s="160">
        <f t="shared" si="10"/>
        <v>5</v>
      </c>
      <c r="AH23" s="159">
        <f t="shared" si="11"/>
        <v>5</v>
      </c>
      <c r="AI23" s="162">
        <v>5</v>
      </c>
      <c r="AJ23" s="160">
        <f t="shared" si="12"/>
        <v>5</v>
      </c>
      <c r="AK23" s="159">
        <f t="shared" si="13"/>
        <v>5</v>
      </c>
      <c r="AL23" s="162">
        <v>5</v>
      </c>
    </row>
    <row r="24" spans="1:38" ht="43.5" x14ac:dyDescent="0.4">
      <c r="A24" s="154">
        <v>17</v>
      </c>
      <c r="B24" s="311"/>
      <c r="C24" s="156" t="s">
        <v>399</v>
      </c>
      <c r="D24" s="157" t="s">
        <v>36</v>
      </c>
      <c r="E24" s="157">
        <v>1</v>
      </c>
      <c r="F24" s="157">
        <v>1</v>
      </c>
      <c r="G24" s="157">
        <v>1</v>
      </c>
      <c r="H24" s="157">
        <v>1</v>
      </c>
      <c r="I24" s="157">
        <v>1</v>
      </c>
      <c r="J24" s="157">
        <v>1</v>
      </c>
      <c r="K24" s="157">
        <v>1</v>
      </c>
      <c r="L24" s="158">
        <f t="shared" si="0"/>
        <v>1</v>
      </c>
      <c r="M24" s="159">
        <f t="shared" si="1"/>
        <v>1</v>
      </c>
      <c r="N24" s="157">
        <v>1</v>
      </c>
      <c r="O24" s="160">
        <f t="shared" si="2"/>
        <v>1</v>
      </c>
      <c r="P24" s="159">
        <f t="shared" si="3"/>
        <v>1</v>
      </c>
      <c r="Q24" s="157">
        <v>1</v>
      </c>
      <c r="R24" s="160">
        <f t="shared" si="4"/>
        <v>1</v>
      </c>
      <c r="S24" s="159">
        <f t="shared" si="5"/>
        <v>1</v>
      </c>
      <c r="T24" s="157">
        <v>1</v>
      </c>
      <c r="U24" s="160">
        <f t="shared" si="6"/>
        <v>1</v>
      </c>
      <c r="V24" s="159">
        <f t="shared" si="7"/>
        <v>1</v>
      </c>
      <c r="W24" s="157">
        <v>1</v>
      </c>
      <c r="X24" s="160" t="e">
        <f>IF(#REF!=Y24,Z24)</f>
        <v>#REF!</v>
      </c>
      <c r="Y24" s="159" t="e">
        <f>IF(#REF!="NA","NA",Z24)</f>
        <v>#REF!</v>
      </c>
      <c r="Z24" s="157">
        <v>1</v>
      </c>
      <c r="AA24" s="160">
        <f t="shared" si="8"/>
        <v>1</v>
      </c>
      <c r="AB24" s="159">
        <f t="shared" si="9"/>
        <v>1</v>
      </c>
      <c r="AC24" s="157">
        <v>1</v>
      </c>
      <c r="AD24" s="160" t="e">
        <f>IF(#REF!=AE24,AF24)</f>
        <v>#REF!</v>
      </c>
      <c r="AE24" s="159" t="e">
        <f>IF(#REF!="NA","NA",AF24)</f>
        <v>#REF!</v>
      </c>
      <c r="AF24" s="161">
        <v>1</v>
      </c>
      <c r="AG24" s="160">
        <f t="shared" si="10"/>
        <v>1</v>
      </c>
      <c r="AH24" s="159">
        <f t="shared" si="11"/>
        <v>1</v>
      </c>
      <c r="AI24" s="162">
        <v>1</v>
      </c>
      <c r="AJ24" s="160">
        <f t="shared" si="12"/>
        <v>1</v>
      </c>
      <c r="AK24" s="159">
        <f t="shared" si="13"/>
        <v>1</v>
      </c>
      <c r="AL24" s="162">
        <v>1</v>
      </c>
    </row>
    <row r="25" spans="1:38" ht="43.5" x14ac:dyDescent="0.4">
      <c r="A25" s="154">
        <v>18</v>
      </c>
      <c r="B25" s="311"/>
      <c r="C25" s="166" t="s">
        <v>400</v>
      </c>
      <c r="D25" s="157" t="s">
        <v>36</v>
      </c>
      <c r="E25" s="157">
        <v>5</v>
      </c>
      <c r="F25" s="157">
        <v>5</v>
      </c>
      <c r="G25" s="157">
        <v>5</v>
      </c>
      <c r="H25" s="157">
        <v>5</v>
      </c>
      <c r="I25" s="157">
        <v>5</v>
      </c>
      <c r="J25" s="157">
        <v>5</v>
      </c>
      <c r="K25" s="157">
        <v>5</v>
      </c>
      <c r="L25" s="158">
        <f t="shared" si="0"/>
        <v>5</v>
      </c>
      <c r="M25" s="159">
        <f t="shared" si="1"/>
        <v>5</v>
      </c>
      <c r="N25" s="157">
        <v>5</v>
      </c>
      <c r="O25" s="160" t="b">
        <f t="shared" si="2"/>
        <v>0</v>
      </c>
      <c r="P25" s="159" t="str">
        <f t="shared" si="3"/>
        <v>NA</v>
      </c>
      <c r="Q25" s="157" t="s">
        <v>274</v>
      </c>
      <c r="R25" s="160">
        <f t="shared" si="4"/>
        <v>5</v>
      </c>
      <c r="S25" s="159">
        <f t="shared" si="5"/>
        <v>5</v>
      </c>
      <c r="T25" s="157">
        <v>5</v>
      </c>
      <c r="U25" s="160" t="b">
        <f t="shared" si="6"/>
        <v>0</v>
      </c>
      <c r="V25" s="159" t="str">
        <f t="shared" si="7"/>
        <v>NA</v>
      </c>
      <c r="W25" s="157" t="s">
        <v>274</v>
      </c>
      <c r="X25" s="160" t="e">
        <f>IF(#REF!=Y25,Z25)</f>
        <v>#REF!</v>
      </c>
      <c r="Y25" s="159" t="e">
        <f>IF(#REF!="NA","NA",Z25)</f>
        <v>#REF!</v>
      </c>
      <c r="Z25" s="157">
        <v>5</v>
      </c>
      <c r="AA25" s="160">
        <f t="shared" si="8"/>
        <v>5</v>
      </c>
      <c r="AB25" s="159">
        <f t="shared" si="9"/>
        <v>5</v>
      </c>
      <c r="AC25" s="157">
        <v>5</v>
      </c>
      <c r="AD25" s="160" t="e">
        <f>IF(#REF!=AE25,AF25)</f>
        <v>#REF!</v>
      </c>
      <c r="AE25" s="159" t="e">
        <f>IF(#REF!="NA","NA",AF25)</f>
        <v>#REF!</v>
      </c>
      <c r="AF25" s="161">
        <v>5</v>
      </c>
      <c r="AG25" s="160">
        <f t="shared" si="10"/>
        <v>5</v>
      </c>
      <c r="AH25" s="159">
        <f t="shared" si="11"/>
        <v>5</v>
      </c>
      <c r="AI25" s="162">
        <v>5</v>
      </c>
      <c r="AJ25" s="160">
        <f t="shared" si="12"/>
        <v>5</v>
      </c>
      <c r="AK25" s="159">
        <f t="shared" si="13"/>
        <v>5</v>
      </c>
      <c r="AL25" s="162">
        <v>5</v>
      </c>
    </row>
    <row r="26" spans="1:38" ht="43.5" x14ac:dyDescent="0.4">
      <c r="A26" s="154">
        <v>19</v>
      </c>
      <c r="B26" s="311"/>
      <c r="C26" s="166" t="s">
        <v>401</v>
      </c>
      <c r="D26" s="157" t="s">
        <v>36</v>
      </c>
      <c r="E26" s="157">
        <v>5</v>
      </c>
      <c r="F26" s="157">
        <v>5</v>
      </c>
      <c r="G26" s="157">
        <v>5</v>
      </c>
      <c r="H26" s="157">
        <v>5</v>
      </c>
      <c r="I26" s="157">
        <v>5</v>
      </c>
      <c r="J26" s="157">
        <v>5</v>
      </c>
      <c r="K26" s="157">
        <v>5</v>
      </c>
      <c r="L26" s="158">
        <f t="shared" si="0"/>
        <v>5</v>
      </c>
      <c r="M26" s="159">
        <f t="shared" si="1"/>
        <v>5</v>
      </c>
      <c r="N26" s="157">
        <v>5</v>
      </c>
      <c r="O26" s="160" t="b">
        <f t="shared" si="2"/>
        <v>0</v>
      </c>
      <c r="P26" s="159" t="str">
        <f t="shared" si="3"/>
        <v>NA</v>
      </c>
      <c r="Q26" s="157" t="s">
        <v>274</v>
      </c>
      <c r="R26" s="160">
        <f t="shared" si="4"/>
        <v>5</v>
      </c>
      <c r="S26" s="159">
        <f t="shared" si="5"/>
        <v>5</v>
      </c>
      <c r="T26" s="157">
        <v>5</v>
      </c>
      <c r="U26" s="160" t="b">
        <f t="shared" si="6"/>
        <v>0</v>
      </c>
      <c r="V26" s="159" t="str">
        <f t="shared" si="7"/>
        <v>NA</v>
      </c>
      <c r="W26" s="157" t="s">
        <v>274</v>
      </c>
      <c r="X26" s="160" t="e">
        <f>IF(#REF!=Y26,Z26)</f>
        <v>#REF!</v>
      </c>
      <c r="Y26" s="159" t="e">
        <f>IF(#REF!="NA","NA",Z26)</f>
        <v>#REF!</v>
      </c>
      <c r="Z26" s="157">
        <v>5</v>
      </c>
      <c r="AA26" s="160">
        <f t="shared" si="8"/>
        <v>5</v>
      </c>
      <c r="AB26" s="159">
        <f t="shared" si="9"/>
        <v>5</v>
      </c>
      <c r="AC26" s="157">
        <v>5</v>
      </c>
      <c r="AD26" s="160" t="e">
        <f>IF(#REF!=AE26,AF26)</f>
        <v>#REF!</v>
      </c>
      <c r="AE26" s="159" t="e">
        <f>IF(#REF!="NA","NA",AF26)</f>
        <v>#REF!</v>
      </c>
      <c r="AF26" s="161">
        <v>5</v>
      </c>
      <c r="AG26" s="160">
        <f t="shared" si="10"/>
        <v>5</v>
      </c>
      <c r="AH26" s="159">
        <f t="shared" si="11"/>
        <v>5</v>
      </c>
      <c r="AI26" s="162">
        <v>5</v>
      </c>
      <c r="AJ26" s="160">
        <f t="shared" si="12"/>
        <v>5</v>
      </c>
      <c r="AK26" s="159">
        <f t="shared" si="13"/>
        <v>5</v>
      </c>
      <c r="AL26" s="162">
        <v>5</v>
      </c>
    </row>
    <row r="27" spans="1:38" ht="75.75" customHeight="1" x14ac:dyDescent="0.4">
      <c r="A27" s="154">
        <v>20</v>
      </c>
      <c r="B27" s="311"/>
      <c r="C27" s="156" t="s">
        <v>402</v>
      </c>
      <c r="D27" s="157" t="s">
        <v>36</v>
      </c>
      <c r="E27" s="157">
        <v>5</v>
      </c>
      <c r="F27" s="157">
        <v>5</v>
      </c>
      <c r="G27" s="157">
        <v>5</v>
      </c>
      <c r="H27" s="157">
        <v>5</v>
      </c>
      <c r="I27" s="157">
        <v>5</v>
      </c>
      <c r="J27" s="157">
        <v>5</v>
      </c>
      <c r="K27" s="157">
        <v>5</v>
      </c>
      <c r="L27" s="158">
        <f t="shared" si="0"/>
        <v>5</v>
      </c>
      <c r="M27" s="159">
        <f t="shared" si="1"/>
        <v>5</v>
      </c>
      <c r="N27" s="157">
        <v>5</v>
      </c>
      <c r="O27" s="160">
        <f t="shared" si="2"/>
        <v>5</v>
      </c>
      <c r="P27" s="159">
        <f t="shared" si="3"/>
        <v>5</v>
      </c>
      <c r="Q27" s="157">
        <v>5</v>
      </c>
      <c r="R27" s="160">
        <f t="shared" si="4"/>
        <v>5</v>
      </c>
      <c r="S27" s="159">
        <f t="shared" si="5"/>
        <v>5</v>
      </c>
      <c r="T27" s="157">
        <v>5</v>
      </c>
      <c r="U27" s="160" t="b">
        <f t="shared" si="6"/>
        <v>0</v>
      </c>
      <c r="V27" s="159" t="str">
        <f t="shared" si="7"/>
        <v>NA</v>
      </c>
      <c r="W27" s="157" t="s">
        <v>274</v>
      </c>
      <c r="X27" s="160" t="e">
        <f>IF(#REF!=Y27,Z27)</f>
        <v>#REF!</v>
      </c>
      <c r="Y27" s="159" t="e">
        <f>IF(#REF!="NA","NA",Z27)</f>
        <v>#REF!</v>
      </c>
      <c r="Z27" s="157">
        <v>5</v>
      </c>
      <c r="AA27" s="160">
        <f t="shared" si="8"/>
        <v>5</v>
      </c>
      <c r="AB27" s="159">
        <f t="shared" si="9"/>
        <v>5</v>
      </c>
      <c r="AC27" s="157">
        <v>5</v>
      </c>
      <c r="AD27" s="160" t="e">
        <f>IF(#REF!=AE27,AF27)</f>
        <v>#REF!</v>
      </c>
      <c r="AE27" s="159" t="e">
        <f>IF(#REF!="NA","NA",AF27)</f>
        <v>#REF!</v>
      </c>
      <c r="AF27" s="161">
        <v>5</v>
      </c>
      <c r="AG27" s="160">
        <f t="shared" si="10"/>
        <v>5</v>
      </c>
      <c r="AH27" s="159">
        <f t="shared" si="11"/>
        <v>5</v>
      </c>
      <c r="AI27" s="162">
        <v>5</v>
      </c>
      <c r="AJ27" s="160">
        <f t="shared" si="12"/>
        <v>5</v>
      </c>
      <c r="AK27" s="159">
        <f t="shared" si="13"/>
        <v>5</v>
      </c>
      <c r="AL27" s="162">
        <v>5</v>
      </c>
    </row>
    <row r="28" spans="1:38" ht="43.5" x14ac:dyDescent="0.4">
      <c r="A28" s="154">
        <v>21</v>
      </c>
      <c r="B28" s="311"/>
      <c r="C28" s="156" t="s">
        <v>403</v>
      </c>
      <c r="D28" s="157" t="s">
        <v>36</v>
      </c>
      <c r="E28" s="157">
        <v>5</v>
      </c>
      <c r="F28" s="157">
        <v>5</v>
      </c>
      <c r="G28" s="157">
        <v>5</v>
      </c>
      <c r="H28" s="157">
        <v>5</v>
      </c>
      <c r="I28" s="157">
        <v>5</v>
      </c>
      <c r="J28" s="157">
        <v>5</v>
      </c>
      <c r="K28" s="157">
        <v>5</v>
      </c>
      <c r="L28" s="158">
        <f t="shared" si="0"/>
        <v>5</v>
      </c>
      <c r="M28" s="159">
        <f t="shared" si="1"/>
        <v>5</v>
      </c>
      <c r="N28" s="157">
        <v>5</v>
      </c>
      <c r="O28" s="160">
        <f t="shared" si="2"/>
        <v>5</v>
      </c>
      <c r="P28" s="159">
        <f t="shared" si="3"/>
        <v>5</v>
      </c>
      <c r="Q28" s="157">
        <v>5</v>
      </c>
      <c r="R28" s="160">
        <f t="shared" si="4"/>
        <v>5</v>
      </c>
      <c r="S28" s="159">
        <f t="shared" si="5"/>
        <v>5</v>
      </c>
      <c r="T28" s="157">
        <v>5</v>
      </c>
      <c r="U28" s="160">
        <f t="shared" si="6"/>
        <v>5</v>
      </c>
      <c r="V28" s="159">
        <f t="shared" si="7"/>
        <v>5</v>
      </c>
      <c r="W28" s="157">
        <v>5</v>
      </c>
      <c r="X28" s="160" t="e">
        <f>IF(#REF!=Y28,Z28)</f>
        <v>#REF!</v>
      </c>
      <c r="Y28" s="159" t="e">
        <f>IF(#REF!="NA","NA",Z28)</f>
        <v>#REF!</v>
      </c>
      <c r="Z28" s="157">
        <v>5</v>
      </c>
      <c r="AA28" s="160">
        <f t="shared" si="8"/>
        <v>5</v>
      </c>
      <c r="AB28" s="159">
        <f t="shared" si="9"/>
        <v>5</v>
      </c>
      <c r="AC28" s="157">
        <v>5</v>
      </c>
      <c r="AD28" s="160" t="e">
        <f>IF(#REF!=AE28,AF28)</f>
        <v>#REF!</v>
      </c>
      <c r="AE28" s="159" t="e">
        <f>IF(#REF!="NA","NA",AF28)</f>
        <v>#REF!</v>
      </c>
      <c r="AF28" s="161">
        <v>5</v>
      </c>
      <c r="AG28" s="160">
        <f t="shared" si="10"/>
        <v>5</v>
      </c>
      <c r="AH28" s="159">
        <f t="shared" si="11"/>
        <v>5</v>
      </c>
      <c r="AI28" s="162">
        <v>5</v>
      </c>
      <c r="AJ28" s="160">
        <f t="shared" si="12"/>
        <v>5</v>
      </c>
      <c r="AK28" s="159">
        <f t="shared" si="13"/>
        <v>5</v>
      </c>
      <c r="AL28" s="162">
        <v>5</v>
      </c>
    </row>
    <row r="29" spans="1:38" ht="135.75" customHeight="1" x14ac:dyDescent="0.4">
      <c r="A29" s="154">
        <v>22</v>
      </c>
      <c r="B29" s="311" t="s">
        <v>404</v>
      </c>
      <c r="C29" s="156" t="s">
        <v>405</v>
      </c>
      <c r="D29" s="156" t="s">
        <v>406</v>
      </c>
      <c r="E29" s="157">
        <v>1</v>
      </c>
      <c r="F29" s="157">
        <v>1</v>
      </c>
      <c r="G29" s="157">
        <v>1</v>
      </c>
      <c r="H29" s="157">
        <v>1</v>
      </c>
      <c r="I29" s="157">
        <v>1</v>
      </c>
      <c r="J29" s="157">
        <v>1</v>
      </c>
      <c r="K29" s="157">
        <v>1</v>
      </c>
      <c r="L29" s="158">
        <f t="shared" si="0"/>
        <v>1</v>
      </c>
      <c r="M29" s="159">
        <f t="shared" si="1"/>
        <v>1</v>
      </c>
      <c r="N29" s="157">
        <v>1</v>
      </c>
      <c r="O29" s="160">
        <f t="shared" si="2"/>
        <v>1</v>
      </c>
      <c r="P29" s="159">
        <f t="shared" si="3"/>
        <v>1</v>
      </c>
      <c r="Q29" s="157">
        <v>1</v>
      </c>
      <c r="R29" s="160">
        <f t="shared" si="4"/>
        <v>1</v>
      </c>
      <c r="S29" s="159">
        <f t="shared" si="5"/>
        <v>1</v>
      </c>
      <c r="T29" s="157">
        <v>1</v>
      </c>
      <c r="U29" s="160">
        <f t="shared" si="6"/>
        <v>1</v>
      </c>
      <c r="V29" s="159">
        <f t="shared" si="7"/>
        <v>1</v>
      </c>
      <c r="W29" s="157">
        <v>1</v>
      </c>
      <c r="X29" s="160" t="e">
        <f>IF(#REF!=Y29,Z29)</f>
        <v>#REF!</v>
      </c>
      <c r="Y29" s="159" t="e">
        <f>IF(#REF!="NA","NA",Z29)</f>
        <v>#REF!</v>
      </c>
      <c r="Z29" s="157">
        <v>1</v>
      </c>
      <c r="AA29" s="160">
        <f t="shared" si="8"/>
        <v>1</v>
      </c>
      <c r="AB29" s="159">
        <f t="shared" si="9"/>
        <v>1</v>
      </c>
      <c r="AC29" s="157">
        <v>1</v>
      </c>
      <c r="AD29" s="160" t="e">
        <f>IF(#REF!=AE29,AF29)</f>
        <v>#REF!</v>
      </c>
      <c r="AE29" s="159" t="e">
        <f>IF(#REF!="NA","NA",AF29)</f>
        <v>#REF!</v>
      </c>
      <c r="AF29" s="161">
        <v>1</v>
      </c>
      <c r="AG29" s="160">
        <f t="shared" si="10"/>
        <v>1</v>
      </c>
      <c r="AH29" s="159">
        <f t="shared" si="11"/>
        <v>1</v>
      </c>
      <c r="AI29" s="162">
        <v>1</v>
      </c>
      <c r="AJ29" s="160">
        <f t="shared" si="12"/>
        <v>1</v>
      </c>
      <c r="AK29" s="159">
        <f t="shared" si="13"/>
        <v>1</v>
      </c>
      <c r="AL29" s="162">
        <v>1</v>
      </c>
    </row>
    <row r="30" spans="1:38" x14ac:dyDescent="0.4">
      <c r="A30" s="154">
        <v>23</v>
      </c>
      <c r="B30" s="311"/>
      <c r="C30" s="156" t="s">
        <v>407</v>
      </c>
      <c r="D30" s="157" t="s">
        <v>36</v>
      </c>
      <c r="E30" s="157">
        <v>5</v>
      </c>
      <c r="F30" s="157">
        <v>5</v>
      </c>
      <c r="G30" s="157">
        <v>5</v>
      </c>
      <c r="H30" s="157">
        <v>5</v>
      </c>
      <c r="I30" s="157">
        <v>5</v>
      </c>
      <c r="J30" s="157">
        <v>5</v>
      </c>
      <c r="K30" s="157">
        <v>5</v>
      </c>
      <c r="L30" s="158">
        <f t="shared" si="0"/>
        <v>5</v>
      </c>
      <c r="M30" s="159">
        <f t="shared" si="1"/>
        <v>5</v>
      </c>
      <c r="N30" s="157">
        <v>5</v>
      </c>
      <c r="O30" s="160">
        <f t="shared" si="2"/>
        <v>5</v>
      </c>
      <c r="P30" s="159">
        <f t="shared" si="3"/>
        <v>5</v>
      </c>
      <c r="Q30" s="157">
        <v>5</v>
      </c>
      <c r="R30" s="160">
        <f t="shared" si="4"/>
        <v>5</v>
      </c>
      <c r="S30" s="159">
        <f t="shared" si="5"/>
        <v>5</v>
      </c>
      <c r="T30" s="157">
        <v>5</v>
      </c>
      <c r="U30" s="160" t="b">
        <f t="shared" si="6"/>
        <v>0</v>
      </c>
      <c r="V30" s="159" t="str">
        <f t="shared" si="7"/>
        <v>NA</v>
      </c>
      <c r="W30" s="157" t="s">
        <v>274</v>
      </c>
      <c r="X30" s="160" t="e">
        <f>IF(#REF!=Y30,Z30)</f>
        <v>#REF!</v>
      </c>
      <c r="Y30" s="159" t="e">
        <f>IF(#REF!="NA","NA",Z30)</f>
        <v>#REF!</v>
      </c>
      <c r="Z30" s="157">
        <v>5</v>
      </c>
      <c r="AA30" s="160">
        <f t="shared" si="8"/>
        <v>5</v>
      </c>
      <c r="AB30" s="159">
        <f t="shared" si="9"/>
        <v>5</v>
      </c>
      <c r="AC30" s="157">
        <v>5</v>
      </c>
      <c r="AD30" s="160" t="e">
        <f>IF(#REF!=AE30,AF30)</f>
        <v>#REF!</v>
      </c>
      <c r="AE30" s="159" t="e">
        <f>IF(#REF!="NA","NA",AF30)</f>
        <v>#REF!</v>
      </c>
      <c r="AF30" s="161">
        <v>5</v>
      </c>
      <c r="AG30" s="160">
        <f t="shared" si="10"/>
        <v>5</v>
      </c>
      <c r="AH30" s="159">
        <f t="shared" si="11"/>
        <v>5</v>
      </c>
      <c r="AI30" s="162">
        <v>5</v>
      </c>
      <c r="AJ30" s="160">
        <f t="shared" si="12"/>
        <v>5</v>
      </c>
      <c r="AK30" s="159">
        <f t="shared" si="13"/>
        <v>5</v>
      </c>
      <c r="AL30" s="162">
        <v>5</v>
      </c>
    </row>
    <row r="31" spans="1:38" ht="77.25" customHeight="1" x14ac:dyDescent="0.4">
      <c r="A31" s="154">
        <v>24</v>
      </c>
      <c r="B31" s="311"/>
      <c r="C31" s="156" t="s">
        <v>408</v>
      </c>
      <c r="D31" s="157" t="s">
        <v>36</v>
      </c>
      <c r="E31" s="157">
        <v>1</v>
      </c>
      <c r="F31" s="157">
        <v>1</v>
      </c>
      <c r="G31" s="157">
        <v>1</v>
      </c>
      <c r="H31" s="157">
        <v>1</v>
      </c>
      <c r="I31" s="157">
        <v>1</v>
      </c>
      <c r="J31" s="157">
        <v>1</v>
      </c>
      <c r="K31" s="157">
        <v>1</v>
      </c>
      <c r="L31" s="158">
        <f t="shared" si="0"/>
        <v>1</v>
      </c>
      <c r="M31" s="159">
        <f t="shared" si="1"/>
        <v>1</v>
      </c>
      <c r="N31" s="157">
        <v>1</v>
      </c>
      <c r="O31" s="160">
        <f t="shared" si="2"/>
        <v>1</v>
      </c>
      <c r="P31" s="159">
        <f t="shared" si="3"/>
        <v>1</v>
      </c>
      <c r="Q31" s="157">
        <v>1</v>
      </c>
      <c r="R31" s="160">
        <f t="shared" si="4"/>
        <v>1</v>
      </c>
      <c r="S31" s="159">
        <f t="shared" si="5"/>
        <v>1</v>
      </c>
      <c r="T31" s="157">
        <v>1</v>
      </c>
      <c r="U31" s="160">
        <f t="shared" si="6"/>
        <v>1</v>
      </c>
      <c r="V31" s="159">
        <f t="shared" si="7"/>
        <v>1</v>
      </c>
      <c r="W31" s="157">
        <v>1</v>
      </c>
      <c r="X31" s="160" t="e">
        <f>IF(#REF!=Y31,Z31)</f>
        <v>#REF!</v>
      </c>
      <c r="Y31" s="159" t="e">
        <f>IF(#REF!="NA","NA",Z31)</f>
        <v>#REF!</v>
      </c>
      <c r="Z31" s="157">
        <v>1</v>
      </c>
      <c r="AA31" s="160">
        <f t="shared" si="8"/>
        <v>1</v>
      </c>
      <c r="AB31" s="159">
        <f t="shared" si="9"/>
        <v>1</v>
      </c>
      <c r="AC31" s="157">
        <v>1</v>
      </c>
      <c r="AD31" s="160" t="e">
        <f>IF(#REF!=AE31,AF31)</f>
        <v>#REF!</v>
      </c>
      <c r="AE31" s="159" t="e">
        <f>IF(#REF!="NA","NA",AF31)</f>
        <v>#REF!</v>
      </c>
      <c r="AF31" s="161">
        <v>1</v>
      </c>
      <c r="AG31" s="160">
        <f t="shared" si="10"/>
        <v>1</v>
      </c>
      <c r="AH31" s="159">
        <f t="shared" si="11"/>
        <v>1</v>
      </c>
      <c r="AI31" s="162">
        <v>1</v>
      </c>
      <c r="AJ31" s="160">
        <f t="shared" si="12"/>
        <v>1</v>
      </c>
      <c r="AK31" s="159">
        <f t="shared" si="13"/>
        <v>1</v>
      </c>
      <c r="AL31" s="162">
        <v>1</v>
      </c>
    </row>
    <row r="32" spans="1:38" x14ac:dyDescent="0.4">
      <c r="A32" s="154">
        <v>25</v>
      </c>
      <c r="B32" s="311"/>
      <c r="C32" s="156" t="s">
        <v>277</v>
      </c>
      <c r="D32" s="157" t="s">
        <v>36</v>
      </c>
      <c r="E32" s="157">
        <v>1</v>
      </c>
      <c r="F32" s="157">
        <v>1</v>
      </c>
      <c r="G32" s="157">
        <v>1</v>
      </c>
      <c r="H32" s="157">
        <v>1</v>
      </c>
      <c r="I32" s="157">
        <v>1</v>
      </c>
      <c r="J32" s="157">
        <v>1</v>
      </c>
      <c r="K32" s="157">
        <v>1</v>
      </c>
      <c r="L32" s="158">
        <f t="shared" si="0"/>
        <v>1</v>
      </c>
      <c r="M32" s="159">
        <f t="shared" si="1"/>
        <v>1</v>
      </c>
      <c r="N32" s="157">
        <v>1</v>
      </c>
      <c r="O32" s="160">
        <f t="shared" si="2"/>
        <v>1</v>
      </c>
      <c r="P32" s="159">
        <f t="shared" si="3"/>
        <v>1</v>
      </c>
      <c r="Q32" s="157">
        <v>1</v>
      </c>
      <c r="R32" s="160">
        <f t="shared" si="4"/>
        <v>1</v>
      </c>
      <c r="S32" s="159">
        <f t="shared" si="5"/>
        <v>1</v>
      </c>
      <c r="T32" s="157">
        <v>1</v>
      </c>
      <c r="U32" s="160">
        <f t="shared" si="6"/>
        <v>1</v>
      </c>
      <c r="V32" s="159">
        <f t="shared" si="7"/>
        <v>1</v>
      </c>
      <c r="W32" s="157">
        <v>1</v>
      </c>
      <c r="X32" s="160" t="e">
        <f>IF(#REF!=Y32,Z32)</f>
        <v>#REF!</v>
      </c>
      <c r="Y32" s="159" t="e">
        <f>IF(#REF!="NA","NA",Z32)</f>
        <v>#REF!</v>
      </c>
      <c r="Z32" s="157">
        <v>1</v>
      </c>
      <c r="AA32" s="160">
        <f t="shared" si="8"/>
        <v>1</v>
      </c>
      <c r="AB32" s="159">
        <f t="shared" si="9"/>
        <v>1</v>
      </c>
      <c r="AC32" s="157">
        <v>1</v>
      </c>
      <c r="AD32" s="160" t="e">
        <f>IF(#REF!=AE32,AF32)</f>
        <v>#REF!</v>
      </c>
      <c r="AE32" s="159" t="e">
        <f>IF(#REF!="NA","NA",AF32)</f>
        <v>#REF!</v>
      </c>
      <c r="AF32" s="161">
        <v>1</v>
      </c>
      <c r="AG32" s="160">
        <f t="shared" si="10"/>
        <v>1</v>
      </c>
      <c r="AH32" s="159">
        <f t="shared" si="11"/>
        <v>1</v>
      </c>
      <c r="AI32" s="162">
        <v>1</v>
      </c>
      <c r="AJ32" s="160">
        <f t="shared" si="12"/>
        <v>1</v>
      </c>
      <c r="AK32" s="159">
        <f t="shared" si="13"/>
        <v>1</v>
      </c>
      <c r="AL32" s="162">
        <v>1</v>
      </c>
    </row>
    <row r="33" spans="1:38" x14ac:dyDescent="0.4">
      <c r="A33" s="154">
        <v>26</v>
      </c>
      <c r="B33" s="311"/>
      <c r="C33" s="156" t="s">
        <v>278</v>
      </c>
      <c r="D33" s="157" t="s">
        <v>36</v>
      </c>
      <c r="E33" s="157">
        <v>1</v>
      </c>
      <c r="F33" s="157">
        <v>1</v>
      </c>
      <c r="G33" s="157">
        <v>1</v>
      </c>
      <c r="H33" s="157">
        <v>1</v>
      </c>
      <c r="I33" s="157">
        <v>1</v>
      </c>
      <c r="J33" s="157">
        <v>1</v>
      </c>
      <c r="K33" s="157">
        <v>1</v>
      </c>
      <c r="L33" s="158">
        <f t="shared" si="0"/>
        <v>1</v>
      </c>
      <c r="M33" s="159">
        <f t="shared" si="1"/>
        <v>1</v>
      </c>
      <c r="N33" s="157">
        <v>1</v>
      </c>
      <c r="O33" s="160">
        <f t="shared" si="2"/>
        <v>1</v>
      </c>
      <c r="P33" s="159">
        <f t="shared" si="3"/>
        <v>1</v>
      </c>
      <c r="Q33" s="157">
        <v>1</v>
      </c>
      <c r="R33" s="160">
        <f t="shared" si="4"/>
        <v>1</v>
      </c>
      <c r="S33" s="159">
        <f t="shared" si="5"/>
        <v>1</v>
      </c>
      <c r="T33" s="157">
        <v>1</v>
      </c>
      <c r="U33" s="160">
        <f t="shared" si="6"/>
        <v>1</v>
      </c>
      <c r="V33" s="159">
        <f t="shared" si="7"/>
        <v>1</v>
      </c>
      <c r="W33" s="157">
        <v>1</v>
      </c>
      <c r="X33" s="160" t="e">
        <f>IF(#REF!=Y33,Z33)</f>
        <v>#REF!</v>
      </c>
      <c r="Y33" s="159" t="e">
        <f>IF(#REF!="NA","NA",Z33)</f>
        <v>#REF!</v>
      </c>
      <c r="Z33" s="157">
        <v>1</v>
      </c>
      <c r="AA33" s="160">
        <f t="shared" si="8"/>
        <v>1</v>
      </c>
      <c r="AB33" s="159">
        <f t="shared" si="9"/>
        <v>1</v>
      </c>
      <c r="AC33" s="157">
        <v>1</v>
      </c>
      <c r="AD33" s="160" t="e">
        <f>IF(#REF!=AE33,AF33)</f>
        <v>#REF!</v>
      </c>
      <c r="AE33" s="159" t="e">
        <f>IF(#REF!="NA","NA",AF33)</f>
        <v>#REF!</v>
      </c>
      <c r="AF33" s="161">
        <v>1</v>
      </c>
      <c r="AG33" s="160">
        <f t="shared" si="10"/>
        <v>1</v>
      </c>
      <c r="AH33" s="159">
        <f t="shared" si="11"/>
        <v>1</v>
      </c>
      <c r="AI33" s="162">
        <v>1</v>
      </c>
      <c r="AJ33" s="160">
        <f t="shared" si="12"/>
        <v>1</v>
      </c>
      <c r="AK33" s="159">
        <f t="shared" si="13"/>
        <v>1</v>
      </c>
      <c r="AL33" s="162">
        <v>1</v>
      </c>
    </row>
    <row r="34" spans="1:38" ht="25.5" customHeight="1" x14ac:dyDescent="0.4">
      <c r="A34" s="154">
        <v>27</v>
      </c>
      <c r="B34" s="311"/>
      <c r="C34" s="156" t="s">
        <v>409</v>
      </c>
      <c r="D34" s="157" t="s">
        <v>36</v>
      </c>
      <c r="E34" s="157">
        <v>1</v>
      </c>
      <c r="F34" s="157">
        <v>1</v>
      </c>
      <c r="G34" s="157">
        <v>1</v>
      </c>
      <c r="H34" s="157">
        <v>1</v>
      </c>
      <c r="I34" s="157">
        <v>1</v>
      </c>
      <c r="J34" s="157">
        <v>1</v>
      </c>
      <c r="K34" s="157">
        <v>1</v>
      </c>
      <c r="L34" s="158">
        <f t="shared" si="0"/>
        <v>1</v>
      </c>
      <c r="M34" s="159">
        <f t="shared" si="1"/>
        <v>1</v>
      </c>
      <c r="N34" s="157">
        <v>1</v>
      </c>
      <c r="O34" s="160">
        <f t="shared" si="2"/>
        <v>1</v>
      </c>
      <c r="P34" s="159">
        <f t="shared" si="3"/>
        <v>1</v>
      </c>
      <c r="Q34" s="157">
        <v>1</v>
      </c>
      <c r="R34" s="160">
        <f t="shared" si="4"/>
        <v>1</v>
      </c>
      <c r="S34" s="159">
        <f t="shared" si="5"/>
        <v>1</v>
      </c>
      <c r="T34" s="157">
        <v>1</v>
      </c>
      <c r="U34" s="160">
        <f t="shared" si="6"/>
        <v>1</v>
      </c>
      <c r="V34" s="159">
        <f t="shared" si="7"/>
        <v>1</v>
      </c>
      <c r="W34" s="157">
        <v>1</v>
      </c>
      <c r="X34" s="160" t="e">
        <f>IF(#REF!=Y34,Z34)</f>
        <v>#REF!</v>
      </c>
      <c r="Y34" s="159" t="e">
        <f>IF(#REF!="NA","NA",Z34)</f>
        <v>#REF!</v>
      </c>
      <c r="Z34" s="157">
        <v>1</v>
      </c>
      <c r="AA34" s="160">
        <f t="shared" si="8"/>
        <v>1</v>
      </c>
      <c r="AB34" s="159">
        <f t="shared" si="9"/>
        <v>1</v>
      </c>
      <c r="AC34" s="157">
        <v>1</v>
      </c>
      <c r="AD34" s="160" t="e">
        <f>IF(#REF!=AE34,AF34)</f>
        <v>#REF!</v>
      </c>
      <c r="AE34" s="159" t="e">
        <f>IF(#REF!="NA","NA",AF34)</f>
        <v>#REF!</v>
      </c>
      <c r="AF34" s="161">
        <v>1</v>
      </c>
      <c r="AG34" s="160">
        <f t="shared" si="10"/>
        <v>1</v>
      </c>
      <c r="AH34" s="159">
        <f t="shared" si="11"/>
        <v>1</v>
      </c>
      <c r="AI34" s="162">
        <v>1</v>
      </c>
      <c r="AJ34" s="160">
        <f t="shared" si="12"/>
        <v>1</v>
      </c>
      <c r="AK34" s="159">
        <f t="shared" si="13"/>
        <v>1</v>
      </c>
      <c r="AL34" s="162">
        <v>1</v>
      </c>
    </row>
    <row r="35" spans="1:38" x14ac:dyDescent="0.4">
      <c r="A35" s="154">
        <v>28</v>
      </c>
      <c r="B35" s="311"/>
      <c r="C35" s="156" t="s">
        <v>279</v>
      </c>
      <c r="D35" s="157" t="s">
        <v>36</v>
      </c>
      <c r="E35" s="157">
        <v>1</v>
      </c>
      <c r="F35" s="157">
        <v>1</v>
      </c>
      <c r="G35" s="157">
        <v>1</v>
      </c>
      <c r="H35" s="157">
        <v>1</v>
      </c>
      <c r="I35" s="157">
        <v>1</v>
      </c>
      <c r="J35" s="157">
        <v>1</v>
      </c>
      <c r="K35" s="157">
        <v>1</v>
      </c>
      <c r="L35" s="158">
        <f t="shared" si="0"/>
        <v>1</v>
      </c>
      <c r="M35" s="159">
        <f t="shared" si="1"/>
        <v>1</v>
      </c>
      <c r="N35" s="157">
        <v>1</v>
      </c>
      <c r="O35" s="160">
        <f t="shared" si="2"/>
        <v>1</v>
      </c>
      <c r="P35" s="159">
        <f t="shared" si="3"/>
        <v>1</v>
      </c>
      <c r="Q35" s="157">
        <v>1</v>
      </c>
      <c r="R35" s="160">
        <f t="shared" si="4"/>
        <v>1</v>
      </c>
      <c r="S35" s="159">
        <f t="shared" si="5"/>
        <v>1</v>
      </c>
      <c r="T35" s="157">
        <v>1</v>
      </c>
      <c r="U35" s="160">
        <f t="shared" si="6"/>
        <v>1</v>
      </c>
      <c r="V35" s="159">
        <f t="shared" si="7"/>
        <v>1</v>
      </c>
      <c r="W35" s="157">
        <v>1</v>
      </c>
      <c r="X35" s="160" t="e">
        <f>IF(#REF!=Y35,Z35)</f>
        <v>#REF!</v>
      </c>
      <c r="Y35" s="159" t="e">
        <f>IF(#REF!="NA","NA",Z35)</f>
        <v>#REF!</v>
      </c>
      <c r="Z35" s="157">
        <v>1</v>
      </c>
      <c r="AA35" s="160">
        <f t="shared" si="8"/>
        <v>1</v>
      </c>
      <c r="AB35" s="159">
        <f t="shared" si="9"/>
        <v>1</v>
      </c>
      <c r="AC35" s="157">
        <v>1</v>
      </c>
      <c r="AD35" s="160" t="e">
        <f>IF(#REF!=AE35,AF35)</f>
        <v>#REF!</v>
      </c>
      <c r="AE35" s="159" t="e">
        <f>IF(#REF!="NA","NA",AF35)</f>
        <v>#REF!</v>
      </c>
      <c r="AF35" s="161">
        <v>1</v>
      </c>
      <c r="AG35" s="160">
        <f t="shared" si="10"/>
        <v>1</v>
      </c>
      <c r="AH35" s="159">
        <f t="shared" si="11"/>
        <v>1</v>
      </c>
      <c r="AI35" s="162">
        <v>1</v>
      </c>
      <c r="AJ35" s="160">
        <f t="shared" si="12"/>
        <v>1</v>
      </c>
      <c r="AK35" s="159">
        <f t="shared" si="13"/>
        <v>1</v>
      </c>
      <c r="AL35" s="162">
        <v>1</v>
      </c>
    </row>
    <row r="36" spans="1:38" ht="43.5" x14ac:dyDescent="0.4">
      <c r="A36" s="154">
        <v>29</v>
      </c>
      <c r="B36" s="311"/>
      <c r="C36" s="156" t="s">
        <v>410</v>
      </c>
      <c r="D36" s="157" t="s">
        <v>36</v>
      </c>
      <c r="E36" s="157">
        <v>1</v>
      </c>
      <c r="F36" s="157">
        <v>1</v>
      </c>
      <c r="G36" s="157">
        <v>1</v>
      </c>
      <c r="H36" s="157">
        <v>1</v>
      </c>
      <c r="I36" s="157">
        <v>1</v>
      </c>
      <c r="J36" s="157">
        <v>1</v>
      </c>
      <c r="K36" s="157">
        <v>1</v>
      </c>
      <c r="L36" s="158">
        <f t="shared" si="0"/>
        <v>1</v>
      </c>
      <c r="M36" s="159">
        <f t="shared" si="1"/>
        <v>1</v>
      </c>
      <c r="N36" s="157">
        <v>1</v>
      </c>
      <c r="O36" s="160">
        <f t="shared" si="2"/>
        <v>1</v>
      </c>
      <c r="P36" s="159">
        <f t="shared" si="3"/>
        <v>1</v>
      </c>
      <c r="Q36" s="157">
        <v>1</v>
      </c>
      <c r="R36" s="160">
        <f t="shared" si="4"/>
        <v>1</v>
      </c>
      <c r="S36" s="159">
        <f t="shared" si="5"/>
        <v>1</v>
      </c>
      <c r="T36" s="157">
        <v>1</v>
      </c>
      <c r="U36" s="160">
        <f t="shared" si="6"/>
        <v>1</v>
      </c>
      <c r="V36" s="159">
        <f t="shared" si="7"/>
        <v>1</v>
      </c>
      <c r="W36" s="157">
        <v>1</v>
      </c>
      <c r="X36" s="160" t="e">
        <f>IF(#REF!=Y36,Z36)</f>
        <v>#REF!</v>
      </c>
      <c r="Y36" s="159" t="e">
        <f>IF(#REF!="NA","NA",Z36)</f>
        <v>#REF!</v>
      </c>
      <c r="Z36" s="157">
        <v>1</v>
      </c>
      <c r="AA36" s="160">
        <f t="shared" si="8"/>
        <v>1</v>
      </c>
      <c r="AB36" s="159">
        <f t="shared" si="9"/>
        <v>1</v>
      </c>
      <c r="AC36" s="157">
        <v>1</v>
      </c>
      <c r="AD36" s="160" t="e">
        <f>IF(#REF!=AE36,AF36)</f>
        <v>#REF!</v>
      </c>
      <c r="AE36" s="159" t="e">
        <f>IF(#REF!="NA","NA",AF36)</f>
        <v>#REF!</v>
      </c>
      <c r="AF36" s="161">
        <v>1</v>
      </c>
      <c r="AG36" s="160">
        <f t="shared" si="10"/>
        <v>1</v>
      </c>
      <c r="AH36" s="159">
        <f t="shared" si="11"/>
        <v>1</v>
      </c>
      <c r="AI36" s="162">
        <v>1</v>
      </c>
      <c r="AJ36" s="160">
        <f t="shared" si="12"/>
        <v>1</v>
      </c>
      <c r="AK36" s="159">
        <f t="shared" si="13"/>
        <v>1</v>
      </c>
      <c r="AL36" s="162">
        <v>1</v>
      </c>
    </row>
    <row r="37" spans="1:38" ht="43.5" x14ac:dyDescent="0.4">
      <c r="A37" s="154">
        <v>30</v>
      </c>
      <c r="B37" s="311"/>
      <c r="C37" s="156" t="s">
        <v>411</v>
      </c>
      <c r="D37" s="157" t="s">
        <v>36</v>
      </c>
      <c r="E37" s="157">
        <v>1</v>
      </c>
      <c r="F37" s="157">
        <v>1</v>
      </c>
      <c r="G37" s="157">
        <v>1</v>
      </c>
      <c r="H37" s="157">
        <v>1</v>
      </c>
      <c r="I37" s="157">
        <v>1</v>
      </c>
      <c r="J37" s="157">
        <v>1</v>
      </c>
      <c r="K37" s="157">
        <v>1</v>
      </c>
      <c r="L37" s="158">
        <f t="shared" si="0"/>
        <v>1</v>
      </c>
      <c r="M37" s="159">
        <f t="shared" si="1"/>
        <v>1</v>
      </c>
      <c r="N37" s="157">
        <v>1</v>
      </c>
      <c r="O37" s="160">
        <f t="shared" si="2"/>
        <v>1</v>
      </c>
      <c r="P37" s="159">
        <f t="shared" si="3"/>
        <v>1</v>
      </c>
      <c r="Q37" s="157">
        <v>1</v>
      </c>
      <c r="R37" s="160">
        <f t="shared" si="4"/>
        <v>1</v>
      </c>
      <c r="S37" s="159">
        <f t="shared" si="5"/>
        <v>1</v>
      </c>
      <c r="T37" s="157">
        <v>1</v>
      </c>
      <c r="U37" s="160">
        <f t="shared" si="6"/>
        <v>1</v>
      </c>
      <c r="V37" s="159">
        <f t="shared" si="7"/>
        <v>1</v>
      </c>
      <c r="W37" s="157">
        <v>1</v>
      </c>
      <c r="X37" s="160" t="e">
        <f>IF(#REF!=Y37,Z37)</f>
        <v>#REF!</v>
      </c>
      <c r="Y37" s="159" t="e">
        <f>IF(#REF!="NA","NA",Z37)</f>
        <v>#REF!</v>
      </c>
      <c r="Z37" s="157">
        <v>1</v>
      </c>
      <c r="AA37" s="160">
        <f t="shared" si="8"/>
        <v>1</v>
      </c>
      <c r="AB37" s="159">
        <f t="shared" si="9"/>
        <v>1</v>
      </c>
      <c r="AC37" s="157">
        <v>1</v>
      </c>
      <c r="AD37" s="160" t="e">
        <f>IF(#REF!=AE37,AF37)</f>
        <v>#REF!</v>
      </c>
      <c r="AE37" s="159" t="e">
        <f>IF(#REF!="NA","NA",AF37)</f>
        <v>#REF!</v>
      </c>
      <c r="AF37" s="161">
        <v>1</v>
      </c>
      <c r="AG37" s="160">
        <f t="shared" si="10"/>
        <v>1</v>
      </c>
      <c r="AH37" s="159">
        <f t="shared" si="11"/>
        <v>1</v>
      </c>
      <c r="AI37" s="162">
        <v>1</v>
      </c>
      <c r="AJ37" s="160">
        <f t="shared" si="12"/>
        <v>1</v>
      </c>
      <c r="AK37" s="159">
        <f t="shared" si="13"/>
        <v>1</v>
      </c>
      <c r="AL37" s="162">
        <v>1</v>
      </c>
    </row>
    <row r="38" spans="1:38" ht="150.75" customHeight="1" x14ac:dyDescent="0.4">
      <c r="A38" s="154">
        <v>31</v>
      </c>
      <c r="B38" s="311" t="s">
        <v>412</v>
      </c>
      <c r="C38" s="156" t="s">
        <v>413</v>
      </c>
      <c r="D38" s="156" t="s">
        <v>414</v>
      </c>
      <c r="E38" s="157">
        <v>1</v>
      </c>
      <c r="F38" s="157">
        <v>1</v>
      </c>
      <c r="G38" s="157">
        <v>1</v>
      </c>
      <c r="H38" s="157">
        <v>1</v>
      </c>
      <c r="I38" s="157">
        <v>1</v>
      </c>
      <c r="J38" s="157">
        <v>1</v>
      </c>
      <c r="K38" s="157">
        <v>1</v>
      </c>
      <c r="L38" s="158">
        <f t="shared" si="0"/>
        <v>1</v>
      </c>
      <c r="M38" s="159">
        <f t="shared" si="1"/>
        <v>1</v>
      </c>
      <c r="N38" s="157">
        <v>1</v>
      </c>
      <c r="O38" s="160">
        <f t="shared" si="2"/>
        <v>1</v>
      </c>
      <c r="P38" s="159">
        <f t="shared" si="3"/>
        <v>1</v>
      </c>
      <c r="Q38" s="157">
        <v>1</v>
      </c>
      <c r="R38" s="160">
        <f t="shared" si="4"/>
        <v>1</v>
      </c>
      <c r="S38" s="159">
        <f t="shared" si="5"/>
        <v>1</v>
      </c>
      <c r="T38" s="157">
        <v>1</v>
      </c>
      <c r="U38" s="160">
        <f t="shared" si="6"/>
        <v>1</v>
      </c>
      <c r="V38" s="159">
        <f t="shared" si="7"/>
        <v>1</v>
      </c>
      <c r="W38" s="157">
        <v>1</v>
      </c>
      <c r="X38" s="160" t="e">
        <f>IF(#REF!=Y38,Z38)</f>
        <v>#REF!</v>
      </c>
      <c r="Y38" s="159" t="e">
        <f>IF(#REF!="NA","NA",Z38)</f>
        <v>#REF!</v>
      </c>
      <c r="Z38" s="157">
        <v>1</v>
      </c>
      <c r="AA38" s="160">
        <f t="shared" si="8"/>
        <v>1</v>
      </c>
      <c r="AB38" s="159">
        <f t="shared" si="9"/>
        <v>1</v>
      </c>
      <c r="AC38" s="157">
        <v>1</v>
      </c>
      <c r="AD38" s="160" t="e">
        <f>IF(#REF!=AE38,AF38)</f>
        <v>#REF!</v>
      </c>
      <c r="AE38" s="159" t="e">
        <f>IF(#REF!="NA","NA",AF38)</f>
        <v>#REF!</v>
      </c>
      <c r="AF38" s="161">
        <v>1</v>
      </c>
      <c r="AG38" s="160">
        <f t="shared" si="10"/>
        <v>1</v>
      </c>
      <c r="AH38" s="159">
        <f t="shared" si="11"/>
        <v>1</v>
      </c>
      <c r="AI38" s="162">
        <v>1</v>
      </c>
      <c r="AJ38" s="160">
        <f t="shared" si="12"/>
        <v>1</v>
      </c>
      <c r="AK38" s="159">
        <f t="shared" si="13"/>
        <v>1</v>
      </c>
      <c r="AL38" s="162">
        <v>1</v>
      </c>
    </row>
    <row r="39" spans="1:38" x14ac:dyDescent="0.4">
      <c r="A39" s="154">
        <v>32</v>
      </c>
      <c r="B39" s="311"/>
      <c r="C39" s="156" t="s">
        <v>415</v>
      </c>
      <c r="D39" s="157" t="s">
        <v>36</v>
      </c>
      <c r="E39" s="157" t="s">
        <v>274</v>
      </c>
      <c r="F39" s="157" t="s">
        <v>274</v>
      </c>
      <c r="G39" s="157" t="s">
        <v>274</v>
      </c>
      <c r="H39" s="157" t="s">
        <v>274</v>
      </c>
      <c r="I39" s="157">
        <v>5</v>
      </c>
      <c r="J39" s="157" t="s">
        <v>274</v>
      </c>
      <c r="K39" s="157" t="s">
        <v>274</v>
      </c>
      <c r="L39" s="158">
        <f t="shared" si="0"/>
        <v>5</v>
      </c>
      <c r="M39" s="159" t="str">
        <f t="shared" si="1"/>
        <v>NA</v>
      </c>
      <c r="N39" s="157">
        <v>5</v>
      </c>
      <c r="O39" s="160" t="str">
        <f t="shared" si="2"/>
        <v>NA</v>
      </c>
      <c r="P39" s="159" t="str">
        <f t="shared" si="3"/>
        <v>NA</v>
      </c>
      <c r="Q39" s="157" t="s">
        <v>274</v>
      </c>
      <c r="R39" s="160" t="str">
        <f t="shared" si="4"/>
        <v>NA</v>
      </c>
      <c r="S39" s="159" t="str">
        <f t="shared" si="5"/>
        <v>NA</v>
      </c>
      <c r="T39" s="157" t="s">
        <v>274</v>
      </c>
      <c r="U39" s="160">
        <f t="shared" si="6"/>
        <v>5</v>
      </c>
      <c r="V39" s="159" t="str">
        <f t="shared" si="7"/>
        <v>NA</v>
      </c>
      <c r="W39" s="157">
        <v>5</v>
      </c>
      <c r="X39" s="160" t="e">
        <f>IF(#REF!=Y39,Z39)</f>
        <v>#REF!</v>
      </c>
      <c r="Y39" s="159" t="e">
        <f>IF(#REF!="NA","NA",Z39)</f>
        <v>#REF!</v>
      </c>
      <c r="Z39" s="157" t="s">
        <v>274</v>
      </c>
      <c r="AA39" s="160">
        <f t="shared" si="8"/>
        <v>5</v>
      </c>
      <c r="AB39" s="159">
        <f t="shared" si="9"/>
        <v>5</v>
      </c>
      <c r="AC39" s="157">
        <v>5</v>
      </c>
      <c r="AD39" s="160" t="e">
        <f>IF(#REF!=AE39,AF39)</f>
        <v>#REF!</v>
      </c>
      <c r="AE39" s="159" t="e">
        <f>IF(#REF!="NA","NA",AF39)</f>
        <v>#REF!</v>
      </c>
      <c r="AF39" s="161" t="s">
        <v>274</v>
      </c>
      <c r="AG39" s="160" t="str">
        <f t="shared" si="10"/>
        <v>NA</v>
      </c>
      <c r="AH39" s="159" t="str">
        <f t="shared" si="11"/>
        <v>NA</v>
      </c>
      <c r="AI39" s="162" t="s">
        <v>274</v>
      </c>
      <c r="AJ39" s="160" t="str">
        <f t="shared" si="12"/>
        <v>NA</v>
      </c>
      <c r="AK39" s="159" t="str">
        <f t="shared" si="13"/>
        <v>NA</v>
      </c>
      <c r="AL39" s="162" t="s">
        <v>274</v>
      </c>
    </row>
    <row r="40" spans="1:38" x14ac:dyDescent="0.4">
      <c r="A40" s="154">
        <v>33</v>
      </c>
      <c r="B40" s="311"/>
      <c r="C40" s="156" t="s">
        <v>416</v>
      </c>
      <c r="D40" s="157" t="s">
        <v>36</v>
      </c>
      <c r="E40" s="157">
        <v>5</v>
      </c>
      <c r="F40" s="157">
        <v>5</v>
      </c>
      <c r="G40" s="157">
        <v>5</v>
      </c>
      <c r="H40" s="157">
        <v>5</v>
      </c>
      <c r="I40" s="157">
        <v>5</v>
      </c>
      <c r="J40" s="157">
        <v>5</v>
      </c>
      <c r="K40" s="157">
        <v>5</v>
      </c>
      <c r="L40" s="158">
        <f t="shared" ref="L40:L61" si="14">IF(E40=M40,N40)</f>
        <v>5</v>
      </c>
      <c r="M40" s="159">
        <f t="shared" ref="M40:M61" si="15">IF(E40="NA","NA",N40)</f>
        <v>5</v>
      </c>
      <c r="N40" s="157">
        <v>5</v>
      </c>
      <c r="O40" s="160">
        <f t="shared" ref="O40:O61" si="16">IF(F40=P40,Q40)</f>
        <v>5</v>
      </c>
      <c r="P40" s="159">
        <f t="shared" ref="P40:P61" si="17">IF(F40="NA","NA",Q40)</f>
        <v>5</v>
      </c>
      <c r="Q40" s="157">
        <v>5</v>
      </c>
      <c r="R40" s="160">
        <f t="shared" ref="R40:R61" si="18">IF(G40=S40,T40)</f>
        <v>5</v>
      </c>
      <c r="S40" s="159">
        <f t="shared" ref="S40:S61" si="19">IF(G40="NA","NA",T40)</f>
        <v>5</v>
      </c>
      <c r="T40" s="157">
        <v>5</v>
      </c>
      <c r="U40" s="160">
        <f t="shared" ref="U40:U61" si="20">IF(H40=V40,W40)</f>
        <v>5</v>
      </c>
      <c r="V40" s="159">
        <f t="shared" ref="V40:V61" si="21">IF(H40="NA","NA",W40)</f>
        <v>5</v>
      </c>
      <c r="W40" s="157">
        <v>5</v>
      </c>
      <c r="X40" s="160" t="e">
        <f>IF(#REF!=Y40,Z40)</f>
        <v>#REF!</v>
      </c>
      <c r="Y40" s="159" t="e">
        <f>IF(#REF!="NA","NA",Z40)</f>
        <v>#REF!</v>
      </c>
      <c r="Z40" s="157">
        <v>5</v>
      </c>
      <c r="AA40" s="160">
        <f t="shared" ref="AA40:AA61" si="22">IF(I40=AB40,AC40)</f>
        <v>5</v>
      </c>
      <c r="AB40" s="159">
        <f t="shared" ref="AB40:AB61" si="23">IF(I40="NA","NA",AC40)</f>
        <v>5</v>
      </c>
      <c r="AC40" s="157">
        <v>5</v>
      </c>
      <c r="AD40" s="160" t="e">
        <f>IF(#REF!=AE40,AF40)</f>
        <v>#REF!</v>
      </c>
      <c r="AE40" s="159" t="e">
        <f>IF(#REF!="NA","NA",AF40)</f>
        <v>#REF!</v>
      </c>
      <c r="AF40" s="161">
        <v>5</v>
      </c>
      <c r="AG40" s="160">
        <f t="shared" ref="AG40:AG61" si="24">IF(J40=AH40,AI40)</f>
        <v>5</v>
      </c>
      <c r="AH40" s="159">
        <f t="shared" ref="AH40:AH61" si="25">IF(J40="NA","NA",AI40)</f>
        <v>5</v>
      </c>
      <c r="AI40" s="162">
        <v>5</v>
      </c>
      <c r="AJ40" s="160">
        <f t="shared" ref="AJ40:AJ61" si="26">IF(K40=AK40,AI40)</f>
        <v>5</v>
      </c>
      <c r="AK40" s="159">
        <f t="shared" ref="AK40:AK61" si="27">IF(K40="NA","NA",AI40)</f>
        <v>5</v>
      </c>
      <c r="AL40" s="162">
        <v>5</v>
      </c>
    </row>
    <row r="41" spans="1:38" ht="79.5" customHeight="1" x14ac:dyDescent="0.4">
      <c r="A41" s="154">
        <v>34</v>
      </c>
      <c r="B41" s="311"/>
      <c r="C41" s="156" t="s">
        <v>417</v>
      </c>
      <c r="D41" s="157" t="s">
        <v>36</v>
      </c>
      <c r="E41" s="157">
        <v>1</v>
      </c>
      <c r="F41" s="157">
        <v>1</v>
      </c>
      <c r="G41" s="157">
        <v>1</v>
      </c>
      <c r="H41" s="157">
        <v>1</v>
      </c>
      <c r="I41" s="157">
        <v>1</v>
      </c>
      <c r="J41" s="157">
        <v>1</v>
      </c>
      <c r="K41" s="157">
        <v>1</v>
      </c>
      <c r="L41" s="158">
        <f t="shared" si="14"/>
        <v>1</v>
      </c>
      <c r="M41" s="159">
        <f t="shared" si="15"/>
        <v>1</v>
      </c>
      <c r="N41" s="157">
        <v>1</v>
      </c>
      <c r="O41" s="160">
        <f t="shared" si="16"/>
        <v>1</v>
      </c>
      <c r="P41" s="159">
        <f t="shared" si="17"/>
        <v>1</v>
      </c>
      <c r="Q41" s="157">
        <v>1</v>
      </c>
      <c r="R41" s="160">
        <f t="shared" si="18"/>
        <v>1</v>
      </c>
      <c r="S41" s="159">
        <f t="shared" si="19"/>
        <v>1</v>
      </c>
      <c r="T41" s="157">
        <v>1</v>
      </c>
      <c r="U41" s="160">
        <f t="shared" si="20"/>
        <v>1</v>
      </c>
      <c r="V41" s="159">
        <f t="shared" si="21"/>
        <v>1</v>
      </c>
      <c r="W41" s="157">
        <v>1</v>
      </c>
      <c r="X41" s="160" t="e">
        <f>IF(#REF!=Y41,Z41)</f>
        <v>#REF!</v>
      </c>
      <c r="Y41" s="159" t="e">
        <f>IF(#REF!="NA","NA",Z41)</f>
        <v>#REF!</v>
      </c>
      <c r="Z41" s="157">
        <v>1</v>
      </c>
      <c r="AA41" s="160">
        <f t="shared" si="22"/>
        <v>1</v>
      </c>
      <c r="AB41" s="159">
        <f t="shared" si="23"/>
        <v>1</v>
      </c>
      <c r="AC41" s="157">
        <v>1</v>
      </c>
      <c r="AD41" s="160" t="e">
        <f>IF(#REF!=AE41,AF41)</f>
        <v>#REF!</v>
      </c>
      <c r="AE41" s="159" t="e">
        <f>IF(#REF!="NA","NA",AF41)</f>
        <v>#REF!</v>
      </c>
      <c r="AF41" s="161">
        <v>1</v>
      </c>
      <c r="AG41" s="160">
        <f t="shared" si="24"/>
        <v>1</v>
      </c>
      <c r="AH41" s="159">
        <f t="shared" si="25"/>
        <v>1</v>
      </c>
      <c r="AI41" s="162">
        <v>1</v>
      </c>
      <c r="AJ41" s="160">
        <f t="shared" si="26"/>
        <v>1</v>
      </c>
      <c r="AK41" s="159">
        <f t="shared" si="27"/>
        <v>1</v>
      </c>
      <c r="AL41" s="162">
        <v>1</v>
      </c>
    </row>
    <row r="42" spans="1:38" ht="76.5" customHeight="1" x14ac:dyDescent="0.4">
      <c r="A42" s="154">
        <v>35</v>
      </c>
      <c r="B42" s="311"/>
      <c r="C42" s="156" t="s">
        <v>418</v>
      </c>
      <c r="D42" s="156" t="s">
        <v>419</v>
      </c>
      <c r="E42" s="157">
        <v>1</v>
      </c>
      <c r="F42" s="157">
        <v>1</v>
      </c>
      <c r="G42" s="157">
        <v>1</v>
      </c>
      <c r="H42" s="157">
        <v>1</v>
      </c>
      <c r="I42" s="157">
        <v>1</v>
      </c>
      <c r="J42" s="157">
        <v>1</v>
      </c>
      <c r="K42" s="157">
        <v>1</v>
      </c>
      <c r="L42" s="158">
        <f t="shared" si="14"/>
        <v>1</v>
      </c>
      <c r="M42" s="159">
        <f t="shared" si="15"/>
        <v>1</v>
      </c>
      <c r="N42" s="157">
        <v>1</v>
      </c>
      <c r="O42" s="160">
        <f t="shared" si="16"/>
        <v>1</v>
      </c>
      <c r="P42" s="159">
        <f t="shared" si="17"/>
        <v>1</v>
      </c>
      <c r="Q42" s="157">
        <v>1</v>
      </c>
      <c r="R42" s="160">
        <f t="shared" si="18"/>
        <v>1</v>
      </c>
      <c r="S42" s="159">
        <f t="shared" si="19"/>
        <v>1</v>
      </c>
      <c r="T42" s="157">
        <v>1</v>
      </c>
      <c r="U42" s="160">
        <f t="shared" si="20"/>
        <v>1</v>
      </c>
      <c r="V42" s="159">
        <f t="shared" si="21"/>
        <v>1</v>
      </c>
      <c r="W42" s="157">
        <v>1</v>
      </c>
      <c r="X42" s="160" t="e">
        <f>IF(#REF!=Y42,Z42)</f>
        <v>#REF!</v>
      </c>
      <c r="Y42" s="159" t="e">
        <f>IF(#REF!="NA","NA",Z42)</f>
        <v>#REF!</v>
      </c>
      <c r="Z42" s="157">
        <v>1</v>
      </c>
      <c r="AA42" s="160">
        <f t="shared" si="22"/>
        <v>1</v>
      </c>
      <c r="AB42" s="159">
        <f t="shared" si="23"/>
        <v>1</v>
      </c>
      <c r="AC42" s="157">
        <v>1</v>
      </c>
      <c r="AD42" s="160" t="e">
        <f>IF(#REF!=AE42,AF42)</f>
        <v>#REF!</v>
      </c>
      <c r="AE42" s="159" t="e">
        <f>IF(#REF!="NA","NA",AF42)</f>
        <v>#REF!</v>
      </c>
      <c r="AF42" s="161">
        <v>1</v>
      </c>
      <c r="AG42" s="160">
        <f t="shared" si="24"/>
        <v>1</v>
      </c>
      <c r="AH42" s="159">
        <f t="shared" si="25"/>
        <v>1</v>
      </c>
      <c r="AI42" s="162">
        <v>1</v>
      </c>
      <c r="AJ42" s="160">
        <f t="shared" si="26"/>
        <v>1</v>
      </c>
      <c r="AK42" s="159">
        <f t="shared" si="27"/>
        <v>1</v>
      </c>
      <c r="AL42" s="162">
        <v>1</v>
      </c>
    </row>
    <row r="43" spans="1:38" ht="86.25" customHeight="1" x14ac:dyDescent="0.4">
      <c r="A43" s="154">
        <v>36</v>
      </c>
      <c r="B43" s="311"/>
      <c r="C43" s="156" t="s">
        <v>420</v>
      </c>
      <c r="D43" s="156" t="s">
        <v>421</v>
      </c>
      <c r="E43" s="157">
        <v>1</v>
      </c>
      <c r="F43" s="157">
        <v>1</v>
      </c>
      <c r="G43" s="157">
        <v>1</v>
      </c>
      <c r="H43" s="157">
        <v>1</v>
      </c>
      <c r="I43" s="157">
        <v>1</v>
      </c>
      <c r="J43" s="157">
        <v>1</v>
      </c>
      <c r="K43" s="157">
        <v>1</v>
      </c>
      <c r="L43" s="158">
        <f t="shared" si="14"/>
        <v>1</v>
      </c>
      <c r="M43" s="159">
        <f t="shared" si="15"/>
        <v>1</v>
      </c>
      <c r="N43" s="157">
        <v>1</v>
      </c>
      <c r="O43" s="160">
        <f t="shared" si="16"/>
        <v>1</v>
      </c>
      <c r="P43" s="159">
        <f t="shared" si="17"/>
        <v>1</v>
      </c>
      <c r="Q43" s="157">
        <v>1</v>
      </c>
      <c r="R43" s="160">
        <f t="shared" si="18"/>
        <v>1</v>
      </c>
      <c r="S43" s="159">
        <f t="shared" si="19"/>
        <v>1</v>
      </c>
      <c r="T43" s="157">
        <v>1</v>
      </c>
      <c r="U43" s="160">
        <f t="shared" si="20"/>
        <v>1</v>
      </c>
      <c r="V43" s="159">
        <f t="shared" si="21"/>
        <v>1</v>
      </c>
      <c r="W43" s="157">
        <v>1</v>
      </c>
      <c r="X43" s="160" t="e">
        <f>IF(#REF!=Y43,Z43)</f>
        <v>#REF!</v>
      </c>
      <c r="Y43" s="159" t="e">
        <f>IF(#REF!="NA","NA",Z43)</f>
        <v>#REF!</v>
      </c>
      <c r="Z43" s="157">
        <v>1</v>
      </c>
      <c r="AA43" s="160">
        <f t="shared" si="22"/>
        <v>1</v>
      </c>
      <c r="AB43" s="159">
        <f t="shared" si="23"/>
        <v>1</v>
      </c>
      <c r="AC43" s="157">
        <v>1</v>
      </c>
      <c r="AD43" s="160" t="e">
        <f>IF(#REF!=AE43,AF43)</f>
        <v>#REF!</v>
      </c>
      <c r="AE43" s="159" t="e">
        <f>IF(#REF!="NA","NA",AF43)</f>
        <v>#REF!</v>
      </c>
      <c r="AF43" s="161">
        <v>1</v>
      </c>
      <c r="AG43" s="160">
        <f t="shared" si="24"/>
        <v>1</v>
      </c>
      <c r="AH43" s="159">
        <f t="shared" si="25"/>
        <v>1</v>
      </c>
      <c r="AI43" s="162">
        <v>1</v>
      </c>
      <c r="AJ43" s="160">
        <f t="shared" si="26"/>
        <v>1</v>
      </c>
      <c r="AK43" s="159">
        <f t="shared" si="27"/>
        <v>1</v>
      </c>
      <c r="AL43" s="162">
        <v>1</v>
      </c>
    </row>
    <row r="44" spans="1:38" ht="131.25" customHeight="1" x14ac:dyDescent="0.4">
      <c r="A44" s="154">
        <v>37</v>
      </c>
      <c r="B44" s="311"/>
      <c r="C44" s="156" t="s">
        <v>280</v>
      </c>
      <c r="D44" s="156" t="s">
        <v>422</v>
      </c>
      <c r="E44" s="157">
        <v>5</v>
      </c>
      <c r="F44" s="157">
        <v>5</v>
      </c>
      <c r="G44" s="157">
        <v>5</v>
      </c>
      <c r="H44" s="157">
        <v>5</v>
      </c>
      <c r="I44" s="157">
        <v>5</v>
      </c>
      <c r="J44" s="157">
        <v>5</v>
      </c>
      <c r="K44" s="157">
        <v>5</v>
      </c>
      <c r="L44" s="158">
        <f t="shared" si="14"/>
        <v>5</v>
      </c>
      <c r="M44" s="159">
        <f t="shared" si="15"/>
        <v>5</v>
      </c>
      <c r="N44" s="157">
        <v>5</v>
      </c>
      <c r="O44" s="160">
        <f t="shared" si="16"/>
        <v>5</v>
      </c>
      <c r="P44" s="159">
        <f t="shared" si="17"/>
        <v>5</v>
      </c>
      <c r="Q44" s="157">
        <v>5</v>
      </c>
      <c r="R44" s="160">
        <f t="shared" si="18"/>
        <v>5</v>
      </c>
      <c r="S44" s="159">
        <f t="shared" si="19"/>
        <v>5</v>
      </c>
      <c r="T44" s="157">
        <v>5</v>
      </c>
      <c r="U44" s="160">
        <f t="shared" si="20"/>
        <v>5</v>
      </c>
      <c r="V44" s="159">
        <f t="shared" si="21"/>
        <v>5</v>
      </c>
      <c r="W44" s="157">
        <v>5</v>
      </c>
      <c r="X44" s="160" t="e">
        <f>IF(#REF!=Y44,Z44)</f>
        <v>#REF!</v>
      </c>
      <c r="Y44" s="159" t="e">
        <f>IF(#REF!="NA","NA",Z44)</f>
        <v>#REF!</v>
      </c>
      <c r="Z44" s="157">
        <v>5</v>
      </c>
      <c r="AA44" s="160">
        <f t="shared" si="22"/>
        <v>5</v>
      </c>
      <c r="AB44" s="159">
        <f t="shared" si="23"/>
        <v>5</v>
      </c>
      <c r="AC44" s="157">
        <v>5</v>
      </c>
      <c r="AD44" s="160" t="e">
        <f>IF(#REF!=AE44,AF44)</f>
        <v>#REF!</v>
      </c>
      <c r="AE44" s="159" t="e">
        <f>IF(#REF!="NA","NA",AF44)</f>
        <v>#REF!</v>
      </c>
      <c r="AF44" s="161">
        <v>5</v>
      </c>
      <c r="AG44" s="160">
        <f t="shared" si="24"/>
        <v>5</v>
      </c>
      <c r="AH44" s="159">
        <f t="shared" si="25"/>
        <v>5</v>
      </c>
      <c r="AI44" s="162">
        <v>5</v>
      </c>
      <c r="AJ44" s="160">
        <f t="shared" si="26"/>
        <v>5</v>
      </c>
      <c r="AK44" s="159">
        <f t="shared" si="27"/>
        <v>5</v>
      </c>
      <c r="AL44" s="162">
        <v>5</v>
      </c>
    </row>
    <row r="45" spans="1:38" ht="75.75" customHeight="1" x14ac:dyDescent="0.4">
      <c r="A45" s="154">
        <v>38</v>
      </c>
      <c r="B45" s="311"/>
      <c r="C45" s="156" t="s">
        <v>423</v>
      </c>
      <c r="D45" s="156" t="s">
        <v>424</v>
      </c>
      <c r="E45" s="157">
        <v>5</v>
      </c>
      <c r="F45" s="157">
        <v>5</v>
      </c>
      <c r="G45" s="157">
        <v>5</v>
      </c>
      <c r="H45" s="157">
        <v>5</v>
      </c>
      <c r="I45" s="157">
        <v>5</v>
      </c>
      <c r="J45" s="157">
        <v>5</v>
      </c>
      <c r="K45" s="157">
        <v>5</v>
      </c>
      <c r="L45" s="158">
        <f t="shared" si="14"/>
        <v>5</v>
      </c>
      <c r="M45" s="159">
        <f t="shared" si="15"/>
        <v>5</v>
      </c>
      <c r="N45" s="157">
        <v>5</v>
      </c>
      <c r="O45" s="160">
        <f t="shared" si="16"/>
        <v>5</v>
      </c>
      <c r="P45" s="159">
        <f t="shared" si="17"/>
        <v>5</v>
      </c>
      <c r="Q45" s="157">
        <v>5</v>
      </c>
      <c r="R45" s="160">
        <f t="shared" si="18"/>
        <v>5</v>
      </c>
      <c r="S45" s="159">
        <f t="shared" si="19"/>
        <v>5</v>
      </c>
      <c r="T45" s="157">
        <v>5</v>
      </c>
      <c r="U45" s="160">
        <f t="shared" si="20"/>
        <v>5</v>
      </c>
      <c r="V45" s="159">
        <f t="shared" si="21"/>
        <v>5</v>
      </c>
      <c r="W45" s="157">
        <v>5</v>
      </c>
      <c r="X45" s="160" t="e">
        <f>IF(#REF!=Y45,Z45)</f>
        <v>#REF!</v>
      </c>
      <c r="Y45" s="159" t="e">
        <f>IF(#REF!="NA","NA",Z45)</f>
        <v>#REF!</v>
      </c>
      <c r="Z45" s="157">
        <v>5</v>
      </c>
      <c r="AA45" s="160">
        <f t="shared" si="22"/>
        <v>5</v>
      </c>
      <c r="AB45" s="159">
        <f t="shared" si="23"/>
        <v>5</v>
      </c>
      <c r="AC45" s="157">
        <v>5</v>
      </c>
      <c r="AD45" s="160" t="e">
        <f>IF(#REF!=AE45,AF45)</f>
        <v>#REF!</v>
      </c>
      <c r="AE45" s="159" t="e">
        <f>IF(#REF!="NA","NA",AF45)</f>
        <v>#REF!</v>
      </c>
      <c r="AF45" s="161">
        <v>5</v>
      </c>
      <c r="AG45" s="160">
        <f t="shared" si="24"/>
        <v>5</v>
      </c>
      <c r="AH45" s="159">
        <f t="shared" si="25"/>
        <v>5</v>
      </c>
      <c r="AI45" s="162">
        <v>5</v>
      </c>
      <c r="AJ45" s="160">
        <f t="shared" si="26"/>
        <v>5</v>
      </c>
      <c r="AK45" s="159">
        <f t="shared" si="27"/>
        <v>5</v>
      </c>
      <c r="AL45" s="162">
        <v>5</v>
      </c>
    </row>
    <row r="46" spans="1:38" ht="25.5" customHeight="1" x14ac:dyDescent="0.4">
      <c r="A46" s="154">
        <v>39</v>
      </c>
      <c r="B46" s="311"/>
      <c r="C46" s="156" t="s">
        <v>425</v>
      </c>
      <c r="D46" s="157" t="s">
        <v>36</v>
      </c>
      <c r="E46" s="157">
        <v>5</v>
      </c>
      <c r="F46" s="157">
        <v>5</v>
      </c>
      <c r="G46" s="157">
        <v>5</v>
      </c>
      <c r="H46" s="157">
        <v>5</v>
      </c>
      <c r="I46" s="157">
        <v>5</v>
      </c>
      <c r="J46" s="157">
        <v>5</v>
      </c>
      <c r="K46" s="157">
        <v>5</v>
      </c>
      <c r="L46" s="158">
        <f t="shared" si="14"/>
        <v>5</v>
      </c>
      <c r="M46" s="159">
        <f t="shared" si="15"/>
        <v>5</v>
      </c>
      <c r="N46" s="157">
        <v>5</v>
      </c>
      <c r="O46" s="160">
        <f t="shared" si="16"/>
        <v>5</v>
      </c>
      <c r="P46" s="159">
        <f t="shared" si="17"/>
        <v>5</v>
      </c>
      <c r="Q46" s="157">
        <v>5</v>
      </c>
      <c r="R46" s="160">
        <f t="shared" si="18"/>
        <v>5</v>
      </c>
      <c r="S46" s="159">
        <f t="shared" si="19"/>
        <v>5</v>
      </c>
      <c r="T46" s="157">
        <v>5</v>
      </c>
      <c r="U46" s="160" t="b">
        <f t="shared" si="20"/>
        <v>0</v>
      </c>
      <c r="V46" s="159" t="str">
        <f t="shared" si="21"/>
        <v>NA</v>
      </c>
      <c r="W46" s="157" t="s">
        <v>274</v>
      </c>
      <c r="X46" s="160" t="e">
        <f>IF(#REF!=Y46,Z46)</f>
        <v>#REF!</v>
      </c>
      <c r="Y46" s="159" t="e">
        <f>IF(#REF!="NA","NA",Z46)</f>
        <v>#REF!</v>
      </c>
      <c r="Z46" s="157">
        <v>5</v>
      </c>
      <c r="AA46" s="160">
        <f t="shared" si="22"/>
        <v>5</v>
      </c>
      <c r="AB46" s="159">
        <f t="shared" si="23"/>
        <v>5</v>
      </c>
      <c r="AC46" s="157">
        <v>5</v>
      </c>
      <c r="AD46" s="160" t="e">
        <f>IF(#REF!=AE46,AF46)</f>
        <v>#REF!</v>
      </c>
      <c r="AE46" s="159" t="e">
        <f>IF(#REF!="NA","NA",AF46)</f>
        <v>#REF!</v>
      </c>
      <c r="AF46" s="161">
        <v>5</v>
      </c>
      <c r="AG46" s="160">
        <f t="shared" si="24"/>
        <v>5</v>
      </c>
      <c r="AH46" s="159">
        <f t="shared" si="25"/>
        <v>5</v>
      </c>
      <c r="AI46" s="162">
        <v>5</v>
      </c>
      <c r="AJ46" s="160">
        <f t="shared" si="26"/>
        <v>5</v>
      </c>
      <c r="AK46" s="159">
        <f t="shared" si="27"/>
        <v>5</v>
      </c>
      <c r="AL46" s="162">
        <v>5</v>
      </c>
    </row>
    <row r="47" spans="1:38" x14ac:dyDescent="0.4">
      <c r="A47" s="154">
        <v>40</v>
      </c>
      <c r="B47" s="311"/>
      <c r="C47" s="156" t="s">
        <v>281</v>
      </c>
      <c r="D47" s="157" t="s">
        <v>36</v>
      </c>
      <c r="E47" s="157">
        <v>1</v>
      </c>
      <c r="F47" s="157">
        <v>1</v>
      </c>
      <c r="G47" s="157">
        <v>1</v>
      </c>
      <c r="H47" s="157">
        <v>5</v>
      </c>
      <c r="I47" s="157">
        <v>1</v>
      </c>
      <c r="J47" s="157">
        <v>1</v>
      </c>
      <c r="K47" s="157">
        <v>1</v>
      </c>
      <c r="L47" s="158">
        <f t="shared" si="14"/>
        <v>1</v>
      </c>
      <c r="M47" s="159">
        <f t="shared" si="15"/>
        <v>1</v>
      </c>
      <c r="N47" s="157">
        <v>1</v>
      </c>
      <c r="O47" s="160">
        <f t="shared" si="16"/>
        <v>1</v>
      </c>
      <c r="P47" s="159">
        <f t="shared" si="17"/>
        <v>1</v>
      </c>
      <c r="Q47" s="157">
        <v>1</v>
      </c>
      <c r="R47" s="160" t="b">
        <f t="shared" si="18"/>
        <v>0</v>
      </c>
      <c r="S47" s="159">
        <f t="shared" si="19"/>
        <v>5</v>
      </c>
      <c r="T47" s="157">
        <v>5</v>
      </c>
      <c r="U47" s="160" t="b">
        <f t="shared" si="20"/>
        <v>0</v>
      </c>
      <c r="V47" s="159">
        <f t="shared" si="21"/>
        <v>1</v>
      </c>
      <c r="W47" s="157">
        <v>1</v>
      </c>
      <c r="X47" s="160" t="e">
        <f>IF(#REF!=Y47,Z47)</f>
        <v>#REF!</v>
      </c>
      <c r="Y47" s="159" t="e">
        <f>IF(#REF!="NA","NA",Z47)</f>
        <v>#REF!</v>
      </c>
      <c r="Z47" s="157">
        <v>1</v>
      </c>
      <c r="AA47" s="160">
        <f t="shared" si="22"/>
        <v>1</v>
      </c>
      <c r="AB47" s="159">
        <f t="shared" si="23"/>
        <v>1</v>
      </c>
      <c r="AC47" s="157">
        <v>1</v>
      </c>
      <c r="AD47" s="160" t="e">
        <f>IF(#REF!=AE47,AF47)</f>
        <v>#REF!</v>
      </c>
      <c r="AE47" s="159" t="e">
        <f>IF(#REF!="NA","NA",AF47)</f>
        <v>#REF!</v>
      </c>
      <c r="AF47" s="161">
        <v>1</v>
      </c>
      <c r="AG47" s="160">
        <f t="shared" si="24"/>
        <v>1</v>
      </c>
      <c r="AH47" s="159">
        <f t="shared" si="25"/>
        <v>1</v>
      </c>
      <c r="AI47" s="162">
        <v>1</v>
      </c>
      <c r="AJ47" s="160">
        <f t="shared" si="26"/>
        <v>1</v>
      </c>
      <c r="AK47" s="159">
        <f t="shared" si="27"/>
        <v>1</v>
      </c>
      <c r="AL47" s="162">
        <v>1</v>
      </c>
    </row>
    <row r="48" spans="1:38" x14ac:dyDescent="0.4">
      <c r="A48" s="154">
        <v>41</v>
      </c>
      <c r="B48" s="311"/>
      <c r="C48" s="156" t="s">
        <v>282</v>
      </c>
      <c r="D48" s="157" t="s">
        <v>36</v>
      </c>
      <c r="E48" s="157">
        <v>1</v>
      </c>
      <c r="F48" s="157">
        <v>1</v>
      </c>
      <c r="G48" s="157">
        <v>1</v>
      </c>
      <c r="H48" s="157">
        <v>5</v>
      </c>
      <c r="I48" s="157">
        <v>1</v>
      </c>
      <c r="J48" s="157">
        <v>1</v>
      </c>
      <c r="K48" s="157">
        <v>1</v>
      </c>
      <c r="L48" s="158">
        <f t="shared" si="14"/>
        <v>1</v>
      </c>
      <c r="M48" s="159">
        <f t="shared" si="15"/>
        <v>1</v>
      </c>
      <c r="N48" s="157">
        <v>1</v>
      </c>
      <c r="O48" s="160">
        <f t="shared" si="16"/>
        <v>1</v>
      </c>
      <c r="P48" s="159">
        <f t="shared" si="17"/>
        <v>1</v>
      </c>
      <c r="Q48" s="157">
        <v>1</v>
      </c>
      <c r="R48" s="160" t="b">
        <f t="shared" si="18"/>
        <v>0</v>
      </c>
      <c r="S48" s="159">
        <f t="shared" si="19"/>
        <v>5</v>
      </c>
      <c r="T48" s="157">
        <v>5</v>
      </c>
      <c r="U48" s="160" t="b">
        <f t="shared" si="20"/>
        <v>0</v>
      </c>
      <c r="V48" s="159">
        <f t="shared" si="21"/>
        <v>1</v>
      </c>
      <c r="W48" s="157">
        <v>1</v>
      </c>
      <c r="X48" s="160" t="e">
        <f>IF(#REF!=Y48,Z48)</f>
        <v>#REF!</v>
      </c>
      <c r="Y48" s="159" t="e">
        <f>IF(#REF!="NA","NA",Z48)</f>
        <v>#REF!</v>
      </c>
      <c r="Z48" s="157">
        <v>1</v>
      </c>
      <c r="AA48" s="160">
        <f t="shared" si="22"/>
        <v>1</v>
      </c>
      <c r="AB48" s="159">
        <f t="shared" si="23"/>
        <v>1</v>
      </c>
      <c r="AC48" s="157">
        <v>1</v>
      </c>
      <c r="AD48" s="160" t="e">
        <f>IF(#REF!=AE48,AF48)</f>
        <v>#REF!</v>
      </c>
      <c r="AE48" s="159" t="e">
        <f>IF(#REF!="NA","NA",AF48)</f>
        <v>#REF!</v>
      </c>
      <c r="AF48" s="161">
        <v>1</v>
      </c>
      <c r="AG48" s="160">
        <f t="shared" si="24"/>
        <v>1</v>
      </c>
      <c r="AH48" s="159">
        <f t="shared" si="25"/>
        <v>1</v>
      </c>
      <c r="AI48" s="162">
        <v>1</v>
      </c>
      <c r="AJ48" s="160">
        <f t="shared" si="26"/>
        <v>1</v>
      </c>
      <c r="AK48" s="159">
        <f t="shared" si="27"/>
        <v>1</v>
      </c>
      <c r="AL48" s="162">
        <v>1</v>
      </c>
    </row>
    <row r="49" spans="1:38" ht="87" customHeight="1" x14ac:dyDescent="0.4">
      <c r="A49" s="154">
        <v>42</v>
      </c>
      <c r="B49" s="312" t="s">
        <v>426</v>
      </c>
      <c r="C49" s="156" t="s">
        <v>427</v>
      </c>
      <c r="D49" s="156" t="s">
        <v>424</v>
      </c>
      <c r="E49" s="157">
        <v>5</v>
      </c>
      <c r="F49" s="157">
        <v>5</v>
      </c>
      <c r="G49" s="157">
        <v>5</v>
      </c>
      <c r="H49" s="157">
        <v>5</v>
      </c>
      <c r="I49" s="157">
        <v>5</v>
      </c>
      <c r="J49" s="157">
        <v>5</v>
      </c>
      <c r="K49" s="157">
        <v>5</v>
      </c>
      <c r="L49" s="158">
        <f t="shared" si="14"/>
        <v>5</v>
      </c>
      <c r="M49" s="159">
        <f t="shared" si="15"/>
        <v>5</v>
      </c>
      <c r="N49" s="157">
        <v>5</v>
      </c>
      <c r="O49" s="160">
        <f t="shared" si="16"/>
        <v>5</v>
      </c>
      <c r="P49" s="159">
        <f t="shared" si="17"/>
        <v>5</v>
      </c>
      <c r="Q49" s="157">
        <v>5</v>
      </c>
      <c r="R49" s="160">
        <f t="shared" si="18"/>
        <v>5</v>
      </c>
      <c r="S49" s="159">
        <f t="shared" si="19"/>
        <v>5</v>
      </c>
      <c r="T49" s="157">
        <v>5</v>
      </c>
      <c r="U49" s="160">
        <f t="shared" si="20"/>
        <v>5</v>
      </c>
      <c r="V49" s="159">
        <f t="shared" si="21"/>
        <v>5</v>
      </c>
      <c r="W49" s="157">
        <v>5</v>
      </c>
      <c r="X49" s="160" t="e">
        <f>IF(#REF!=Y49,Z49)</f>
        <v>#REF!</v>
      </c>
      <c r="Y49" s="159" t="e">
        <f>IF(#REF!="NA","NA",Z49)</f>
        <v>#REF!</v>
      </c>
      <c r="Z49" s="157">
        <v>5</v>
      </c>
      <c r="AA49" s="160">
        <f t="shared" si="22"/>
        <v>5</v>
      </c>
      <c r="AB49" s="159">
        <f t="shared" si="23"/>
        <v>5</v>
      </c>
      <c r="AC49" s="157">
        <v>5</v>
      </c>
      <c r="AD49" s="160" t="e">
        <f>IF(#REF!=AE49,AF49)</f>
        <v>#REF!</v>
      </c>
      <c r="AE49" s="159" t="e">
        <f>IF(#REF!="NA","NA",AF49)</f>
        <v>#REF!</v>
      </c>
      <c r="AF49" s="161">
        <v>5</v>
      </c>
      <c r="AG49" s="160">
        <f t="shared" si="24"/>
        <v>5</v>
      </c>
      <c r="AH49" s="159">
        <f t="shared" si="25"/>
        <v>5</v>
      </c>
      <c r="AI49" s="162">
        <v>5</v>
      </c>
      <c r="AJ49" s="160">
        <f t="shared" si="26"/>
        <v>5</v>
      </c>
      <c r="AK49" s="159">
        <f t="shared" si="27"/>
        <v>5</v>
      </c>
      <c r="AL49" s="162">
        <v>5</v>
      </c>
    </row>
    <row r="50" spans="1:38" ht="43.5" x14ac:dyDescent="0.4">
      <c r="A50" s="154">
        <v>43</v>
      </c>
      <c r="B50" s="313"/>
      <c r="C50" s="156" t="s">
        <v>428</v>
      </c>
      <c r="D50" s="157" t="s">
        <v>36</v>
      </c>
      <c r="E50" s="157">
        <v>5</v>
      </c>
      <c r="F50" s="157">
        <v>5</v>
      </c>
      <c r="G50" s="157">
        <v>5</v>
      </c>
      <c r="H50" s="157">
        <v>5</v>
      </c>
      <c r="I50" s="157">
        <v>5</v>
      </c>
      <c r="J50" s="157">
        <v>5</v>
      </c>
      <c r="K50" s="157">
        <v>5</v>
      </c>
      <c r="L50" s="158">
        <f t="shared" si="14"/>
        <v>5</v>
      </c>
      <c r="M50" s="159">
        <f t="shared" si="15"/>
        <v>5</v>
      </c>
      <c r="N50" s="157">
        <v>5</v>
      </c>
      <c r="O50" s="160">
        <f t="shared" si="16"/>
        <v>5</v>
      </c>
      <c r="P50" s="159">
        <f t="shared" si="17"/>
        <v>5</v>
      </c>
      <c r="Q50" s="157">
        <v>5</v>
      </c>
      <c r="R50" s="160">
        <f t="shared" si="18"/>
        <v>5</v>
      </c>
      <c r="S50" s="159">
        <f t="shared" si="19"/>
        <v>5</v>
      </c>
      <c r="T50" s="157">
        <v>5</v>
      </c>
      <c r="U50" s="160">
        <f t="shared" si="20"/>
        <v>5</v>
      </c>
      <c r="V50" s="159">
        <f t="shared" si="21"/>
        <v>5</v>
      </c>
      <c r="W50" s="157">
        <v>5</v>
      </c>
      <c r="X50" s="160" t="e">
        <f>IF(#REF!=Y50,Z50)</f>
        <v>#REF!</v>
      </c>
      <c r="Y50" s="159" t="e">
        <f>IF(#REF!="NA","NA",Z50)</f>
        <v>#REF!</v>
      </c>
      <c r="Z50" s="157" t="s">
        <v>274</v>
      </c>
      <c r="AA50" s="160">
        <f t="shared" si="22"/>
        <v>5</v>
      </c>
      <c r="AB50" s="159">
        <f t="shared" si="23"/>
        <v>5</v>
      </c>
      <c r="AC50" s="157">
        <v>5</v>
      </c>
      <c r="AD50" s="160" t="e">
        <f>IF(#REF!=AE50,AF50)</f>
        <v>#REF!</v>
      </c>
      <c r="AE50" s="159" t="e">
        <f>IF(#REF!="NA","NA",AF50)</f>
        <v>#REF!</v>
      </c>
      <c r="AF50" s="161">
        <v>5</v>
      </c>
      <c r="AG50" s="160">
        <f t="shared" si="24"/>
        <v>5</v>
      </c>
      <c r="AH50" s="159">
        <f t="shared" si="25"/>
        <v>5</v>
      </c>
      <c r="AI50" s="162">
        <v>5</v>
      </c>
      <c r="AJ50" s="160">
        <f t="shared" si="26"/>
        <v>5</v>
      </c>
      <c r="AK50" s="159">
        <f t="shared" si="27"/>
        <v>5</v>
      </c>
      <c r="AL50" s="162">
        <v>5</v>
      </c>
    </row>
    <row r="51" spans="1:38" ht="65.25" x14ac:dyDescent="0.4">
      <c r="A51" s="154">
        <v>44</v>
      </c>
      <c r="B51" s="313"/>
      <c r="C51" s="156" t="s">
        <v>429</v>
      </c>
      <c r="D51" s="157" t="s">
        <v>36</v>
      </c>
      <c r="E51" s="157">
        <v>5</v>
      </c>
      <c r="F51" s="157">
        <v>5</v>
      </c>
      <c r="G51" s="157">
        <v>5</v>
      </c>
      <c r="H51" s="157">
        <v>5</v>
      </c>
      <c r="I51" s="157">
        <v>5</v>
      </c>
      <c r="J51" s="157">
        <v>5</v>
      </c>
      <c r="K51" s="157">
        <v>5</v>
      </c>
      <c r="L51" s="158">
        <f t="shared" si="14"/>
        <v>5</v>
      </c>
      <c r="M51" s="159">
        <f t="shared" si="15"/>
        <v>5</v>
      </c>
      <c r="N51" s="157">
        <v>5</v>
      </c>
      <c r="O51" s="160">
        <f t="shared" si="16"/>
        <v>5</v>
      </c>
      <c r="P51" s="159">
        <f t="shared" si="17"/>
        <v>5</v>
      </c>
      <c r="Q51" s="157">
        <v>5</v>
      </c>
      <c r="R51" s="160">
        <f t="shared" si="18"/>
        <v>5</v>
      </c>
      <c r="S51" s="159">
        <f t="shared" si="19"/>
        <v>5</v>
      </c>
      <c r="T51" s="157">
        <v>5</v>
      </c>
      <c r="U51" s="160">
        <f t="shared" si="20"/>
        <v>5</v>
      </c>
      <c r="V51" s="159">
        <f t="shared" si="21"/>
        <v>5</v>
      </c>
      <c r="W51" s="157">
        <v>5</v>
      </c>
      <c r="X51" s="160" t="e">
        <f>IF(#REF!=Y51,Z51)</f>
        <v>#REF!</v>
      </c>
      <c r="Y51" s="159" t="e">
        <f>IF(#REF!="NA","NA",Z51)</f>
        <v>#REF!</v>
      </c>
      <c r="Z51" s="157">
        <v>5</v>
      </c>
      <c r="AA51" s="160">
        <f t="shared" si="22"/>
        <v>5</v>
      </c>
      <c r="AB51" s="159">
        <f t="shared" si="23"/>
        <v>5</v>
      </c>
      <c r="AC51" s="157">
        <v>5</v>
      </c>
      <c r="AD51" s="160" t="e">
        <f>IF(#REF!=AE51,AF51)</f>
        <v>#REF!</v>
      </c>
      <c r="AE51" s="159" t="e">
        <f>IF(#REF!="NA","NA",AF51)</f>
        <v>#REF!</v>
      </c>
      <c r="AF51" s="161">
        <v>5</v>
      </c>
      <c r="AG51" s="160">
        <f t="shared" si="24"/>
        <v>5</v>
      </c>
      <c r="AH51" s="159">
        <f t="shared" si="25"/>
        <v>5</v>
      </c>
      <c r="AI51" s="162">
        <v>5</v>
      </c>
      <c r="AJ51" s="160">
        <f t="shared" si="26"/>
        <v>5</v>
      </c>
      <c r="AK51" s="159">
        <f t="shared" si="27"/>
        <v>5</v>
      </c>
      <c r="AL51" s="162">
        <v>5</v>
      </c>
    </row>
    <row r="52" spans="1:38" x14ac:dyDescent="0.4">
      <c r="A52" s="154">
        <v>45</v>
      </c>
      <c r="B52" s="313"/>
      <c r="C52" s="156" t="s">
        <v>283</v>
      </c>
      <c r="D52" s="157" t="s">
        <v>36</v>
      </c>
      <c r="E52" s="157">
        <v>1</v>
      </c>
      <c r="F52" s="157">
        <v>1</v>
      </c>
      <c r="G52" s="157">
        <v>1</v>
      </c>
      <c r="H52" s="157">
        <v>1</v>
      </c>
      <c r="I52" s="157">
        <v>1</v>
      </c>
      <c r="J52" s="157">
        <v>1</v>
      </c>
      <c r="K52" s="157">
        <v>1</v>
      </c>
      <c r="L52" s="158">
        <f t="shared" si="14"/>
        <v>1</v>
      </c>
      <c r="M52" s="159">
        <f t="shared" si="15"/>
        <v>1</v>
      </c>
      <c r="N52" s="157">
        <v>1</v>
      </c>
      <c r="O52" s="160">
        <f t="shared" si="16"/>
        <v>1</v>
      </c>
      <c r="P52" s="159">
        <f t="shared" si="17"/>
        <v>1</v>
      </c>
      <c r="Q52" s="157">
        <v>1</v>
      </c>
      <c r="R52" s="160">
        <f t="shared" si="18"/>
        <v>1</v>
      </c>
      <c r="S52" s="159">
        <f t="shared" si="19"/>
        <v>1</v>
      </c>
      <c r="T52" s="157">
        <v>1</v>
      </c>
      <c r="U52" s="160">
        <f t="shared" si="20"/>
        <v>1</v>
      </c>
      <c r="V52" s="159">
        <f t="shared" si="21"/>
        <v>1</v>
      </c>
      <c r="W52" s="157">
        <v>1</v>
      </c>
      <c r="X52" s="160" t="e">
        <f>IF(#REF!=Y52,Z52)</f>
        <v>#REF!</v>
      </c>
      <c r="Y52" s="159" t="e">
        <f>IF(#REF!="NA","NA",Z52)</f>
        <v>#REF!</v>
      </c>
      <c r="Z52" s="157">
        <v>1</v>
      </c>
      <c r="AA52" s="160">
        <f t="shared" si="22"/>
        <v>1</v>
      </c>
      <c r="AB52" s="159">
        <f t="shared" si="23"/>
        <v>1</v>
      </c>
      <c r="AC52" s="157">
        <v>1</v>
      </c>
      <c r="AD52" s="160" t="e">
        <f>IF(#REF!=AE52,AF52)</f>
        <v>#REF!</v>
      </c>
      <c r="AE52" s="159" t="e">
        <f>IF(#REF!="NA","NA",AF52)</f>
        <v>#REF!</v>
      </c>
      <c r="AF52" s="161">
        <v>1</v>
      </c>
      <c r="AG52" s="160">
        <f t="shared" si="24"/>
        <v>1</v>
      </c>
      <c r="AH52" s="159">
        <f t="shared" si="25"/>
        <v>1</v>
      </c>
      <c r="AI52" s="162">
        <v>1</v>
      </c>
      <c r="AJ52" s="160">
        <f t="shared" si="26"/>
        <v>1</v>
      </c>
      <c r="AK52" s="159">
        <f t="shared" si="27"/>
        <v>1</v>
      </c>
      <c r="AL52" s="162">
        <v>1</v>
      </c>
    </row>
    <row r="53" spans="1:38" x14ac:dyDescent="0.4">
      <c r="A53" s="154">
        <v>46</v>
      </c>
      <c r="B53" s="313"/>
      <c r="C53" s="156" t="s">
        <v>284</v>
      </c>
      <c r="D53" s="157" t="s">
        <v>36</v>
      </c>
      <c r="E53" s="157">
        <v>1</v>
      </c>
      <c r="F53" s="157">
        <v>1</v>
      </c>
      <c r="G53" s="157">
        <v>1</v>
      </c>
      <c r="H53" s="157">
        <v>1</v>
      </c>
      <c r="I53" s="157" t="s">
        <v>274</v>
      </c>
      <c r="J53" s="157">
        <v>1</v>
      </c>
      <c r="K53" s="157">
        <v>1</v>
      </c>
      <c r="L53" s="158">
        <f t="shared" si="14"/>
        <v>1</v>
      </c>
      <c r="M53" s="159">
        <f t="shared" si="15"/>
        <v>1</v>
      </c>
      <c r="N53" s="157">
        <v>1</v>
      </c>
      <c r="O53" s="160">
        <f t="shared" si="16"/>
        <v>1</v>
      </c>
      <c r="P53" s="159">
        <f t="shared" si="17"/>
        <v>1</v>
      </c>
      <c r="Q53" s="157">
        <v>1</v>
      </c>
      <c r="R53" s="160">
        <f t="shared" si="18"/>
        <v>1</v>
      </c>
      <c r="S53" s="159">
        <f t="shared" si="19"/>
        <v>1</v>
      </c>
      <c r="T53" s="157">
        <v>1</v>
      </c>
      <c r="U53" s="160" t="b">
        <f t="shared" si="20"/>
        <v>0</v>
      </c>
      <c r="V53" s="159" t="str">
        <f t="shared" si="21"/>
        <v>NA</v>
      </c>
      <c r="W53" s="157" t="s">
        <v>274</v>
      </c>
      <c r="X53" s="160" t="e">
        <f>IF(#REF!=Y53,Z53)</f>
        <v>#REF!</v>
      </c>
      <c r="Y53" s="159" t="e">
        <f>IF(#REF!="NA","NA",Z53)</f>
        <v>#REF!</v>
      </c>
      <c r="Z53" s="157" t="s">
        <v>274</v>
      </c>
      <c r="AA53" s="160" t="str">
        <f t="shared" si="22"/>
        <v>NA</v>
      </c>
      <c r="AB53" s="159" t="str">
        <f t="shared" si="23"/>
        <v>NA</v>
      </c>
      <c r="AC53" s="157" t="s">
        <v>274</v>
      </c>
      <c r="AD53" s="160" t="e">
        <f>IF(#REF!=AE53,AF53)</f>
        <v>#REF!</v>
      </c>
      <c r="AE53" s="159" t="e">
        <f>IF(#REF!="NA","NA",AF53)</f>
        <v>#REF!</v>
      </c>
      <c r="AF53" s="161" t="s">
        <v>274</v>
      </c>
      <c r="AG53" s="160">
        <f t="shared" si="24"/>
        <v>1</v>
      </c>
      <c r="AH53" s="159">
        <f t="shared" si="25"/>
        <v>1</v>
      </c>
      <c r="AI53" s="162">
        <v>1</v>
      </c>
      <c r="AJ53" s="160">
        <f t="shared" si="26"/>
        <v>1</v>
      </c>
      <c r="AK53" s="159">
        <f t="shared" si="27"/>
        <v>1</v>
      </c>
      <c r="AL53" s="162">
        <v>1</v>
      </c>
    </row>
    <row r="54" spans="1:38" ht="108.75" x14ac:dyDescent="0.4">
      <c r="A54" s="154">
        <v>47</v>
      </c>
      <c r="B54" s="313"/>
      <c r="C54" s="156" t="s">
        <v>430</v>
      </c>
      <c r="D54" s="156" t="s">
        <v>431</v>
      </c>
      <c r="E54" s="157">
        <v>5</v>
      </c>
      <c r="F54" s="157">
        <v>5</v>
      </c>
      <c r="G54" s="157">
        <v>5</v>
      </c>
      <c r="H54" s="157">
        <v>5</v>
      </c>
      <c r="I54" s="157">
        <v>5</v>
      </c>
      <c r="J54" s="157">
        <v>5</v>
      </c>
      <c r="K54" s="157">
        <v>5</v>
      </c>
      <c r="L54" s="158">
        <f t="shared" si="14"/>
        <v>5</v>
      </c>
      <c r="M54" s="159">
        <f t="shared" si="15"/>
        <v>5</v>
      </c>
      <c r="N54" s="157">
        <v>5</v>
      </c>
      <c r="O54" s="160">
        <f t="shared" si="16"/>
        <v>5</v>
      </c>
      <c r="P54" s="159">
        <f t="shared" si="17"/>
        <v>5</v>
      </c>
      <c r="Q54" s="157">
        <v>5</v>
      </c>
      <c r="R54" s="160">
        <f t="shared" si="18"/>
        <v>5</v>
      </c>
      <c r="S54" s="159">
        <f t="shared" si="19"/>
        <v>5</v>
      </c>
      <c r="T54" s="157">
        <v>5</v>
      </c>
      <c r="U54" s="160">
        <f t="shared" si="20"/>
        <v>5</v>
      </c>
      <c r="V54" s="159">
        <f t="shared" si="21"/>
        <v>5</v>
      </c>
      <c r="W54" s="157">
        <v>5</v>
      </c>
      <c r="X54" s="160" t="e">
        <f>IF(#REF!=Y54,Z54)</f>
        <v>#REF!</v>
      </c>
      <c r="Y54" s="159" t="e">
        <f>IF(#REF!="NA","NA",Z54)</f>
        <v>#REF!</v>
      </c>
      <c r="Z54" s="157">
        <v>5</v>
      </c>
      <c r="AA54" s="160">
        <f t="shared" si="22"/>
        <v>5</v>
      </c>
      <c r="AB54" s="159">
        <f t="shared" si="23"/>
        <v>5</v>
      </c>
      <c r="AC54" s="157">
        <v>5</v>
      </c>
      <c r="AD54" s="160" t="e">
        <f>IF(#REF!=AE54,AF54)</f>
        <v>#REF!</v>
      </c>
      <c r="AE54" s="159" t="e">
        <f>IF(#REF!="NA","NA",AF54)</f>
        <v>#REF!</v>
      </c>
      <c r="AF54" s="161">
        <v>5</v>
      </c>
      <c r="AG54" s="160">
        <f t="shared" si="24"/>
        <v>5</v>
      </c>
      <c r="AH54" s="159">
        <f t="shared" si="25"/>
        <v>5</v>
      </c>
      <c r="AI54" s="162">
        <v>5</v>
      </c>
      <c r="AJ54" s="160">
        <f t="shared" si="26"/>
        <v>5</v>
      </c>
      <c r="AK54" s="159">
        <f t="shared" si="27"/>
        <v>5</v>
      </c>
      <c r="AL54" s="162">
        <v>5</v>
      </c>
    </row>
    <row r="55" spans="1:38" x14ac:dyDescent="0.4">
      <c r="A55" s="154">
        <v>48</v>
      </c>
      <c r="B55" s="313"/>
      <c r="C55" s="156" t="s">
        <v>432</v>
      </c>
      <c r="D55" s="157" t="s">
        <v>36</v>
      </c>
      <c r="E55" s="157">
        <v>5</v>
      </c>
      <c r="F55" s="157">
        <v>5</v>
      </c>
      <c r="G55" s="157">
        <v>5</v>
      </c>
      <c r="H55" s="157">
        <v>5</v>
      </c>
      <c r="I55" s="157">
        <v>5</v>
      </c>
      <c r="J55" s="157">
        <v>5</v>
      </c>
      <c r="K55" s="157">
        <v>5</v>
      </c>
      <c r="L55" s="158">
        <f t="shared" si="14"/>
        <v>5</v>
      </c>
      <c r="M55" s="159">
        <f t="shared" si="15"/>
        <v>5</v>
      </c>
      <c r="N55" s="157">
        <v>5</v>
      </c>
      <c r="O55" s="160">
        <f t="shared" si="16"/>
        <v>5</v>
      </c>
      <c r="P55" s="159">
        <f t="shared" si="17"/>
        <v>5</v>
      </c>
      <c r="Q55" s="157">
        <v>5</v>
      </c>
      <c r="R55" s="160">
        <f t="shared" si="18"/>
        <v>5</v>
      </c>
      <c r="S55" s="159">
        <f t="shared" si="19"/>
        <v>5</v>
      </c>
      <c r="T55" s="157">
        <v>5</v>
      </c>
      <c r="U55" s="160">
        <f t="shared" si="20"/>
        <v>5</v>
      </c>
      <c r="V55" s="159">
        <f t="shared" si="21"/>
        <v>5</v>
      </c>
      <c r="W55" s="157">
        <v>5</v>
      </c>
      <c r="X55" s="160" t="e">
        <f>IF(#REF!=Y55,Z55)</f>
        <v>#REF!</v>
      </c>
      <c r="Y55" s="159" t="e">
        <f>IF(#REF!="NA","NA",Z55)</f>
        <v>#REF!</v>
      </c>
      <c r="Z55" s="157">
        <v>5</v>
      </c>
      <c r="AA55" s="160">
        <f t="shared" si="22"/>
        <v>5</v>
      </c>
      <c r="AB55" s="159">
        <f t="shared" si="23"/>
        <v>5</v>
      </c>
      <c r="AC55" s="157">
        <v>5</v>
      </c>
      <c r="AD55" s="160" t="e">
        <f>IF(#REF!=AE55,AF55)</f>
        <v>#REF!</v>
      </c>
      <c r="AE55" s="159" t="e">
        <f>IF(#REF!="NA","NA",AF55)</f>
        <v>#REF!</v>
      </c>
      <c r="AF55" s="161">
        <v>5</v>
      </c>
      <c r="AG55" s="160">
        <f t="shared" si="24"/>
        <v>5</v>
      </c>
      <c r="AH55" s="159">
        <f t="shared" si="25"/>
        <v>5</v>
      </c>
      <c r="AI55" s="162">
        <v>5</v>
      </c>
      <c r="AJ55" s="160">
        <f t="shared" si="26"/>
        <v>5</v>
      </c>
      <c r="AK55" s="159">
        <f t="shared" si="27"/>
        <v>5</v>
      </c>
      <c r="AL55" s="162">
        <v>5</v>
      </c>
    </row>
    <row r="56" spans="1:38" ht="106.5" customHeight="1" x14ac:dyDescent="0.4">
      <c r="A56" s="154">
        <v>49</v>
      </c>
      <c r="B56" s="313"/>
      <c r="C56" s="156" t="s">
        <v>433</v>
      </c>
      <c r="D56" s="156" t="s">
        <v>276</v>
      </c>
      <c r="E56" s="157">
        <v>5</v>
      </c>
      <c r="F56" s="157">
        <v>5</v>
      </c>
      <c r="G56" s="157">
        <v>5</v>
      </c>
      <c r="H56" s="157">
        <v>5</v>
      </c>
      <c r="I56" s="157">
        <v>5</v>
      </c>
      <c r="J56" s="157">
        <v>5</v>
      </c>
      <c r="K56" s="157">
        <v>5</v>
      </c>
      <c r="L56" s="158">
        <f t="shared" si="14"/>
        <v>5</v>
      </c>
      <c r="M56" s="159">
        <f t="shared" si="15"/>
        <v>5</v>
      </c>
      <c r="N56" s="157">
        <v>5</v>
      </c>
      <c r="O56" s="160">
        <f t="shared" si="16"/>
        <v>5</v>
      </c>
      <c r="P56" s="159">
        <f t="shared" si="17"/>
        <v>5</v>
      </c>
      <c r="Q56" s="157">
        <v>5</v>
      </c>
      <c r="R56" s="160">
        <f t="shared" si="18"/>
        <v>5</v>
      </c>
      <c r="S56" s="159">
        <f t="shared" si="19"/>
        <v>5</v>
      </c>
      <c r="T56" s="157">
        <v>5</v>
      </c>
      <c r="U56" s="160">
        <f t="shared" si="20"/>
        <v>5</v>
      </c>
      <c r="V56" s="159">
        <f t="shared" si="21"/>
        <v>5</v>
      </c>
      <c r="W56" s="157">
        <v>5</v>
      </c>
      <c r="X56" s="160" t="e">
        <f>IF(#REF!=Y56,Z56)</f>
        <v>#REF!</v>
      </c>
      <c r="Y56" s="159" t="e">
        <f>IF(#REF!="NA","NA",Z56)</f>
        <v>#REF!</v>
      </c>
      <c r="Z56" s="157">
        <v>5</v>
      </c>
      <c r="AA56" s="160">
        <f t="shared" si="22"/>
        <v>5</v>
      </c>
      <c r="AB56" s="159">
        <f t="shared" si="23"/>
        <v>5</v>
      </c>
      <c r="AC56" s="157">
        <v>5</v>
      </c>
      <c r="AD56" s="160" t="e">
        <f>IF(#REF!=AE56,AF56)</f>
        <v>#REF!</v>
      </c>
      <c r="AE56" s="159" t="e">
        <f>IF(#REF!="NA","NA",AF56)</f>
        <v>#REF!</v>
      </c>
      <c r="AF56" s="161">
        <v>5</v>
      </c>
      <c r="AG56" s="160">
        <f t="shared" si="24"/>
        <v>5</v>
      </c>
      <c r="AH56" s="159">
        <f t="shared" si="25"/>
        <v>5</v>
      </c>
      <c r="AI56" s="162">
        <v>5</v>
      </c>
      <c r="AJ56" s="160">
        <f t="shared" si="26"/>
        <v>5</v>
      </c>
      <c r="AK56" s="159">
        <f t="shared" si="27"/>
        <v>5</v>
      </c>
      <c r="AL56" s="162">
        <v>5</v>
      </c>
    </row>
    <row r="57" spans="1:38" ht="43.5" x14ac:dyDescent="0.4">
      <c r="A57" s="154">
        <v>50</v>
      </c>
      <c r="B57" s="313"/>
      <c r="C57" s="156" t="s">
        <v>434</v>
      </c>
      <c r="D57" s="157" t="s">
        <v>36</v>
      </c>
      <c r="E57" s="157">
        <v>1</v>
      </c>
      <c r="F57" s="157">
        <v>1</v>
      </c>
      <c r="G57" s="157">
        <v>1</v>
      </c>
      <c r="H57" s="157">
        <v>1</v>
      </c>
      <c r="I57" s="157">
        <v>1</v>
      </c>
      <c r="J57" s="157">
        <v>1</v>
      </c>
      <c r="K57" s="157">
        <v>1</v>
      </c>
      <c r="L57" s="158">
        <f t="shared" si="14"/>
        <v>1</v>
      </c>
      <c r="M57" s="159">
        <f t="shared" si="15"/>
        <v>1</v>
      </c>
      <c r="N57" s="157">
        <v>1</v>
      </c>
      <c r="O57" s="160">
        <f t="shared" si="16"/>
        <v>1</v>
      </c>
      <c r="P57" s="159">
        <f t="shared" si="17"/>
        <v>1</v>
      </c>
      <c r="Q57" s="157">
        <v>1</v>
      </c>
      <c r="R57" s="160">
        <f t="shared" si="18"/>
        <v>1</v>
      </c>
      <c r="S57" s="159">
        <f t="shared" si="19"/>
        <v>1</v>
      </c>
      <c r="T57" s="157">
        <v>1</v>
      </c>
      <c r="U57" s="160">
        <f t="shared" si="20"/>
        <v>1</v>
      </c>
      <c r="V57" s="159">
        <f t="shared" si="21"/>
        <v>1</v>
      </c>
      <c r="W57" s="157">
        <v>1</v>
      </c>
      <c r="X57" s="160" t="e">
        <f>IF(#REF!=Y57,Z57)</f>
        <v>#REF!</v>
      </c>
      <c r="Y57" s="159" t="e">
        <f>IF(#REF!="NA","NA",Z57)</f>
        <v>#REF!</v>
      </c>
      <c r="Z57" s="157">
        <v>1</v>
      </c>
      <c r="AA57" s="160">
        <f t="shared" si="22"/>
        <v>1</v>
      </c>
      <c r="AB57" s="159">
        <f t="shared" si="23"/>
        <v>1</v>
      </c>
      <c r="AC57" s="157">
        <v>1</v>
      </c>
      <c r="AD57" s="160" t="e">
        <f>IF(#REF!=AE57,AF57)</f>
        <v>#REF!</v>
      </c>
      <c r="AE57" s="159" t="e">
        <f>IF(#REF!="NA","NA",AF57)</f>
        <v>#REF!</v>
      </c>
      <c r="AF57" s="161">
        <v>1</v>
      </c>
      <c r="AG57" s="160">
        <f t="shared" si="24"/>
        <v>1</v>
      </c>
      <c r="AH57" s="159">
        <f t="shared" si="25"/>
        <v>1</v>
      </c>
      <c r="AI57" s="162">
        <v>1</v>
      </c>
      <c r="AJ57" s="160">
        <f t="shared" si="26"/>
        <v>1</v>
      </c>
      <c r="AK57" s="159">
        <f t="shared" si="27"/>
        <v>1</v>
      </c>
      <c r="AL57" s="162">
        <v>1</v>
      </c>
    </row>
    <row r="58" spans="1:38" ht="43.5" x14ac:dyDescent="0.4">
      <c r="A58" s="154">
        <v>51</v>
      </c>
      <c r="B58" s="313"/>
      <c r="C58" s="156" t="s">
        <v>435</v>
      </c>
      <c r="D58" s="157" t="s">
        <v>36</v>
      </c>
      <c r="E58" s="157">
        <v>1</v>
      </c>
      <c r="F58" s="157">
        <v>1</v>
      </c>
      <c r="G58" s="157">
        <v>1</v>
      </c>
      <c r="H58" s="157">
        <v>1</v>
      </c>
      <c r="I58" s="157">
        <v>1</v>
      </c>
      <c r="J58" s="157">
        <v>1</v>
      </c>
      <c r="K58" s="157">
        <v>1</v>
      </c>
      <c r="L58" s="158">
        <f t="shared" si="14"/>
        <v>1</v>
      </c>
      <c r="M58" s="159">
        <f t="shared" si="15"/>
        <v>1</v>
      </c>
      <c r="N58" s="157">
        <v>1</v>
      </c>
      <c r="O58" s="160">
        <f t="shared" si="16"/>
        <v>1</v>
      </c>
      <c r="P58" s="159">
        <f t="shared" si="17"/>
        <v>1</v>
      </c>
      <c r="Q58" s="157">
        <v>1</v>
      </c>
      <c r="R58" s="160">
        <f t="shared" si="18"/>
        <v>1</v>
      </c>
      <c r="S58" s="159">
        <f t="shared" si="19"/>
        <v>1</v>
      </c>
      <c r="T58" s="157">
        <v>1</v>
      </c>
      <c r="U58" s="160">
        <f t="shared" si="20"/>
        <v>1</v>
      </c>
      <c r="V58" s="159">
        <f t="shared" si="21"/>
        <v>1</v>
      </c>
      <c r="W58" s="157">
        <v>1</v>
      </c>
      <c r="X58" s="160" t="e">
        <f>IF(#REF!=Y58,Z58)</f>
        <v>#REF!</v>
      </c>
      <c r="Y58" s="159" t="e">
        <f>IF(#REF!="NA","NA",Z58)</f>
        <v>#REF!</v>
      </c>
      <c r="Z58" s="157">
        <v>1</v>
      </c>
      <c r="AA58" s="160">
        <f t="shared" si="22"/>
        <v>1</v>
      </c>
      <c r="AB58" s="159">
        <f t="shared" si="23"/>
        <v>1</v>
      </c>
      <c r="AC58" s="157">
        <v>1</v>
      </c>
      <c r="AD58" s="160" t="e">
        <f>IF(#REF!=AE58,AF58)</f>
        <v>#REF!</v>
      </c>
      <c r="AE58" s="159" t="e">
        <f>IF(#REF!="NA","NA",AF58)</f>
        <v>#REF!</v>
      </c>
      <c r="AF58" s="161">
        <v>1</v>
      </c>
      <c r="AG58" s="160">
        <f t="shared" si="24"/>
        <v>1</v>
      </c>
      <c r="AH58" s="159">
        <f t="shared" si="25"/>
        <v>1</v>
      </c>
      <c r="AI58" s="162">
        <v>1</v>
      </c>
      <c r="AJ58" s="160">
        <f t="shared" si="26"/>
        <v>1</v>
      </c>
      <c r="AK58" s="159">
        <f t="shared" si="27"/>
        <v>1</v>
      </c>
      <c r="AL58" s="162">
        <v>1</v>
      </c>
    </row>
    <row r="59" spans="1:38" ht="43.5" x14ac:dyDescent="0.4">
      <c r="A59" s="154">
        <v>52</v>
      </c>
      <c r="B59" s="313"/>
      <c r="C59" s="156" t="s">
        <v>436</v>
      </c>
      <c r="D59" s="157" t="s">
        <v>36</v>
      </c>
      <c r="E59" s="157" t="s">
        <v>274</v>
      </c>
      <c r="F59" s="157" t="s">
        <v>274</v>
      </c>
      <c r="G59" s="157" t="s">
        <v>274</v>
      </c>
      <c r="H59" s="157">
        <v>5</v>
      </c>
      <c r="I59" s="157">
        <v>5</v>
      </c>
      <c r="J59" s="157" t="s">
        <v>274</v>
      </c>
      <c r="K59" s="157" t="s">
        <v>274</v>
      </c>
      <c r="L59" s="158">
        <f t="shared" si="14"/>
        <v>5</v>
      </c>
      <c r="M59" s="159" t="str">
        <f t="shared" si="15"/>
        <v>NA</v>
      </c>
      <c r="N59" s="157">
        <v>5</v>
      </c>
      <c r="O59" s="160" t="str">
        <f t="shared" si="16"/>
        <v>NA</v>
      </c>
      <c r="P59" s="159" t="str">
        <f t="shared" si="17"/>
        <v>NA</v>
      </c>
      <c r="Q59" s="157" t="s">
        <v>274</v>
      </c>
      <c r="R59" s="160">
        <f t="shared" si="18"/>
        <v>5</v>
      </c>
      <c r="S59" s="159" t="str">
        <f t="shared" si="19"/>
        <v>NA</v>
      </c>
      <c r="T59" s="157">
        <v>5</v>
      </c>
      <c r="U59" s="160" t="b">
        <f t="shared" si="20"/>
        <v>0</v>
      </c>
      <c r="V59" s="159" t="str">
        <f t="shared" si="21"/>
        <v>NA</v>
      </c>
      <c r="W59" s="157" t="s">
        <v>274</v>
      </c>
      <c r="X59" s="160" t="e">
        <f>IF(#REF!=Y59,Z59)</f>
        <v>#REF!</v>
      </c>
      <c r="Y59" s="159" t="e">
        <f>IF(#REF!="NA","NA",Z59)</f>
        <v>#REF!</v>
      </c>
      <c r="Z59" s="157">
        <v>5</v>
      </c>
      <c r="AA59" s="160">
        <f t="shared" si="22"/>
        <v>5</v>
      </c>
      <c r="AB59" s="159">
        <f t="shared" si="23"/>
        <v>5</v>
      </c>
      <c r="AC59" s="157">
        <v>5</v>
      </c>
      <c r="AD59" s="160" t="e">
        <f>IF(#REF!=AE59,AF59)</f>
        <v>#REF!</v>
      </c>
      <c r="AE59" s="159" t="e">
        <f>IF(#REF!="NA","NA",AF59)</f>
        <v>#REF!</v>
      </c>
      <c r="AF59" s="161">
        <v>5</v>
      </c>
      <c r="AG59" s="160" t="str">
        <f t="shared" si="24"/>
        <v>NA</v>
      </c>
      <c r="AH59" s="159" t="str">
        <f t="shared" si="25"/>
        <v>NA</v>
      </c>
      <c r="AI59" s="162" t="s">
        <v>274</v>
      </c>
      <c r="AJ59" s="160" t="str">
        <f t="shared" si="26"/>
        <v>NA</v>
      </c>
      <c r="AK59" s="159" t="str">
        <f t="shared" si="27"/>
        <v>NA</v>
      </c>
      <c r="AL59" s="162" t="s">
        <v>274</v>
      </c>
    </row>
    <row r="60" spans="1:38" ht="65.25" x14ac:dyDescent="0.4">
      <c r="A60" s="154">
        <v>53</v>
      </c>
      <c r="B60" s="313"/>
      <c r="C60" s="166" t="s">
        <v>437</v>
      </c>
      <c r="D60" s="156" t="s">
        <v>438</v>
      </c>
      <c r="E60" s="157">
        <v>1</v>
      </c>
      <c r="F60" s="157">
        <v>1</v>
      </c>
      <c r="G60" s="157">
        <v>1</v>
      </c>
      <c r="H60" s="157">
        <v>1</v>
      </c>
      <c r="I60" s="157">
        <v>1</v>
      </c>
      <c r="J60" s="157">
        <v>1</v>
      </c>
      <c r="K60" s="157">
        <v>1</v>
      </c>
      <c r="L60" s="158">
        <f t="shared" si="14"/>
        <v>1</v>
      </c>
      <c r="M60" s="159">
        <f t="shared" si="15"/>
        <v>1</v>
      </c>
      <c r="N60" s="157">
        <v>1</v>
      </c>
      <c r="O60" s="160">
        <f t="shared" si="16"/>
        <v>1</v>
      </c>
      <c r="P60" s="159">
        <f t="shared" si="17"/>
        <v>1</v>
      </c>
      <c r="Q60" s="157">
        <v>1</v>
      </c>
      <c r="R60" s="160">
        <f t="shared" si="18"/>
        <v>1</v>
      </c>
      <c r="S60" s="159">
        <f t="shared" si="19"/>
        <v>1</v>
      </c>
      <c r="T60" s="157">
        <v>1</v>
      </c>
      <c r="U60" s="160">
        <f t="shared" si="20"/>
        <v>1</v>
      </c>
      <c r="V60" s="159">
        <f t="shared" si="21"/>
        <v>1</v>
      </c>
      <c r="W60" s="157">
        <v>1</v>
      </c>
      <c r="X60" s="160" t="e">
        <f>IF(#REF!=Y60,Z60)</f>
        <v>#REF!</v>
      </c>
      <c r="Y60" s="159" t="e">
        <f>IF(#REF!="NA","NA",Z60)</f>
        <v>#REF!</v>
      </c>
      <c r="Z60" s="157">
        <v>1</v>
      </c>
      <c r="AA60" s="160">
        <f t="shared" si="22"/>
        <v>1</v>
      </c>
      <c r="AB60" s="159">
        <f t="shared" si="23"/>
        <v>1</v>
      </c>
      <c r="AC60" s="157">
        <v>1</v>
      </c>
      <c r="AD60" s="160" t="e">
        <f>IF(#REF!=AE60,AF60)</f>
        <v>#REF!</v>
      </c>
      <c r="AE60" s="159" t="e">
        <f>IF(#REF!="NA","NA",AF60)</f>
        <v>#REF!</v>
      </c>
      <c r="AF60" s="161">
        <v>1</v>
      </c>
      <c r="AG60" s="160">
        <f t="shared" si="24"/>
        <v>1</v>
      </c>
      <c r="AH60" s="159">
        <f t="shared" si="25"/>
        <v>1</v>
      </c>
      <c r="AI60" s="162">
        <v>1</v>
      </c>
      <c r="AJ60" s="160">
        <f t="shared" si="26"/>
        <v>1</v>
      </c>
      <c r="AK60" s="159">
        <f t="shared" si="27"/>
        <v>1</v>
      </c>
      <c r="AL60" s="162">
        <v>1</v>
      </c>
    </row>
    <row r="61" spans="1:38" ht="233.25" customHeight="1" x14ac:dyDescent="0.4">
      <c r="A61" s="154">
        <v>54</v>
      </c>
      <c r="B61" s="314"/>
      <c r="C61" s="156" t="s">
        <v>285</v>
      </c>
      <c r="D61" s="156" t="s">
        <v>439</v>
      </c>
      <c r="E61" s="157">
        <v>5</v>
      </c>
      <c r="F61" s="157">
        <v>5</v>
      </c>
      <c r="G61" s="157">
        <v>5</v>
      </c>
      <c r="H61" s="157">
        <v>5</v>
      </c>
      <c r="I61" s="157">
        <v>5</v>
      </c>
      <c r="J61" s="157">
        <v>5</v>
      </c>
      <c r="K61" s="157">
        <v>5</v>
      </c>
      <c r="L61" s="158">
        <f t="shared" si="14"/>
        <v>5</v>
      </c>
      <c r="M61" s="159">
        <f t="shared" si="15"/>
        <v>5</v>
      </c>
      <c r="N61" s="157">
        <v>5</v>
      </c>
      <c r="O61" s="160">
        <f t="shared" si="16"/>
        <v>5</v>
      </c>
      <c r="P61" s="159">
        <f t="shared" si="17"/>
        <v>5</v>
      </c>
      <c r="Q61" s="157">
        <v>5</v>
      </c>
      <c r="R61" s="160">
        <f t="shared" si="18"/>
        <v>5</v>
      </c>
      <c r="S61" s="159">
        <f t="shared" si="19"/>
        <v>5</v>
      </c>
      <c r="T61" s="157">
        <v>5</v>
      </c>
      <c r="U61" s="160">
        <f t="shared" si="20"/>
        <v>5</v>
      </c>
      <c r="V61" s="159">
        <f t="shared" si="21"/>
        <v>5</v>
      </c>
      <c r="W61" s="157">
        <v>5</v>
      </c>
      <c r="X61" s="160" t="e">
        <f>IF(#REF!=Y61,Z61)</f>
        <v>#REF!</v>
      </c>
      <c r="Y61" s="159" t="e">
        <f>IF(#REF!="NA","NA",Z61)</f>
        <v>#REF!</v>
      </c>
      <c r="Z61" s="157">
        <v>5</v>
      </c>
      <c r="AA61" s="160">
        <f t="shared" si="22"/>
        <v>5</v>
      </c>
      <c r="AB61" s="159">
        <f t="shared" si="23"/>
        <v>5</v>
      </c>
      <c r="AC61" s="157">
        <v>5</v>
      </c>
      <c r="AD61" s="160" t="e">
        <f>IF(#REF!=AE61,AF61)</f>
        <v>#REF!</v>
      </c>
      <c r="AE61" s="159" t="e">
        <f>IF(#REF!="NA","NA",AF61)</f>
        <v>#REF!</v>
      </c>
      <c r="AF61" s="161">
        <v>5</v>
      </c>
      <c r="AG61" s="160">
        <f t="shared" si="24"/>
        <v>5</v>
      </c>
      <c r="AH61" s="159">
        <f t="shared" si="25"/>
        <v>5</v>
      </c>
      <c r="AI61" s="162">
        <v>5</v>
      </c>
      <c r="AJ61" s="160">
        <f t="shared" si="26"/>
        <v>5</v>
      </c>
      <c r="AK61" s="159">
        <f t="shared" si="27"/>
        <v>5</v>
      </c>
      <c r="AL61" s="162">
        <v>5</v>
      </c>
    </row>
    <row r="62" spans="1:38" hidden="1" x14ac:dyDescent="0.4">
      <c r="E62" s="167">
        <f>SUM(E8:E61)</f>
        <v>180</v>
      </c>
      <c r="F62" s="167">
        <f t="shared" ref="F62:K62" si="28">SUM(F8:F61)</f>
        <v>180</v>
      </c>
      <c r="G62" s="167">
        <f t="shared" si="28"/>
        <v>180</v>
      </c>
      <c r="H62" s="167">
        <f t="shared" si="28"/>
        <v>193</v>
      </c>
      <c r="I62" s="167">
        <f t="shared" si="28"/>
        <v>189</v>
      </c>
      <c r="J62" s="167">
        <f t="shared" si="28"/>
        <v>180</v>
      </c>
      <c r="K62" s="167">
        <f t="shared" si="28"/>
        <v>180</v>
      </c>
      <c r="L62" s="168">
        <f>SUM(L8:L61)</f>
        <v>190</v>
      </c>
      <c r="M62" s="169">
        <f t="shared" ref="M62:AL62" si="29">SUM(M8:M61)</f>
        <v>180</v>
      </c>
      <c r="N62" s="170">
        <f t="shared" si="29"/>
        <v>190</v>
      </c>
      <c r="O62" s="168">
        <f t="shared" si="29"/>
        <v>165</v>
      </c>
      <c r="P62" s="169">
        <f t="shared" si="29"/>
        <v>165</v>
      </c>
      <c r="Q62" s="170">
        <f t="shared" si="29"/>
        <v>165</v>
      </c>
      <c r="R62" s="168">
        <f t="shared" si="29"/>
        <v>183</v>
      </c>
      <c r="S62" s="169">
        <f t="shared" si="29"/>
        <v>188</v>
      </c>
      <c r="T62" s="170">
        <f t="shared" si="29"/>
        <v>193</v>
      </c>
      <c r="U62" s="168">
        <f t="shared" si="29"/>
        <v>152</v>
      </c>
      <c r="V62" s="169">
        <f t="shared" si="29"/>
        <v>149</v>
      </c>
      <c r="W62" s="170">
        <f t="shared" si="29"/>
        <v>154</v>
      </c>
      <c r="X62" s="168" t="e">
        <f t="shared" si="29"/>
        <v>#REF!</v>
      </c>
      <c r="Y62" s="169" t="e">
        <f t="shared" si="29"/>
        <v>#REF!</v>
      </c>
      <c r="Z62" s="170">
        <f t="shared" si="29"/>
        <v>179</v>
      </c>
      <c r="AA62" s="168">
        <f t="shared" si="29"/>
        <v>189</v>
      </c>
      <c r="AB62" s="169">
        <f t="shared" si="29"/>
        <v>189</v>
      </c>
      <c r="AC62" s="170">
        <f t="shared" si="29"/>
        <v>189</v>
      </c>
      <c r="AD62" s="168" t="e">
        <f t="shared" si="29"/>
        <v>#REF!</v>
      </c>
      <c r="AE62" s="169" t="e">
        <f t="shared" si="29"/>
        <v>#REF!</v>
      </c>
      <c r="AF62" s="171">
        <f t="shared" si="29"/>
        <v>184</v>
      </c>
      <c r="AG62" s="168">
        <f t="shared" si="29"/>
        <v>180</v>
      </c>
      <c r="AH62" s="169">
        <f t="shared" si="29"/>
        <v>180</v>
      </c>
      <c r="AI62" s="170">
        <f t="shared" si="29"/>
        <v>180</v>
      </c>
      <c r="AJ62" s="172">
        <f t="shared" si="29"/>
        <v>180</v>
      </c>
      <c r="AK62" s="173">
        <f t="shared" si="29"/>
        <v>180</v>
      </c>
      <c r="AL62" s="174">
        <f t="shared" si="29"/>
        <v>180</v>
      </c>
    </row>
    <row r="63" spans="1:38" hidden="1" x14ac:dyDescent="0.4">
      <c r="E63" s="1">
        <f>IF(E62=180,20,0)</f>
        <v>20</v>
      </c>
      <c r="F63" s="1">
        <f t="shared" ref="F63:K63" si="30">IF(F62=180,20,0)</f>
        <v>20</v>
      </c>
      <c r="G63" s="1">
        <f t="shared" si="30"/>
        <v>20</v>
      </c>
      <c r="H63" s="1">
        <f>IF(H62=193,20,0)</f>
        <v>20</v>
      </c>
      <c r="I63" s="1">
        <f>IF(I62=189,20,0)</f>
        <v>20</v>
      </c>
      <c r="J63" s="1">
        <f t="shared" si="30"/>
        <v>20</v>
      </c>
      <c r="K63" s="1">
        <f t="shared" si="30"/>
        <v>20</v>
      </c>
      <c r="L63" s="175" t="s">
        <v>440</v>
      </c>
      <c r="M63" s="176" t="s">
        <v>274</v>
      </c>
      <c r="N63" s="177" t="s">
        <v>441</v>
      </c>
      <c r="O63" s="175" t="s">
        <v>440</v>
      </c>
      <c r="P63" s="176" t="s">
        <v>274</v>
      </c>
      <c r="Q63" s="177" t="s">
        <v>441</v>
      </c>
      <c r="R63" s="175" t="s">
        <v>440</v>
      </c>
      <c r="S63" s="176" t="s">
        <v>274</v>
      </c>
      <c r="T63" s="177" t="s">
        <v>441</v>
      </c>
      <c r="U63" s="175" t="s">
        <v>440</v>
      </c>
      <c r="V63" s="176" t="s">
        <v>274</v>
      </c>
      <c r="W63" s="177" t="s">
        <v>441</v>
      </c>
      <c r="X63" s="175" t="s">
        <v>440</v>
      </c>
      <c r="Y63" s="176" t="s">
        <v>274</v>
      </c>
      <c r="Z63" s="177" t="s">
        <v>441</v>
      </c>
      <c r="AA63" s="175" t="s">
        <v>440</v>
      </c>
      <c r="AB63" s="176" t="s">
        <v>274</v>
      </c>
      <c r="AC63" s="177" t="s">
        <v>441</v>
      </c>
      <c r="AD63" s="175" t="s">
        <v>440</v>
      </c>
      <c r="AE63" s="176" t="s">
        <v>274</v>
      </c>
      <c r="AF63" s="178" t="s">
        <v>441</v>
      </c>
      <c r="AG63" s="175" t="s">
        <v>440</v>
      </c>
      <c r="AH63" s="176" t="s">
        <v>274</v>
      </c>
      <c r="AI63" s="177" t="s">
        <v>441</v>
      </c>
      <c r="AJ63" s="172" t="s">
        <v>440</v>
      </c>
      <c r="AK63" s="173" t="s">
        <v>274</v>
      </c>
      <c r="AL63" s="174" t="s">
        <v>441</v>
      </c>
    </row>
    <row r="64" spans="1:38" ht="66" hidden="1" thickBot="1" x14ac:dyDescent="0.45">
      <c r="E64" s="179" t="s">
        <v>381</v>
      </c>
      <c r="F64" s="179" t="s">
        <v>442</v>
      </c>
      <c r="G64" s="179" t="s">
        <v>443</v>
      </c>
      <c r="H64" s="179" t="s">
        <v>375</v>
      </c>
      <c r="I64" s="179" t="s">
        <v>378</v>
      </c>
      <c r="J64" s="179" t="s">
        <v>380</v>
      </c>
      <c r="K64" s="180" t="s">
        <v>444</v>
      </c>
      <c r="L64" s="181">
        <f>IF(L62=190,10,0)</f>
        <v>10</v>
      </c>
      <c r="M64" s="182"/>
      <c r="N64" s="183"/>
      <c r="O64" s="181">
        <f>IF(O62=165,10,0)</f>
        <v>10</v>
      </c>
      <c r="P64" s="182"/>
      <c r="Q64" s="183"/>
      <c r="R64" s="181">
        <f>IF(R62=193,10,0)</f>
        <v>0</v>
      </c>
      <c r="S64" s="182"/>
      <c r="T64" s="183"/>
      <c r="U64" s="181">
        <f>IF(U62=154,10,0)</f>
        <v>0</v>
      </c>
      <c r="V64" s="182"/>
      <c r="W64" s="183"/>
      <c r="X64" s="181" t="e">
        <f>IF(X62=179,10,0)</f>
        <v>#REF!</v>
      </c>
      <c r="Y64" s="182"/>
      <c r="Z64" s="183"/>
      <c r="AA64" s="181">
        <f>IF(AA62=189,10,0)</f>
        <v>10</v>
      </c>
      <c r="AB64" s="182"/>
      <c r="AC64" s="183"/>
      <c r="AD64" s="181" t="e">
        <f>IF(AD62=184,10,0)</f>
        <v>#REF!</v>
      </c>
      <c r="AE64" s="182"/>
      <c r="AF64" s="184"/>
      <c r="AG64" s="185">
        <f>IF(AG62=180,10,0)</f>
        <v>10</v>
      </c>
      <c r="AH64" s="186"/>
      <c r="AI64" s="187"/>
      <c r="AJ64" s="185">
        <f>IF(AJ62=180,10,0)</f>
        <v>10</v>
      </c>
      <c r="AK64" s="186"/>
      <c r="AL64" s="187"/>
    </row>
    <row r="65" spans="12:38" x14ac:dyDescent="0.4">
      <c r="L65" s="318" t="s">
        <v>373</v>
      </c>
      <c r="M65" s="319"/>
      <c r="N65" s="320"/>
      <c r="O65" s="318" t="s">
        <v>374</v>
      </c>
      <c r="P65" s="319"/>
      <c r="Q65" s="320"/>
      <c r="R65" s="318" t="s">
        <v>375</v>
      </c>
      <c r="S65" s="319"/>
      <c r="T65" s="320"/>
      <c r="U65" s="318" t="s">
        <v>376</v>
      </c>
      <c r="V65" s="319"/>
      <c r="W65" s="320"/>
      <c r="X65" s="318" t="s">
        <v>377</v>
      </c>
      <c r="Y65" s="319"/>
      <c r="Z65" s="320"/>
      <c r="AA65" s="318" t="s">
        <v>378</v>
      </c>
      <c r="AB65" s="319"/>
      <c r="AC65" s="320"/>
      <c r="AD65" s="318" t="s">
        <v>379</v>
      </c>
      <c r="AE65" s="319"/>
      <c r="AF65" s="319"/>
      <c r="AG65" s="315" t="s">
        <v>380</v>
      </c>
      <c r="AH65" s="316"/>
      <c r="AI65" s="317"/>
      <c r="AJ65" s="315" t="s">
        <v>381</v>
      </c>
      <c r="AK65" s="316"/>
      <c r="AL65" s="317"/>
    </row>
  </sheetData>
  <mergeCells count="29">
    <mergeCell ref="AJ65:AL65"/>
    <mergeCell ref="L65:N65"/>
    <mergeCell ref="O65:Q65"/>
    <mergeCell ref="R65:T65"/>
    <mergeCell ref="U65:W65"/>
    <mergeCell ref="X65:Z65"/>
    <mergeCell ref="AA65:AC65"/>
    <mergeCell ref="AD65:AF65"/>
    <mergeCell ref="AG65:AI65"/>
    <mergeCell ref="B38:B48"/>
    <mergeCell ref="B49:B61"/>
    <mergeCell ref="B8:B28"/>
    <mergeCell ref="B29:B37"/>
    <mergeCell ref="O7:Q7"/>
    <mergeCell ref="L7:N7"/>
    <mergeCell ref="A1:K1"/>
    <mergeCell ref="A2:K2"/>
    <mergeCell ref="A3:K3"/>
    <mergeCell ref="AJ7:AL7"/>
    <mergeCell ref="AG7:AI7"/>
    <mergeCell ref="X7:Z7"/>
    <mergeCell ref="U7:W7"/>
    <mergeCell ref="R7:T7"/>
    <mergeCell ref="AA7:AC7"/>
    <mergeCell ref="AD7:AF7"/>
    <mergeCell ref="A4:K4"/>
    <mergeCell ref="A6:K6"/>
    <mergeCell ref="B5:D5"/>
    <mergeCell ref="E5:J5"/>
  </mergeCells>
  <pageMargins left="0.7" right="0.7" top="0.75" bottom="0.75" header="0.3" footer="0.3"/>
  <pageSetup scale="44" orientation="portrait" r:id="rId1"/>
  <rowBreaks count="1" manualBreakCount="1">
    <brk id="3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0"/>
  <sheetViews>
    <sheetView view="pageBreakPreview" zoomScale="130" zoomScaleNormal="100" zoomScaleSheetLayoutView="130" workbookViewId="0">
      <selection activeCell="AC13" sqref="AC13"/>
    </sheetView>
  </sheetViews>
  <sheetFormatPr baseColWidth="10" defaultColWidth="11.42578125" defaultRowHeight="18" x14ac:dyDescent="0.35"/>
  <cols>
    <col min="1" max="1" width="4.85546875" style="1" customWidth="1"/>
    <col min="2" max="2" width="7.140625" style="1" customWidth="1"/>
    <col min="3" max="3" width="4.7109375" style="1" customWidth="1"/>
    <col min="4" max="4" width="3.28515625" style="1" customWidth="1"/>
    <col min="5" max="5" width="4.140625" style="1" customWidth="1"/>
    <col min="6" max="6" width="2.42578125" style="1" customWidth="1"/>
    <col min="7" max="7" width="2.7109375" style="1" customWidth="1"/>
    <col min="8" max="8" width="4" style="1" customWidth="1"/>
    <col min="9" max="9" width="4.140625" style="1" customWidth="1"/>
    <col min="10" max="10" width="11.42578125" style="1" customWidth="1"/>
    <col min="11" max="11" width="2.5703125" style="1" customWidth="1"/>
    <col min="12" max="12" width="4" style="1" customWidth="1"/>
    <col min="13" max="13" width="2.42578125" style="1" customWidth="1"/>
    <col min="14" max="14" width="5.85546875" style="1" customWidth="1"/>
    <col min="15" max="15" width="6.140625" style="1" customWidth="1"/>
    <col min="16" max="16" width="14.7109375" style="1" customWidth="1"/>
    <col min="17" max="17" width="3.85546875" style="1" customWidth="1"/>
    <col min="18" max="18" width="3.42578125" style="1" customWidth="1"/>
    <col min="19" max="19" width="2.140625" style="1" customWidth="1"/>
    <col min="20" max="21" width="11.42578125" style="1"/>
    <col min="22" max="22" width="11.42578125" style="1" hidden="1" customWidth="1"/>
    <col min="23" max="23" width="16" style="1" hidden="1" customWidth="1"/>
    <col min="24" max="24" width="14.85546875" style="1" hidden="1" customWidth="1"/>
    <col min="25" max="28" width="11.42578125" style="1" hidden="1" customWidth="1"/>
    <col min="29" max="16384" width="11.42578125" style="1"/>
  </cols>
  <sheetData>
    <row r="2" spans="1:22" s="91" customFormat="1" ht="18.75" customHeight="1" x14ac:dyDescent="0.25">
      <c r="A2" s="321" t="s">
        <v>502</v>
      </c>
      <c r="B2" s="321"/>
      <c r="C2" s="321"/>
      <c r="D2" s="321"/>
      <c r="E2" s="321"/>
      <c r="F2" s="321"/>
      <c r="G2" s="321"/>
      <c r="H2" s="321"/>
      <c r="I2" s="321"/>
      <c r="J2" s="321"/>
      <c r="K2" s="321"/>
      <c r="L2" s="321"/>
      <c r="M2" s="321"/>
      <c r="N2" s="321"/>
      <c r="O2" s="321"/>
      <c r="P2" s="321"/>
      <c r="Q2" s="321"/>
    </row>
    <row r="3" spans="1:22" s="91" customFormat="1" x14ac:dyDescent="0.25">
      <c r="A3" s="321" t="s">
        <v>0</v>
      </c>
      <c r="B3" s="321"/>
      <c r="C3" s="321"/>
      <c r="D3" s="321"/>
      <c r="E3" s="321"/>
      <c r="F3" s="321"/>
      <c r="G3" s="321"/>
      <c r="H3" s="321"/>
      <c r="I3" s="321"/>
      <c r="J3" s="321"/>
      <c r="K3" s="321"/>
      <c r="L3" s="321"/>
      <c r="M3" s="321"/>
      <c r="N3" s="321"/>
      <c r="O3" s="321"/>
      <c r="P3" s="321"/>
      <c r="Q3" s="321"/>
    </row>
    <row r="4" spans="1:22" s="91" customFormat="1" ht="42" customHeight="1" x14ac:dyDescent="0.25">
      <c r="A4" s="196"/>
      <c r="B4" s="333" t="str">
        <f>Carátula!A4</f>
        <v>CÉDULA DE EVALUACIÓN PARA CÁNCER EN MAYORES DE 18 AÑOS: TUMOR MALIGNO COLORRECTAL</v>
      </c>
      <c r="C4" s="333"/>
      <c r="D4" s="333"/>
      <c r="E4" s="333"/>
      <c r="F4" s="333"/>
      <c r="G4" s="333"/>
      <c r="H4" s="333"/>
      <c r="I4" s="333"/>
      <c r="J4" s="333"/>
      <c r="K4" s="333"/>
      <c r="L4" s="333"/>
      <c r="M4" s="333"/>
      <c r="N4" s="333"/>
      <c r="O4" s="333"/>
      <c r="P4" s="333"/>
    </row>
    <row r="5" spans="1:22" x14ac:dyDescent="0.35">
      <c r="B5" s="322" t="s">
        <v>542</v>
      </c>
      <c r="C5" s="322"/>
      <c r="D5" s="322"/>
      <c r="E5" s="322"/>
      <c r="F5" s="322"/>
      <c r="G5" s="322"/>
      <c r="H5" s="322"/>
      <c r="I5" s="322"/>
      <c r="J5" s="324">
        <f>Carátula!C10</f>
        <v>0</v>
      </c>
      <c r="K5" s="325"/>
      <c r="L5" s="325"/>
      <c r="M5" s="325"/>
      <c r="N5" s="325"/>
      <c r="O5" s="325"/>
      <c r="P5" s="326"/>
    </row>
    <row r="6" spans="1:22" x14ac:dyDescent="0.35">
      <c r="B6" s="322"/>
      <c r="C6" s="322"/>
      <c r="D6" s="322"/>
      <c r="E6" s="322"/>
      <c r="F6" s="322"/>
      <c r="G6" s="322"/>
      <c r="H6" s="322"/>
      <c r="I6" s="322"/>
      <c r="J6" s="327"/>
      <c r="K6" s="328"/>
      <c r="L6" s="328"/>
      <c r="M6" s="328"/>
      <c r="N6" s="328"/>
      <c r="O6" s="328"/>
      <c r="P6" s="329"/>
    </row>
    <row r="7" spans="1:22" x14ac:dyDescent="0.35">
      <c r="B7" s="323" t="s">
        <v>543</v>
      </c>
      <c r="C7" s="323"/>
      <c r="D7" s="323"/>
      <c r="E7" s="323"/>
      <c r="F7" s="323"/>
      <c r="G7" s="323"/>
      <c r="H7" s="323"/>
      <c r="I7" s="323"/>
      <c r="J7" s="330">
        <f>Carátula!C11</f>
        <v>0</v>
      </c>
      <c r="K7" s="331"/>
      <c r="L7" s="331"/>
      <c r="M7" s="331"/>
      <c r="N7" s="331"/>
      <c r="O7" s="331"/>
      <c r="P7" s="332"/>
    </row>
    <row r="9" spans="1:22" x14ac:dyDescent="0.35">
      <c r="A9" s="3"/>
      <c r="B9" s="188"/>
      <c r="C9" s="189"/>
      <c r="D9" s="189"/>
      <c r="E9" s="189"/>
      <c r="F9" s="189"/>
      <c r="G9" s="189"/>
      <c r="H9" s="189"/>
      <c r="I9" s="189"/>
      <c r="J9" s="189"/>
      <c r="K9" s="189"/>
      <c r="L9" s="189"/>
      <c r="M9" s="189"/>
      <c r="N9" s="189"/>
      <c r="O9" s="189"/>
      <c r="P9" s="189"/>
      <c r="Q9" s="189"/>
      <c r="R9" s="190"/>
      <c r="S9" s="3"/>
      <c r="V9" s="191"/>
    </row>
    <row r="10" spans="1:22" x14ac:dyDescent="0.35">
      <c r="A10" s="3"/>
      <c r="B10" s="335" t="s">
        <v>288</v>
      </c>
      <c r="C10" s="335"/>
      <c r="D10" s="335"/>
      <c r="E10" s="335"/>
      <c r="F10" s="335"/>
      <c r="G10" s="335"/>
      <c r="H10" s="335"/>
      <c r="I10" s="335"/>
      <c r="J10" s="335"/>
      <c r="K10" s="335"/>
      <c r="L10" s="335"/>
      <c r="M10" s="335"/>
      <c r="N10" s="335"/>
      <c r="O10" s="335"/>
      <c r="P10" s="335"/>
      <c r="Q10" s="335"/>
      <c r="R10" s="190"/>
      <c r="S10" s="3"/>
    </row>
    <row r="11" spans="1:22" x14ac:dyDescent="0.35">
      <c r="A11" s="3"/>
      <c r="B11" s="336" t="s">
        <v>286</v>
      </c>
      <c r="C11" s="336"/>
      <c r="D11" s="336"/>
      <c r="E11" s="336"/>
      <c r="F11" s="336"/>
      <c r="G11" s="336"/>
      <c r="H11" s="336"/>
      <c r="I11" s="336"/>
      <c r="J11" s="336"/>
      <c r="K11" s="337" t="s">
        <v>287</v>
      </c>
      <c r="L11" s="338"/>
      <c r="M11" s="338"/>
      <c r="N11" s="338"/>
      <c r="O11" s="338"/>
      <c r="P11" s="338"/>
      <c r="Q11" s="339"/>
      <c r="R11" s="3"/>
      <c r="S11" s="3"/>
    </row>
    <row r="12" spans="1:22" x14ac:dyDescent="0.35">
      <c r="A12" s="3"/>
      <c r="B12" s="340">
        <f>Evaluacion!J279</f>
        <v>1290</v>
      </c>
      <c r="C12" s="336"/>
      <c r="D12" s="336"/>
      <c r="E12" s="336"/>
      <c r="F12" s="336"/>
      <c r="G12" s="336"/>
      <c r="H12" s="336"/>
      <c r="I12" s="336"/>
      <c r="J12" s="336"/>
      <c r="K12" s="341">
        <f>Evaluacion!H279</f>
        <v>1290</v>
      </c>
      <c r="L12" s="338"/>
      <c r="M12" s="338"/>
      <c r="N12" s="338"/>
      <c r="O12" s="338"/>
      <c r="P12" s="338"/>
      <c r="Q12" s="339"/>
      <c r="R12" s="3"/>
      <c r="S12" s="3"/>
    </row>
    <row r="13" spans="1:22" ht="18.75" thickBot="1" x14ac:dyDescent="0.4">
      <c r="A13" s="3"/>
      <c r="B13" s="3"/>
      <c r="C13" s="3"/>
      <c r="D13" s="3"/>
      <c r="E13" s="3"/>
      <c r="F13" s="3"/>
      <c r="G13" s="3"/>
      <c r="H13" s="3"/>
      <c r="I13" s="3"/>
      <c r="J13" s="150"/>
      <c r="K13" s="150"/>
      <c r="L13" s="192"/>
      <c r="M13" s="192"/>
      <c r="N13" s="192"/>
      <c r="O13" s="188"/>
      <c r="P13" s="188"/>
      <c r="Q13" s="188"/>
      <c r="R13" s="3"/>
      <c r="S13" s="3"/>
    </row>
    <row r="14" spans="1:22" ht="20.25" thickTop="1" thickBot="1" x14ac:dyDescent="0.4">
      <c r="A14" s="3"/>
      <c r="B14" s="342" t="s">
        <v>289</v>
      </c>
      <c r="C14" s="342"/>
      <c r="D14" s="342"/>
      <c r="E14" s="343"/>
      <c r="F14" s="344">
        <f>K12/B12</f>
        <v>1</v>
      </c>
      <c r="G14" s="345"/>
      <c r="H14" s="346"/>
      <c r="I14" s="3"/>
      <c r="J14" s="3"/>
      <c r="K14" s="3"/>
      <c r="L14" s="3"/>
      <c r="M14" s="3"/>
      <c r="N14" s="3"/>
      <c r="O14" s="3"/>
      <c r="P14" s="228">
        <v>2023</v>
      </c>
      <c r="Q14" s="3"/>
      <c r="R14" s="3"/>
      <c r="S14" s="3"/>
    </row>
    <row r="15" spans="1:22" ht="18.75" thickTop="1" x14ac:dyDescent="0.35"/>
    <row r="17" spans="23:28" x14ac:dyDescent="0.35">
      <c r="W17" s="193" t="s">
        <v>290</v>
      </c>
      <c r="X17" s="193"/>
      <c r="Y17" s="193"/>
      <c r="Z17" s="193"/>
      <c r="AA17" s="193"/>
      <c r="AB17" s="193"/>
    </row>
    <row r="18" spans="23:28" ht="36" x14ac:dyDescent="0.35">
      <c r="W18" s="193" t="s">
        <v>291</v>
      </c>
      <c r="X18" s="193"/>
      <c r="Y18" s="193"/>
      <c r="Z18" s="193"/>
      <c r="AA18" s="193"/>
      <c r="AB18" s="193"/>
    </row>
    <row r="19" spans="23:28" ht="15.75" customHeight="1" x14ac:dyDescent="0.35">
      <c r="W19" s="194" t="s">
        <v>292</v>
      </c>
      <c r="X19" s="194" t="s">
        <v>293</v>
      </c>
      <c r="Y19" s="334" t="s">
        <v>294</v>
      </c>
      <c r="Z19" s="334"/>
      <c r="AA19" s="334" t="s">
        <v>293</v>
      </c>
      <c r="AB19" s="334"/>
    </row>
    <row r="20" spans="23:28" ht="16.5" customHeight="1" x14ac:dyDescent="0.35">
      <c r="W20" s="194" t="s">
        <v>295</v>
      </c>
      <c r="X20" s="194" t="s">
        <v>296</v>
      </c>
      <c r="Y20" s="334" t="s">
        <v>297</v>
      </c>
      <c r="Z20" s="334"/>
      <c r="AA20" s="334" t="s">
        <v>298</v>
      </c>
      <c r="AB20" s="334"/>
    </row>
  </sheetData>
  <mergeCells count="18">
    <mergeCell ref="Y19:Z19"/>
    <mergeCell ref="AA19:AB19"/>
    <mergeCell ref="Y20:Z20"/>
    <mergeCell ref="AA20:AB20"/>
    <mergeCell ref="B10:Q10"/>
    <mergeCell ref="B11:J11"/>
    <mergeCell ref="K11:Q11"/>
    <mergeCell ref="B12:J12"/>
    <mergeCell ref="K12:Q12"/>
    <mergeCell ref="B14:E14"/>
    <mergeCell ref="F14:H14"/>
    <mergeCell ref="A2:Q2"/>
    <mergeCell ref="A3:Q3"/>
    <mergeCell ref="B5:I6"/>
    <mergeCell ref="B7:I7"/>
    <mergeCell ref="J5:P6"/>
    <mergeCell ref="J7:P7"/>
    <mergeCell ref="B4:P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Carátula</vt:lpstr>
      <vt:lpstr>Evaluacion</vt:lpstr>
      <vt:lpstr>Carro Rojo</vt:lpstr>
      <vt:lpstr>Resultado</vt:lpstr>
      <vt:lpstr>Carátula!Área_de_impresión</vt:lpstr>
      <vt:lpstr>'Carro Rojo'!Área_de_impresión</vt:lpstr>
      <vt:lpstr>Evaluacion!Área_de_impresión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RODOLFOH</dc:creator>
  <cp:lastModifiedBy>123</cp:lastModifiedBy>
  <cp:lastPrinted>2022-05-25T18:01:42Z</cp:lastPrinted>
  <dcterms:created xsi:type="dcterms:W3CDTF">2013-01-17T16:57:17Z</dcterms:created>
  <dcterms:modified xsi:type="dcterms:W3CDTF">2023-05-26T20:02:23Z</dcterms:modified>
</cp:coreProperties>
</file>