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moro/Desktop/NORMATIVIDAD/CRITERIOS DE EVALUACIÓN, CÉDULAS Y FORMATOS 2023/CÉDULAS 2023/"/>
    </mc:Choice>
  </mc:AlternateContent>
  <xr:revisionPtr revIDLastSave="0" documentId="13_ncr:1_{B0BBEC04-DEB7-DA41-8425-A728432ADC44}" xr6:coauthVersionLast="47" xr6:coauthVersionMax="47" xr10:uidLastSave="{00000000-0000-0000-0000-000000000000}"/>
  <bookViews>
    <workbookView xWindow="10760" yWindow="100" windowWidth="20660" windowHeight="20040" activeTab="1" xr2:uid="{00000000-000D-0000-FFFF-FFFF00000000}"/>
  </bookViews>
  <sheets>
    <sheet name="Establecimiento" sheetId="1" r:id="rId1"/>
    <sheet name="Evaluación" sheetId="2" r:id="rId2"/>
    <sheet name="Carro rojo" sheetId="7" r:id="rId3"/>
    <sheet name="Resultado" sheetId="8" r:id="rId4"/>
  </sheets>
  <definedNames>
    <definedName name="_xlnm._FilterDatabase" localSheetId="1" hidden="1">Evaluación!$O$7:$Q$7</definedName>
    <definedName name="_xlnm.Print_Area" localSheetId="2">'Carro rojo'!$A$1:$J$65</definedName>
    <definedName name="_xlnm.Print_Area" localSheetId="1">Evaluación!$A$1:$M$208</definedName>
    <definedName name="_xlnm.Print_Area" localSheetId="3">Resultado!$A$1:$H$15</definedName>
    <definedName name="Excel_BuiltIn__FilterDatabase_1">Establecimiento!#REF!</definedName>
    <definedName name="_xlnm.Print_Titles" localSheetId="1">Evaluación!$1:$7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9" i="2" l="1"/>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O89" i="2" s="1"/>
  <c r="P90" i="2"/>
  <c r="O90" i="2" s="1"/>
  <c r="P91" i="2"/>
  <c r="P92" i="2"/>
  <c r="P93" i="2"/>
  <c r="P94" i="2"/>
  <c r="P95" i="2"/>
  <c r="P96" i="2"/>
  <c r="P97" i="2"/>
  <c r="P98" i="2"/>
  <c r="P99" i="2"/>
  <c r="P100" i="2"/>
  <c r="P101" i="2"/>
  <c r="P102" i="2"/>
  <c r="P103" i="2"/>
  <c r="O103" i="2" s="1"/>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8" i="2"/>
  <c r="O110" i="2"/>
  <c r="O106" i="2"/>
  <c r="O105" i="2"/>
  <c r="O104" i="2"/>
  <c r="O96" i="2"/>
  <c r="O95" i="2"/>
  <c r="O94" i="2"/>
  <c r="O87" i="2"/>
  <c r="O85" i="2"/>
  <c r="O84" i="2"/>
  <c r="O81" i="2"/>
  <c r="B96" i="2" l="1"/>
  <c r="D8" i="8" l="1"/>
  <c r="D6" i="8"/>
  <c r="E3" i="7"/>
  <c r="C3" i="7"/>
  <c r="H4" i="2"/>
  <c r="C4" i="2"/>
  <c r="Q208" i="2" l="1"/>
  <c r="D13" i="8" s="1"/>
  <c r="E62" i="7"/>
  <c r="E63" i="7" s="1"/>
  <c r="M73" i="2" s="1"/>
  <c r="F62" i="7"/>
  <c r="F63" i="7" s="1"/>
  <c r="M136" i="2" s="1"/>
  <c r="G62" i="7"/>
  <c r="G63" i="7" s="1"/>
  <c r="M168" i="2" s="1"/>
  <c r="H62" i="7"/>
  <c r="H63" i="7" s="1"/>
  <c r="M169" i="2" s="1"/>
  <c r="I62" i="7"/>
  <c r="I63" i="7" s="1"/>
  <c r="M117" i="2" s="1"/>
  <c r="O62" i="2"/>
  <c r="O63" i="2"/>
  <c r="O64" i="2"/>
  <c r="O65" i="2"/>
  <c r="O66" i="2"/>
  <c r="O67" i="2"/>
  <c r="O68" i="2"/>
  <c r="O69" i="2"/>
  <c r="O70" i="2"/>
  <c r="O71" i="2"/>
  <c r="O72" i="2"/>
  <c r="O74" i="2"/>
  <c r="O76" i="2"/>
  <c r="O77" i="2"/>
  <c r="O78" i="2"/>
  <c r="O79" i="2"/>
  <c r="O80" i="2"/>
  <c r="O82" i="2"/>
  <c r="O83" i="2"/>
  <c r="O86" i="2"/>
  <c r="O88" i="2"/>
  <c r="O91" i="2"/>
  <c r="O92" i="2"/>
  <c r="O93" i="2"/>
  <c r="O97" i="2"/>
  <c r="O98" i="2"/>
  <c r="O99" i="2"/>
  <c r="O100" i="2"/>
  <c r="O101" i="2"/>
  <c r="O102" i="2"/>
  <c r="O108" i="2"/>
  <c r="O109" i="2"/>
  <c r="O112" i="2"/>
  <c r="O113" i="2"/>
  <c r="O114" i="2"/>
  <c r="O115" i="2"/>
  <c r="O116" i="2"/>
  <c r="O118" i="2"/>
  <c r="O119" i="2"/>
  <c r="O120" i="2"/>
  <c r="O121" i="2"/>
  <c r="O122" i="2"/>
  <c r="O123" i="2"/>
  <c r="O124" i="2"/>
  <c r="O125" i="2"/>
  <c r="O126" i="2"/>
  <c r="O127" i="2"/>
  <c r="O128" i="2"/>
  <c r="O129" i="2"/>
  <c r="O130" i="2"/>
  <c r="O131" i="2"/>
  <c r="O132" i="2"/>
  <c r="O133" i="2"/>
  <c r="O134" i="2"/>
  <c r="O135"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6" i="2"/>
  <c r="O20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6" i="2" s="1"/>
  <c r="B77" i="2" s="1"/>
  <c r="B78" i="2" s="1"/>
  <c r="B79" i="2" s="1"/>
  <c r="B80" i="2" s="1"/>
  <c r="O55" i="2"/>
  <c r="O56" i="2"/>
  <c r="O57" i="2"/>
  <c r="O58" i="2"/>
  <c r="O59" i="2"/>
  <c r="O60" i="2"/>
  <c r="O61" i="2"/>
  <c r="J62" i="7"/>
  <c r="J63" i="7" s="1"/>
  <c r="M205" i="2" s="1"/>
  <c r="B83" i="2" l="1"/>
  <c r="B84" i="2" s="1"/>
  <c r="B81" i="2"/>
  <c r="B93" i="2"/>
  <c r="B98" i="2" s="1"/>
  <c r="O205" i="2"/>
  <c r="O117" i="2"/>
  <c r="O169" i="2"/>
  <c r="P208" i="2"/>
  <c r="O168" i="2"/>
  <c r="O136" i="2"/>
  <c r="O73" i="2"/>
  <c r="M208" i="2"/>
  <c r="O54" i="2"/>
  <c r="B99" i="2" l="1"/>
  <c r="B100" i="2" s="1"/>
  <c r="B101" i="2" s="1"/>
  <c r="B102" i="2" s="1"/>
  <c r="B103" i="2" s="1"/>
  <c r="B104" i="2" s="1"/>
  <c r="B105" i="2" s="1"/>
  <c r="B106" i="2" s="1"/>
  <c r="O208" i="2"/>
  <c r="F13" i="8" s="1"/>
  <c r="D15" i="8" s="1"/>
  <c r="B113" i="2" l="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alcChain>
</file>

<file path=xl/sharedStrings.xml><?xml version="1.0" encoding="utf-8"?>
<sst xmlns="http://schemas.openxmlformats.org/spreadsheetml/2006/main" count="640" uniqueCount="458">
  <si>
    <t>DATOS</t>
  </si>
  <si>
    <t>ESTABLECIMIENTO</t>
  </si>
  <si>
    <t xml:space="preserve">Entidad Federativa. </t>
  </si>
  <si>
    <t>Jurisdicción Sanitaria.</t>
  </si>
  <si>
    <t>Nombre del establecimiento.</t>
  </si>
  <si>
    <t>Claves (autorización) de la Comisión de Energía Nuclear y Salvaguardas para Radioterapia y para Medina Nuclear.</t>
  </si>
  <si>
    <t>Domicilio del Establecimiento.</t>
  </si>
  <si>
    <t>Municipio.</t>
  </si>
  <si>
    <t>Localidad.</t>
  </si>
  <si>
    <t>Nombre del(a) Oncólogo(a) *.</t>
  </si>
  <si>
    <t>DIRECCIÓN GENERAL DE CALIDAD Y EDUCACIÓN EN SALUD</t>
  </si>
  <si>
    <t>ÁREA DE VERIFICACIÓN</t>
  </si>
  <si>
    <t>CONCEPTO</t>
  </si>
  <si>
    <t>CRITERIO</t>
  </si>
  <si>
    <t>Calif.</t>
  </si>
  <si>
    <t>NA</t>
  </si>
  <si>
    <t>Verificar existencia y funcionamiento.</t>
  </si>
  <si>
    <t>Ídem.</t>
  </si>
  <si>
    <t>Pruebas de coagulación (TP, TTP, TT, fibrinógeno.)</t>
  </si>
  <si>
    <t>Pruebas de función hepática de 8 elementos.</t>
  </si>
  <si>
    <t>Urocultivo.</t>
  </si>
  <si>
    <t>Equipo de Rayos "X".</t>
  </si>
  <si>
    <t>EKG y Ecocardiograma mayores de 50 años</t>
  </si>
  <si>
    <t>Verificar existencia y funcionamiento o demostrar convenio y sistema de referencia y contrarreferencia.</t>
  </si>
  <si>
    <t>MEDICINA NUCLEAR.</t>
  </si>
  <si>
    <t>Verificar existencia del servicio con permiso de la Comisión Nacional de Energía Nuclear y Salvaguardas o convenio y sistema de referencia y contrarreferencia a unidad autorizada.</t>
  </si>
  <si>
    <t>Verificar de acuerdo al contenido de cada cajón.</t>
  </si>
  <si>
    <t>Control de los Residuos Peligrosos Biológico-Infecciosos.</t>
  </si>
  <si>
    <t>Verificar: 1. Existencia. 2. Fecha  caducidad. 3. Suficiencia para la demanda.</t>
  </si>
  <si>
    <t>ÁREA DE QUIMIOTERAPIA.</t>
  </si>
  <si>
    <t>Área especial para la preparación de quimioterápicos con campana de flujo laminar o centro de mezclas.</t>
  </si>
  <si>
    <t>Área especial para la aplicación de quimioterapia con camas camillas y reposet.</t>
  </si>
  <si>
    <t>Refrigerador para guardar medicamentos para quimioterapia</t>
  </si>
  <si>
    <t>Carro rojo completo en quimioterapia.</t>
  </si>
  <si>
    <t>Área de curación.</t>
  </si>
  <si>
    <t>Físico.</t>
  </si>
  <si>
    <t>Buenas condiciones generales del área.</t>
  </si>
  <si>
    <t>Camas-camilla de terapia intensiva.</t>
  </si>
  <si>
    <t xml:space="preserve">Contactos eléctricos y enchufes, sin cables sueltos. </t>
  </si>
  <si>
    <t>Tomas de oxígeno y  succión por cama.</t>
  </si>
  <si>
    <t>Verificar: 1.- Existencia de contenedores de acuerdo con la NOM-087-ECOL-2002-RPBI. 2. Uso y separación de contenedores. 3. Señalización y circulación de contenedores. 4. Existencia de almacén temporal y destino final. 5. Documentación del registro de movimiento y control de RPBI (bitácora actualizada, convenio con el prestador de servicio legalmente autorizado, calendario de recolección).</t>
  </si>
  <si>
    <t>Espacios tributarios suficientes.</t>
  </si>
  <si>
    <t>Verificar espacios.</t>
  </si>
  <si>
    <t xml:space="preserve">Ventiladores. </t>
  </si>
  <si>
    <t>Verificar existencia (uno por cada camilla) y funcionamiento .</t>
  </si>
  <si>
    <t xml:space="preserve">Humidificador. </t>
  </si>
  <si>
    <t>Nebulizador.</t>
  </si>
  <si>
    <t>Electrocardiógrafo.</t>
  </si>
  <si>
    <t>Criterios de Ingreso y egreso.</t>
  </si>
  <si>
    <t>Verificar existencia.</t>
  </si>
  <si>
    <t>Protocolos para el manejo de la principal patología.</t>
  </si>
  <si>
    <t xml:space="preserve">Verificar existencia y los registros de su uso en el expediente clínico. </t>
  </si>
  <si>
    <t>Lavabo, jabón y toallas desechables en el área.</t>
  </si>
  <si>
    <t>Verificar existencia, funcionamiento y su uso.</t>
  </si>
  <si>
    <t>Lavamanos con agua y sin fugas. Jabonera con despachador. Bote campana o pedal para basura.</t>
  </si>
  <si>
    <t>El personal médico, paramédico y técnico del servicio cuenta con uniforme.</t>
  </si>
  <si>
    <t>Verificar por muestreo que los integrantes del personal portan uniforme y gafete de identificación.</t>
  </si>
  <si>
    <t>Apoyo del laboratorio y rayos X las 24 horas.</t>
  </si>
  <si>
    <t>Monitores suficientes en buenas condiciones uno por paciente o por cama, con bitácora de mantenimiento preventivo.</t>
  </si>
  <si>
    <t>esperado</t>
  </si>
  <si>
    <t>alcanzado</t>
  </si>
  <si>
    <t>ACREDITA</t>
  </si>
  <si>
    <t>NO ACREDITA</t>
  </si>
  <si>
    <t>Agua inyectable.</t>
  </si>
  <si>
    <t>Verificar existencia, control de caducidad de los medicamentos y su ubicación.</t>
  </si>
  <si>
    <t>Llave de tres vías.</t>
  </si>
  <si>
    <t>Sonda de aspiración.</t>
  </si>
  <si>
    <t>Agujas hipodérmicas.</t>
  </si>
  <si>
    <t>Mango de laringoscopio.</t>
  </si>
  <si>
    <t>Guantes.</t>
  </si>
  <si>
    <t>Tela adhesiva.</t>
  </si>
  <si>
    <t>Extensión para oxígeno.</t>
  </si>
  <si>
    <t>Puntas nasales.</t>
  </si>
  <si>
    <t>Responsable de la revisión de Carro Rojo.</t>
  </si>
  <si>
    <t>BANCO DE SANGRE</t>
  </si>
  <si>
    <t>No.</t>
  </si>
  <si>
    <t>Área de verificación</t>
  </si>
  <si>
    <t>Concepto</t>
  </si>
  <si>
    <t>Criterio</t>
  </si>
  <si>
    <t>HOSP ADULTOS</t>
  </si>
  <si>
    <t>RX</t>
  </si>
  <si>
    <t xml:space="preserve">CARRO ROJO: Contenido por cajón. PRIMER CAJÓN. </t>
  </si>
  <si>
    <t>Verificar existencia, sistema de abasto, control de caducidad de los medicamentos y su ubicación.</t>
  </si>
  <si>
    <t>Adenosina solución inyectable 6 mg/2 ml.</t>
  </si>
  <si>
    <t>Adrenalina (epinefrina) solución inyectable 1 mg / 1 ml.</t>
  </si>
  <si>
    <t xml:space="preserve">Amiodarona solución inyectable 150 mg / 3 ml. </t>
  </si>
  <si>
    <t>Atropina solución inyectable 1 mg /1 ml.</t>
  </si>
  <si>
    <t>Bicarbonato de sodio solución inyectable al 7.5% (0.75 g).</t>
  </si>
  <si>
    <t>Diazepam solución inyectable 10 mg / 2 ml.</t>
  </si>
  <si>
    <t>Dobutamina solución inyectable 250 mg.</t>
  </si>
  <si>
    <t>Dopamina solución inyectable 200 mg / 5 ml.</t>
  </si>
  <si>
    <t>Esmolol solución inyectable 2.5 g / 10 ml</t>
  </si>
  <si>
    <t>Midazolam solución inyectable 5 mg / ml</t>
  </si>
  <si>
    <t>Vecuronio solución inyectable 4 mg/ml.</t>
  </si>
  <si>
    <t>Furosemide solución inyectable 20 mg / 2 ml.</t>
  </si>
  <si>
    <t>Gluconato de Calcio solución inyectable al 10%.</t>
  </si>
  <si>
    <t>Glucosa solución inyectable al 50% (adultos y pediatría) 10% (neonatología).</t>
  </si>
  <si>
    <t>Hidrocortisona solución inyectable 100 mg.</t>
  </si>
  <si>
    <t xml:space="preserve">Metilprednisolona solución inyectable 40 mg. </t>
  </si>
  <si>
    <t>Nitroglicerina solución intravenosa 50 mg /10 ml</t>
  </si>
  <si>
    <t>Nitroprusiato de sodio solución inyectable 50 mg</t>
  </si>
  <si>
    <t>Sulfato de Magnesio solución inyectable 1g / 10 ml.</t>
  </si>
  <si>
    <t>Lidocaína solución inyectable al 2%.</t>
  </si>
  <si>
    <t>CARRO ROJO: Contenido por cajón. SEGUNDO CAJÓN.</t>
  </si>
  <si>
    <t>Parches para electrodo (adulto, pediátricos, neonatales).</t>
  </si>
  <si>
    <t>Verificar: 1. Existencia, 2. Suficiencia, 3. Control de caducidad, 4. Ubicación. 5.Empaques integros.</t>
  </si>
  <si>
    <t>Catéter venoso central (4-7 fr)</t>
  </si>
  <si>
    <t>Catéter para vena periférica (17,18, 20, 22, 24 fr)</t>
  </si>
  <si>
    <t>Jeringas de 5, 10, 20  ml.</t>
  </si>
  <si>
    <t>Equipo de venoclisis con microgotero.</t>
  </si>
  <si>
    <t>Equipo de venoclisis con normogotero.</t>
  </si>
  <si>
    <t>CARRO ROJO: Contenido por cajón. TERCER CAJÓN.</t>
  </si>
  <si>
    <t>Cánulas endotraqueales: N° 2.5, 3.0, 3.5, 4.0, 4.5, 5.0, 6.5, 7.0, 7.5, 8.0, 8.5, 9.0, 9.5 mm. En caso de neonatos: 2.5 a 4.5 mm.</t>
  </si>
  <si>
    <t>Verificar: 1. Existencia, 2. Suficiencia, 3. Control de caducidad, 4. Ubicación. 5. Empaques integros.</t>
  </si>
  <si>
    <t>Cateter umbilical.</t>
  </si>
  <si>
    <t>Aguja intraósea (14,16,18).</t>
  </si>
  <si>
    <t>Guía metálica para cánulas endotraqueales (adulto y pediátrico).</t>
  </si>
  <si>
    <t>Lidocaína con atomizador manual al 10%.</t>
  </si>
  <si>
    <t>Verificar: 1. Existencia. 2. Vigencia. 3. Ubicación.</t>
  </si>
  <si>
    <t>Cánulas de Guedel: 3, 4, 5.</t>
  </si>
  <si>
    <t>Verificar: 1. Existencia. 2. Suficiencia. 3. Ubicación.</t>
  </si>
  <si>
    <t>Verificar: 1. Existencia. 2. Suficiencia. 3. Funcionamiento del equipo. 4. Ubicación. 5. Pilas de repuesto.</t>
  </si>
  <si>
    <t>Hojas rectas: 0, 1, 2.</t>
  </si>
  <si>
    <t xml:space="preserve">Verificar: 1. Existencia. 2. Suficiencia. 3. Ubicación. </t>
  </si>
  <si>
    <t>Hojas curvas: 1, 2, 3, 4.</t>
  </si>
  <si>
    <t>CARRO ROJO: Contenido por cajón. CUARTO CAJÓN Y ANEXOS.</t>
  </si>
  <si>
    <t>Bolsa autoinflable para reanimación neonatal, pediátrica y adulto.</t>
  </si>
  <si>
    <t>Mascarillas: neonatales (prematuro, término), 2, 3.</t>
  </si>
  <si>
    <t>Mascarilla laríngea (1.0,1.5, 2.0,2.5,3.0,4.0). En UCIN solo número 1 y 1.5.</t>
  </si>
  <si>
    <t>Monitor-Desfibrilador con paletas para adulto y pediátricas.</t>
  </si>
  <si>
    <t xml:space="preserve">Verificar: 1. Existencia. 2. Verificación periódica de funcionamiento del equipo. 3. Ubicación. 4. Bitácora de mantenimiento. </t>
  </si>
  <si>
    <t>Tanque de oxígeno.</t>
  </si>
  <si>
    <t>Solución Hartmann inyectable 500 ml.</t>
  </si>
  <si>
    <t>Solución de cloruro de sodio inyectable al 0.9% 500 ml.</t>
  </si>
  <si>
    <t>Solución glucosada inyectable al 5% 250 ml.</t>
  </si>
  <si>
    <t>Coloide solución inyectable      500 ml.</t>
  </si>
  <si>
    <t>Tabla de reanimación (Por lo menos 50 x 60 x 1.0 cm).</t>
  </si>
  <si>
    <t>Verificar existencia y ubicación, material no conductivo.</t>
  </si>
  <si>
    <t>Verificar: 1. Bitácora de control de carro rojo firmada por el responsable de turno. 2. Registro histórico del abastecimiento oportuno y completo del contenido del carro rojo.</t>
  </si>
  <si>
    <t xml:space="preserve">Biometría hemática </t>
  </si>
  <si>
    <t>Grupo sanguíneo y Rh.</t>
  </si>
  <si>
    <t xml:space="preserve">Fosfatasa alcalina </t>
  </si>
  <si>
    <t>Examen General de Orina</t>
  </si>
  <si>
    <t>Química sanguínea: glucosa, urea , cratinina y ácido úrico.</t>
  </si>
  <si>
    <t>Antigeno próstatico total (APT)</t>
  </si>
  <si>
    <t>Antígeno próstatico libre (APL)</t>
  </si>
  <si>
    <t>Pruebas de función pulmonar.</t>
  </si>
  <si>
    <t>Placas de tórax.</t>
  </si>
  <si>
    <t>Ultrasonido transrectal (USTR)</t>
  </si>
  <si>
    <t>Gamagrafía ósea</t>
  </si>
  <si>
    <t>Plasma fresco y/o paquete globular.</t>
  </si>
  <si>
    <t>Biopsia transrectal.</t>
  </si>
  <si>
    <t>Elecrolitos Séricos:Na, P, K, Cl , Mg</t>
  </si>
  <si>
    <t>Verificar existencia y funcionamiento. Doopler con tranductor intracavitario entre 5 -10 mega herz.</t>
  </si>
  <si>
    <t>1.- Aguja de corte para biopsia adaptada a pistola automática. 2. Pistola autómatica para biopsia. 3.- Aguja deShiba. 4.- Guía adaptable para aguja de biopsia: Verificar: a.- Existencia. b.- Buen estado y funcionamiento c.. Resultados interpretados en notas médicas e integrados en los expedientes clínicos.</t>
  </si>
  <si>
    <t>Análogos de LhRH</t>
  </si>
  <si>
    <t>Antiandrógenicos</t>
  </si>
  <si>
    <t>na</t>
  </si>
  <si>
    <t xml:space="preserve">Carro rojo completo en Terapia Intensiva. </t>
  </si>
  <si>
    <t>Bombas de infusión.</t>
  </si>
  <si>
    <t>Verificar: Existencia, suficiencia (mínimo una por paciente), sistema de mantenimiento preventivo-correctivo.</t>
  </si>
  <si>
    <t>Catéteres para infusión central.</t>
  </si>
  <si>
    <t>Verificar existencia, caducidad, suficiencia, sistema de abasto.</t>
  </si>
  <si>
    <t>Catéteres para venoclisis N° 20, 21 y 22 Fr.</t>
  </si>
  <si>
    <t>Verificar existencia y sistema de abasto.</t>
  </si>
  <si>
    <t>Equipos para venoclisis.</t>
  </si>
  <si>
    <t>Aguja desechable 20 G x 32 mm</t>
  </si>
  <si>
    <t>Aguja desechable 22 G x 32 mm</t>
  </si>
  <si>
    <t>Jeringas desechables de 5 y 10 ml.</t>
  </si>
  <si>
    <t>Alcohol etílico.</t>
  </si>
  <si>
    <t>Algodón.</t>
  </si>
  <si>
    <t>Guantes de exploración.</t>
  </si>
  <si>
    <t>Bata desechable de cirujano.</t>
  </si>
  <si>
    <t>Cubre bocas.</t>
  </si>
  <si>
    <t>Alcohol gel.</t>
  </si>
  <si>
    <t>Solución glucosada al 5%.</t>
  </si>
  <si>
    <t>Antiséptico germicida.</t>
  </si>
  <si>
    <t>Apósitos 20 x 8 cm.</t>
  </si>
  <si>
    <t>Gasa 7.5 x 5 cm.</t>
  </si>
  <si>
    <t>Carro rojo completo en hospitalización.</t>
  </si>
  <si>
    <t>Calificar en la 2a columna de la hoja "Carro Rojo".</t>
  </si>
  <si>
    <t>Verificar cumplimiento de la NOM-087-SEMARNAT-SSA1-2002 , Protección ambiental - Salud ambiental - Residuos peligrosos biológico-infecciosos - Clasificación y especificaciones de manejo.</t>
  </si>
  <si>
    <t>Personal médico, paramédico y técnico con uniforme y gafete de identificación.</t>
  </si>
  <si>
    <t>Verificar por muestreo que el personal porte uniforme y gafete de identificación.</t>
  </si>
  <si>
    <t>Lavamanos con agua, sin fugas. Jabonera con dispensador. Bote campana o pedal para basurero de uso por el personal médico y de enfermería.</t>
  </si>
  <si>
    <t>Cartas de consentimiento bajo información integradas en los expedientes clínicos.</t>
  </si>
  <si>
    <t>Verificar, por muestreo, su existencia, llenado completo e integración al expediente clínico.</t>
  </si>
  <si>
    <t>Guarda de material, equipo y medicamento.</t>
  </si>
  <si>
    <t>Verificar existencia y condiciones.</t>
  </si>
  <si>
    <t>Guarda de ropa.</t>
  </si>
  <si>
    <t>Área específica para la preparación de medicamentos, con mesa de acero inoxidable.</t>
  </si>
  <si>
    <t>Cuarto séptico.</t>
  </si>
  <si>
    <t>Control de  los Residuos Peligrosos Biológico-Infecciosos.</t>
  </si>
  <si>
    <t xml:space="preserve">Transfer o transferencia de pacientes. </t>
  </si>
  <si>
    <t>Vestidor de personal.</t>
  </si>
  <si>
    <t>Cambio de botas.</t>
  </si>
  <si>
    <t>Pasillos de circulación blanca con lavabo, jaboneras de pie con jabón lìquido y ventana a CEyE.</t>
  </si>
  <si>
    <t>Puerta abatible.</t>
  </si>
  <si>
    <t>Salas de operaciones con mesa quirúrgica, lámpara cenital con luz fría, mesas de  riñón y  mesas de Pasteur y gases medicinales (25 m²).</t>
  </si>
  <si>
    <t>Máquinas de anestesia con vaporizadores y botellas de oxígeno y óxido nitroso.</t>
  </si>
  <si>
    <t>Capnógrafo.</t>
  </si>
  <si>
    <t>Oxímetro.</t>
  </si>
  <si>
    <t>Monitor.</t>
  </si>
  <si>
    <t>Área de recuperación con camillas o camas con barandal.</t>
  </si>
  <si>
    <t>Área de recuperación con tomas de oxígeno y de succión.</t>
  </si>
  <si>
    <t>Oxímetro en el área de recuperación.</t>
  </si>
  <si>
    <t>Protocolos de manejo de las complicaciones y procedimientos más trascendentes.</t>
  </si>
  <si>
    <t>Apoyo de laboratorio de análisis clínicos para estudios preoperatorios.</t>
  </si>
  <si>
    <t>Apoyo de imagenología con estudios simples, contrastados y ultrasonografía.</t>
  </si>
  <si>
    <t>Carro rojo completo en sala de operaciones.</t>
  </si>
  <si>
    <t>Carro rojo completo en Recuperación.</t>
  </si>
  <si>
    <t>Verificar existencia, localización y funcionamiento.</t>
  </si>
  <si>
    <t>Verificar existencia, condiciones y calibración.</t>
  </si>
  <si>
    <t>Verificar existencia y fecha de actualización no mayor de dos años.</t>
  </si>
  <si>
    <t>Calificar en la 3a columna de la hoja "Carro Rojo".</t>
  </si>
  <si>
    <t>Calificar en la 4a columna de la hoja "Carro Rojo".</t>
  </si>
  <si>
    <t>Verificar existencia, funcionamiento y apego a NOM--SSA</t>
  </si>
  <si>
    <t>QX</t>
  </si>
  <si>
    <t>REC</t>
  </si>
  <si>
    <t>UCI</t>
  </si>
  <si>
    <t>QUIMIO</t>
  </si>
  <si>
    <t>Instrumental en buenas condiciones.</t>
  </si>
  <si>
    <t xml:space="preserve">Cirugía general. </t>
  </si>
  <si>
    <t xml:space="preserve">Cirugía prostática suprapúbica. </t>
  </si>
  <si>
    <t>Cirugía urológica.</t>
  </si>
  <si>
    <t xml:space="preserve">Verificar: 1. Existencia. 2.  Estado y condiciones del instrumental quirúrgico:  limpieza, oxidación y funcionamiento. 3. Identificación del contenido del bulto. 4. Fecha de esterilización. 5. Proceso documentado de mantenimiento y sistema de baja. </t>
  </si>
  <si>
    <t>Señalización.</t>
  </si>
  <si>
    <t>Consultorio con baño y vestidor.</t>
  </si>
  <si>
    <t>Silla sin descansabrazos.</t>
  </si>
  <si>
    <t>Esfigmomanómetro.</t>
  </si>
  <si>
    <t>Estetoscopio biauricular.</t>
  </si>
  <si>
    <t>Mesa de exploración.</t>
  </si>
  <si>
    <t>Lavamanos para que el personal médico y paramédico se lave las manos antes y después de revisar a una paciente.</t>
  </si>
  <si>
    <t>Toallas desechables de papel y bote de campana o pedal para basura.</t>
  </si>
  <si>
    <t>Vitrina para guarda de material y equipo.</t>
  </si>
  <si>
    <t>Lugar para guarda de ropa.</t>
  </si>
  <si>
    <t>Vitrina para guarda de medicamentos.</t>
  </si>
  <si>
    <t>Manuales de procedimientos, guías y lineamientos.</t>
  </si>
  <si>
    <t>Que no exista diferimiento (lista de espera no mayor de 10 días).</t>
  </si>
  <si>
    <t>Área de tinciones.</t>
  </si>
  <si>
    <t>Soluciones colorantes y fijadoras.</t>
  </si>
  <si>
    <t>Área de lectura.</t>
  </si>
  <si>
    <t>Microtomo.</t>
  </si>
  <si>
    <t>Criostato.</t>
  </si>
  <si>
    <t>Histoquinete.</t>
  </si>
  <si>
    <t>Microscopio de luz y/o binocular.</t>
  </si>
  <si>
    <t>Canastillas para parafina.</t>
  </si>
  <si>
    <t>Estudio histopatológico de la pieza quirúrgica.</t>
  </si>
  <si>
    <t>Verificar existencia y buenas condiciones.</t>
  </si>
  <si>
    <t>Verificar existencia, suficiencia y funcionamiento.</t>
  </si>
  <si>
    <t>Verificar existencia, suficiencia y buenas condiciones.</t>
  </si>
  <si>
    <t>Verificar existencia y funcionamiento, condiciones</t>
  </si>
  <si>
    <t>Verificar existencia y suficiencia.</t>
  </si>
  <si>
    <t>Verificar existencia y funcionamiento y condiciones</t>
  </si>
  <si>
    <t>Verificar existencia, contenidos y fecha de actualización no mayor de dos años.</t>
  </si>
  <si>
    <t>Verificar libretas de citas y mecanismos de control.</t>
  </si>
  <si>
    <t xml:space="preserve">Verificar existencia y funcionalidad. </t>
  </si>
  <si>
    <t>Verificar: 1. Existencia, funcionalidad, condiciones. 2. Bitácora de manenimiento preventivo-correctivos</t>
  </si>
  <si>
    <t>Verificar oportunidad de su realización. La pieza debe contener nombre de la paciente, tipo de pieza y fecha de la muestra.</t>
  </si>
  <si>
    <t>HISTOPATOLOGÍA</t>
  </si>
  <si>
    <t>Verificar cumplimiento del la NOM-016-SSA3-2012. Requisitos mínimos de infraestructura y equipamiento de hospitales generales y consultorios de atención médica especializada. Presencia del cartel con los 5 momentos del lavado de manos.</t>
  </si>
  <si>
    <t>Verificar existencia y apego a NOM-004-SSA3-2012. Expediente clínico.</t>
  </si>
  <si>
    <t>Caja de instrumentos con tapa</t>
  </si>
  <si>
    <t>Cistouretroscopio mínimo con dos camisas 20 y 22 Fr.</t>
  </si>
  <si>
    <t>Densímetro para orina</t>
  </si>
  <si>
    <t>Juego de candelillas</t>
  </si>
  <si>
    <t>Juego de dilatadores uretrales</t>
  </si>
  <si>
    <t>Juego de muletillas</t>
  </si>
  <si>
    <t>Mango de bisturí</t>
  </si>
  <si>
    <t>Pinzas de disección con dientes y sin dientes</t>
  </si>
  <si>
    <t>Pinza de Kelly</t>
  </si>
  <si>
    <t>Pinza Forester recta</t>
  </si>
  <si>
    <t>Portaagujas</t>
  </si>
  <si>
    <t>Riñón</t>
  </si>
  <si>
    <t>Sondas de tres vías</t>
  </si>
  <si>
    <t>Sondas uretrales con globo</t>
  </si>
  <si>
    <t>Tijera para retirar puntos</t>
  </si>
  <si>
    <t>Tijeras de Mayo</t>
  </si>
  <si>
    <t>Material de curación y antisépticos locales.</t>
  </si>
  <si>
    <t>Verificar: 1. Existencia de jabón, agua estéril,  solución fisiológica, yodopovidona y alcohol. 2. Confirmar sistema de abasto con último pedido mensual surtido. 3. Gasas y apósitos con fecha de esterilización. 4. Verificar en el membrete de los frascos y pescaderas fecha de llenado (no mayor de 24 horas) y caducidad de antisépticos.</t>
  </si>
  <si>
    <t>Verificar: 1. Existencia de contenedores (bolsas rojas, negras y contenedor hermético para punzocortantes). 2. Uso y separación de contenedores. 3. Señalización y circulación de contenedores. 4. Existencia de almacén temporal o destino final. 5. Separado y envasado, sin mezclar con residuos municipales. 6. Documentación del registro de movimiento y control de R.P.B.I. (bitácora actualizada, convenio con el prestador de servicio legalmente autorizado y calendario de recolección).</t>
  </si>
  <si>
    <t>Verificar: 1. Existencia. 2. Buenas condiciones físicas y de funcionalidad del instrumental. 3. Paquete rotulado con fecha de esterilización y contenido.</t>
  </si>
  <si>
    <t>Control de  los Residuos Peligrosos Biológico-Infecciosos. (R.P.B.I.) NOM-087-ECOL-SSA1-2002, Protección ambiental - Salud ambiental - Residuos Peligrosos Biológico Infecciosos - Clasificación y especificaciones de manejo.</t>
  </si>
  <si>
    <t>Verificar: 1. Existencia. 2. Suficiencia.  3. Confirmar sistema de abasto con último pedido mensual surtido. 4. Fecha de caducidad. 5. Empaques íntegros</t>
  </si>
  <si>
    <t>LABORATORIO CLÍNICO</t>
  </si>
  <si>
    <t>Banco de sangre propio en la unidad  las 24 horas, 365 días del año.</t>
  </si>
  <si>
    <t>Verificar: 1. Existencia, ubicación, espacios funcionales y documentos de autorización. 2. Procesos en los que se ha establecido sistema de referencia o mediante colaboración por convenio formal con la institución prestadora del servicio. 3. Condiciones generales. 4. Cobertura. 5. Resultados interpretados e integrados en los expedientes clínicos.</t>
  </si>
  <si>
    <t>Verificar: 1. Ubicación del área. 2. Rótulo de identificación del área.</t>
  </si>
  <si>
    <t xml:space="preserve">Verificar existencia, funcionamiento, registros de uso en expedientes clínicos. </t>
  </si>
  <si>
    <t>Verificar existencia, funcionamiento y procedimiento. Cartel con recomendación de lavado de manos, conocimiento del personal en el área de la técnica y uso de la misma.</t>
  </si>
  <si>
    <t>Contar con protocolos para el manejo de los pacientes en sus diferentes etapas.</t>
  </si>
  <si>
    <t>Verificar existencia y fecha de actualización. Contar con Protocolo Técnico de Diagnostico y Tratamiento de Cáncer de Próstata, realizado por el Consejo de Salubridad General.</t>
  </si>
  <si>
    <t>Verificar: 1. Realización, 2. Resultados interpretados en notas médicas e integrados en los expedientes clínicos.</t>
  </si>
  <si>
    <t xml:space="preserve">Verificar: 1. Existencia y buen estado. 2. Bitácora de mantenimiento preventivo y correctivo. </t>
  </si>
  <si>
    <t>Verificar: 1. Existencia. 2. Buenas condiciones físicas y de funcionalidad.</t>
  </si>
  <si>
    <t>Verificar existencia, funcionamiento, inlcusion y registros de mantenimiento preventivo y correctivo.</t>
  </si>
  <si>
    <t>Verificar: 1. Existencia, 2. Sistema de abasto.</t>
  </si>
  <si>
    <t xml:space="preserve">TAC  </t>
  </si>
  <si>
    <t>Carro rojo en imagenología.</t>
  </si>
  <si>
    <t>Verificar existencia y funcionamiento o convenios y sistema de referencia. Mantenimiento preventivo o correctivo de la Campana de flujo laminar, con control de conteo de particulas. Manual de procedimiento.</t>
  </si>
  <si>
    <t>Verificar existencia y funcionamiento. Manual de procedimiento del Area de Quimioterapia.</t>
  </si>
  <si>
    <t xml:space="preserve">Verificar existencia, condiciones generales y funcionamiento. Control térmico por turno.  </t>
  </si>
  <si>
    <t>Verificar existencia y condiciones generales.</t>
  </si>
  <si>
    <t>Verificar señalización, uso y circulación de los contenedores de acuerdo a NOM-087-ECOL-SSA1-2002.</t>
  </si>
  <si>
    <t>Área y condiciones generales.</t>
  </si>
  <si>
    <t>Equipo de esterilización en buen estado y de acuerdo con las necesidades del establecimiento (vapor, calor seco, gas, plasma).</t>
  </si>
  <si>
    <t>Mantenimiento de equipo y estructura.</t>
  </si>
  <si>
    <t xml:space="preserve">Control de Calidad Interno. </t>
  </si>
  <si>
    <t>Verificar: 1. Condiciones y funcionamiento.  2. Registro de productividad de cada aparato de esterilización.</t>
  </si>
  <si>
    <t>Verificar las bitácoras de mantenimiento preventivo y correctivo.</t>
  </si>
  <si>
    <t xml:space="preserve">Verificar: 1. Proceso documentado de control de calidad. 2. Registro de resultados del control de calidad y acciones realizadas. </t>
  </si>
  <si>
    <t>IMAGENOLOGÍA</t>
  </si>
  <si>
    <t>Servicio, departamento o área de Cuidados Paliativos.</t>
  </si>
  <si>
    <t>Equipo Profesional Multidisciplinario</t>
  </si>
  <si>
    <t>1. Existencia, ubicación, señalización, organización y funcionamiento del Servicio, departamento o área de Cuidados Paliativos. 2. Los establecimientos para la atención médica que proporcionen cuidados paliativos de carácter ambulatorio u hospitalario, deberán contar con los recursos humanos y materiales suficientes e idóneos para el control del dolor y los síntomas asociados que generen un deterioro en la calidad de vida del paciente. 3. Disponibilidad de protocolos de tratamiento para brindar cuidados paliativos generales y específicos.</t>
  </si>
  <si>
    <t>1. Cumplir con lo establecido en los lineamientos para este tipo de atención. ( En el proyecto de norma PROY-NOM-011-SSA3-2007 Criterios para la atención de enfermos en fase terminal a través de cuidados paliativos) 2. Únicamente los médicos especialistas estarán facultados para indicar y prescribir medicamentos y tratamientos especializados de pacientes terminales 3. Integrar en el expediente clínico el consentimiento bajo información específico. 4. Programa anual de capacitación y actualización del personal profesional, técnico y auxiliar de la salud, que coadyuven en la atención de los pacientes terminales, sobre los criterios para la aplicación de cuidados paliativos. 5. Registro de las actividades del Equipo multidisciplinario en su respectiva área: prevención, tratamiento y control del dolor.</t>
  </si>
  <si>
    <t>CUIDADOS PALIATIVOS</t>
  </si>
  <si>
    <t>Tabla 1</t>
  </si>
  <si>
    <t>Evaluación</t>
  </si>
  <si>
    <t>Puntaje esperado</t>
  </si>
  <si>
    <t>Puntaje alcanzado</t>
  </si>
  <si>
    <t>Acredita</t>
  </si>
  <si>
    <t xml:space="preserve">≥ 90% </t>
  </si>
  <si>
    <t>DEBIDO A QUE EL ÁREA QUIRÚRGICA NO CUMPLE CON LA NOM-197-SSA1-2000</t>
  </si>
  <si>
    <t>No Acredita</t>
  </si>
  <si>
    <t>&lt; 90%</t>
  </si>
  <si>
    <t>POR NO CONTAR CON MÉDICO ONCÓLOGO</t>
  </si>
  <si>
    <t>Califiación</t>
  </si>
  <si>
    <t>A PESAR DE LA PUNTUACIÓN OBTENIDA</t>
  </si>
  <si>
    <t>DIRECCIÓN GENERAL DE CALIDAD Y EDUCACION EN SALUD</t>
  </si>
  <si>
    <t>UNIDAD DE ANÁLISIS ECONÓMICO</t>
  </si>
  <si>
    <t>CLUES.</t>
  </si>
  <si>
    <t>Nombre delresponsable del establecimiento</t>
  </si>
  <si>
    <t>Fecha de la visita de evaluación.</t>
  </si>
  <si>
    <t>Nombre del responsable de la evaluación.</t>
  </si>
  <si>
    <t>CRITERIOS MAYORES</t>
  </si>
  <si>
    <t>Personal médico de Urología</t>
  </si>
  <si>
    <t>Personal de enfermería especialista o con capacitación en quimioterapia</t>
  </si>
  <si>
    <t>Requisitos generales: Limpieza e infraestructura</t>
  </si>
  <si>
    <t>Acciones Esenciales para la Seguridad del Paciente</t>
  </si>
  <si>
    <t>Autorizaciones sanitarias (se debe mostrar documento al personal evaluador)</t>
  </si>
  <si>
    <r>
      <t xml:space="preserve">Verificar: 1. Ubicación y señalización. 2. Rótulo de identificación del área de vacunación. </t>
    </r>
    <r>
      <rPr>
        <b/>
        <sz val="12"/>
        <rFont val="Montserrat"/>
      </rPr>
      <t>3. Infraestructura en buen estado.</t>
    </r>
    <r>
      <rPr>
        <sz val="12"/>
        <rFont val="Montserrat"/>
      </rPr>
      <t xml:space="preserve"> 4. Iluminación apropiada y completa. 5. Instalaciones hidrosanitarias y eléctricas en buen estado. </t>
    </r>
    <r>
      <rPr>
        <b/>
        <sz val="12"/>
        <rFont val="Montserrat"/>
      </rPr>
      <t xml:space="preserve">6. Limpieza del área </t>
    </r>
    <r>
      <rPr>
        <sz val="12"/>
        <rFont val="Montserrat"/>
      </rPr>
      <t>y bitácora de aseo. 7. Ruta de evacuación, punto de reunión.</t>
    </r>
  </si>
  <si>
    <r>
      <t xml:space="preserve">Expediente Clínico completo </t>
    </r>
    <r>
      <rPr>
        <b/>
        <sz val="12"/>
        <rFont val="Montserrat"/>
      </rPr>
      <t>que incluya la Lista de Verificación de la Seguridad de la Cirugía.</t>
    </r>
  </si>
  <si>
    <r>
      <t>Verificar</t>
    </r>
    <r>
      <rPr>
        <b/>
        <sz val="12"/>
        <rFont val="Montserrat"/>
      </rPr>
      <t xml:space="preserve"> limpieza de las instalaciones, que no exista humedad, cuarteaduras, orificios en paredes y plafones </t>
    </r>
    <r>
      <rPr>
        <sz val="12"/>
        <rFont val="Montserrat"/>
      </rPr>
      <t>ni fugas de agua, aire o gas.</t>
    </r>
  </si>
  <si>
    <r>
      <t xml:space="preserve">Circulación gris y blanca </t>
    </r>
    <r>
      <rPr>
        <sz val="12"/>
        <color indexed="8"/>
        <rFont val="Montserrat"/>
      </rPr>
      <t>bien delimitadas.</t>
    </r>
  </si>
  <si>
    <t xml:space="preserve">Que  el personal ingrese a la unidad quirúrgica a través del área de vestidores y sanitarios. 1. Que  se tenga continuidad de circulación hacia el pasillo de circulación blanca. 2. Que  el egreso del personal del área de la salud sea a través del área gris hacia el área negra. </t>
  </si>
  <si>
    <t>Circuito eléctrico conectado a planta de emergencia con  restablecimiento de la energía sea en un lapso de 10 segundos o menos.</t>
  </si>
  <si>
    <r>
      <rPr>
        <sz val="12"/>
        <rFont val="Montserrat"/>
      </rPr>
      <t>Verificar:</t>
    </r>
    <r>
      <rPr>
        <b/>
        <sz val="12"/>
        <rFont val="Montserrat"/>
      </rPr>
      <t xml:space="preserve"> 1. Existencia y funcionamiento. 2. Registro de contingencias y acciones realizadas</t>
    </r>
    <r>
      <rPr>
        <sz val="12"/>
        <rFont val="Montserrat"/>
      </rPr>
      <t>. 3. Contactos diferenciados de color naranja.</t>
    </r>
  </si>
  <si>
    <t>Filtración de aire de alta eficiencia y sistema de inyección, extracción y distribución de aire.</t>
  </si>
  <si>
    <t xml:space="preserve">Buenas condiciones del área y señalización. </t>
  </si>
  <si>
    <t>HOSPITALIZACIÓN
CRITERIO MAYOR</t>
  </si>
  <si>
    <t xml:space="preserve">Condiciones generales.
</t>
  </si>
  <si>
    <t>CONSULTA EXTERNA
CRITERIO MAYOR</t>
  </si>
  <si>
    <t>UNIDAD QUIRÚRGICA
CRITERIO MAYOR</t>
  </si>
  <si>
    <t xml:space="preserve">Identificación de pacientes en su persona, cama y expediente clínico. </t>
  </si>
  <si>
    <r>
      <t xml:space="preserve">Verificar: 1. Ubicación estratégica del área. 2. Señalización de acceso restringido. 3. Separación de espacios funcionales de acuerdo a normatividad: áreas de vestidor filtro para el personal, prelavado, empaquetamiento, esterilización y almacenamiento. 4. Existencia de ventanillas diferenciadas a circulaciones blanca y negra para entrega de material e instrumental estéril y recepción de instrumental sucio. </t>
    </r>
    <r>
      <rPr>
        <b/>
        <sz val="12"/>
        <rFont val="Montserrat"/>
      </rPr>
      <t>5. Estado de infraestructura: limpieza</t>
    </r>
    <r>
      <rPr>
        <sz val="12"/>
        <rFont val="Montserrat"/>
      </rPr>
      <t xml:space="preserve">, iluminación, </t>
    </r>
    <r>
      <rPr>
        <b/>
        <sz val="12"/>
        <rFont val="Montserrat"/>
      </rPr>
      <t>sin humedad ni cuarteaduras en paredes y techos</t>
    </r>
    <r>
      <rPr>
        <sz val="12"/>
        <rFont val="Montserrat"/>
      </rPr>
      <t xml:space="preserve">, sin cables sueltos, sin fugas hidrosanitarias. 6. Sistema de ventilación y extración en buen estado y  bitácora de mantenimiento preventivo y correctivo. </t>
    </r>
  </si>
  <si>
    <t>CENTRAL DE EQUIPOS Y ESTERILIZACIÓN. (CEyE).  Instrumental.
CRITERIO MAYOR</t>
  </si>
  <si>
    <t xml:space="preserve">Personal de Oncología médica y cirugía oncológica </t>
  </si>
  <si>
    <t>Personal de Oncología médica y cirugía oncológica</t>
  </si>
  <si>
    <t>Personal médico de Anatomía patológica e Histotecnología</t>
  </si>
  <si>
    <t>Personal médico intensivista adultos</t>
  </si>
  <si>
    <t>Personal Radioterapeuta.</t>
  </si>
  <si>
    <t>Personal médico Radiólogo e internista.</t>
  </si>
  <si>
    <t>RECURSOS HUMANOS. *(7)
CRITERIO MAYOR</t>
  </si>
  <si>
    <t>TERAPIA INTENSIVA. Requisitos generales. *(3,7,11)
CRITERIO MAYOR</t>
  </si>
  <si>
    <r>
      <t>Verificar q</t>
    </r>
    <r>
      <rPr>
        <b/>
        <sz val="12"/>
        <rFont val="Montserrat"/>
      </rPr>
      <t>ue el personal médico y paramédico se lava las manos antes y después de revisar a un paciente.</t>
    </r>
  </si>
  <si>
    <r>
      <t>I</t>
    </r>
    <r>
      <rPr>
        <b/>
        <sz val="12"/>
        <rFont val="Montserrat"/>
      </rPr>
      <t>dentificación de pacientes en su persona, cama y expediente.</t>
    </r>
  </si>
  <si>
    <t>Área quirúrgica</t>
  </si>
  <si>
    <t>Terapía intensiva adultos</t>
  </si>
  <si>
    <r>
      <t>Verificar: 1. Existencia y funcionamiento.</t>
    </r>
    <r>
      <rPr>
        <b/>
        <sz val="12"/>
        <rFont val="Montserrat"/>
      </rPr>
      <t xml:space="preserve"> 2. Registro de contingencias y acciones realizadas.</t>
    </r>
    <r>
      <rPr>
        <sz val="12"/>
        <rFont val="Montserrat"/>
      </rPr>
      <t xml:space="preserve"> 3. Contactos diferenciados de color naranja.</t>
    </r>
  </si>
  <si>
    <t>Nombre del establecimiento</t>
  </si>
  <si>
    <t>CLUES</t>
  </si>
  <si>
    <t>Hoja de Resultados</t>
  </si>
  <si>
    <t>CÉDULA DE EVALUACIÓN PARA CÁNCER EN MAYORES DE 18 AÑOS: TUMOR MALIGNO DE PRÓSTATA</t>
  </si>
  <si>
    <t>Verificar: 1. Exista identificación en brazaletes y cabecera por lo menos con nombre y fecha de nacimiento del paciente, fecha y hora de ingreso.  2. Sondas y catéteres con fecha y hora de colocación y soluciones con hora de inicio y término. En el expediente debe estar incluída la Lista de Verificación de la Seguridad en la Cirugía.</t>
  </si>
  <si>
    <r>
      <t>Verificar existencia, funcionamiento</t>
    </r>
    <r>
      <rPr>
        <b/>
        <sz val="12"/>
        <rFont val="Montserrat"/>
      </rPr>
      <t xml:space="preserve"> y procedimiento</t>
    </r>
    <r>
      <rPr>
        <sz val="12"/>
        <rFont val="Montserrat"/>
      </rPr>
      <t xml:space="preserve">. </t>
    </r>
    <r>
      <rPr>
        <b/>
        <sz val="12"/>
        <rFont val="Montserrat"/>
      </rPr>
      <t>Cartel con recomendación de lavado de manos</t>
    </r>
  </si>
  <si>
    <r>
      <t>Verificar</t>
    </r>
    <r>
      <rPr>
        <b/>
        <sz val="12"/>
        <rFont val="Montserrat"/>
      </rPr>
      <t xml:space="preserve"> 1. Que   se   realicen   procesos   de eliminación     dirigidos     a     la destrucción  de  microorganismos en   cualquier   objeto   inanimado utilizado en el área.  2. que no existan humedad, cuarteaduras, orificios en plafones y paredes ni fugas de agua o aire. </t>
    </r>
    <r>
      <rPr>
        <sz val="12"/>
        <rFont val="Montserrat"/>
      </rPr>
      <t>3. Que las salas de operaciones tenga curvas sanitarias,</t>
    </r>
    <r>
      <rPr>
        <b/>
        <sz val="12"/>
        <rFont val="Montserrat"/>
      </rPr>
      <t xml:space="preserve"> las paredes estén recubiertas de material de fácil limpieza y que no tenga ranuras, orificios o poros. 4. Que la ventilación sea artificial con instalación que permita el aire inyectado por la parte superior y extraído en la parte inferior (ductos de extracción de aire), que el sistema no recircule el aire para evitar la concentración de gases anestésicos y medicinales.</t>
    </r>
  </si>
  <si>
    <t>Cumplimiento normativo de al menos 70% los expedientes clínicos revisados</t>
  </si>
  <si>
    <t>FARMACIA, BOTIQUÍN Y QUIMIOTERAPIA AMBULATORIA</t>
  </si>
  <si>
    <t>010.000.0104.00</t>
  </si>
  <si>
    <t>Paracetamol. Tableta cada tableta contiene: paracetamol 500 mg. envase con 10 tabletas.</t>
  </si>
  <si>
    <t>010.000.1937.00</t>
  </si>
  <si>
    <t>Ceftriaxona. Solución Inyectable. Cada frasco ámpula con polvo contiene: Ceftriaxona sódica equivalente a 1 g de ceftriaxona. Envase con un frasco ámpula y 10 ml de diluyente.</t>
  </si>
  <si>
    <t>010.000.4259.00</t>
  </si>
  <si>
    <t>Ciprofloxacino. Solución Inyectable Cada 100 ml contiene: Lactato o clorhidrato de ciprofloxacino equivalente a 200 mg de ciprofloxacino. Envase con 100 ml.</t>
  </si>
  <si>
    <t>010.000.4255.00</t>
  </si>
  <si>
    <t>Ciprofloxacino. Cápsula o Tableta Cada Cápsula o Tableta contiene: Clorhidrato de ciprofloxacino monohidratado equivalente a 250 mg de ciprofloxacino. Envase con 8 Cápsulas o Tabletas.</t>
  </si>
  <si>
    <t>010.000.5437.00</t>
  </si>
  <si>
    <t>Docetaxel. Solución Inyectable. Cada frasco ámpula contiene: Docetaxel anhidro o trihidratado equivalente a 80 mg de docetaxel Envase con un frasco ámpula con 80 mg y frasco ámpula con 6 ml de diluyente.</t>
  </si>
  <si>
    <t>010.000.5437.01</t>
  </si>
  <si>
    <t>Docetaxel. Solución inyectable. Cada frasco ámpula contiene: Docetaxel anhidro o trihidratado equivalente a 80 mg de docetaxel. Envase con frasco ámpula con 80 mg con 4 ml.</t>
  </si>
  <si>
    <t>010.000.3417.00</t>
  </si>
  <si>
    <t>Diclofenaco. Cápsula o gragea de liberación prolongada. Cada gragea contiene: Diclofenaco sódico 100 mg Envase con 20 Cápsulas o Grageas.</t>
  </si>
  <si>
    <t>010.000.2154.00</t>
  </si>
  <si>
    <t>Enoxaparina. Solución Inyectable Cada jeringa contiene: Enoxaparina sódica 40 mg Envase con 2 Jeringas. de 0.4 ml.</t>
  </si>
  <si>
    <t>010.000.2154.01</t>
  </si>
  <si>
    <t>Enoxaparina. Solución Inyectable Cada jeringa contiene: Enoxaparina sódica 40 mg Envase con 2 Jeringas. con dispositivo de seguridad de 0.4 ml.</t>
  </si>
  <si>
    <t>010.000.2154.02</t>
  </si>
  <si>
    <t>Enoxaparina. Solución Inyectable Cada jeringa contiene: Enoxaparina sódica 40 mg Envase con 10 Jeringas de 0.4 ml.</t>
  </si>
  <si>
    <t>010.000.2135.00</t>
  </si>
  <si>
    <t>Fluconazol. Solución Inyectable Cada frasco ámpula contiene: Fluconazol 100 mg Envase con un frasco ámpula con 50 ml (2 mg/ml)</t>
  </si>
  <si>
    <t>010.000.5267.00</t>
  </si>
  <si>
    <t>Fluconazol. Cápsula o Tableta Cada Cápsula o Tableta contiene: Fluconazol 100 mg Envase con 10 Cápsulas o Tabletas.</t>
  </si>
  <si>
    <t>010.000.2157.00</t>
  </si>
  <si>
    <t>Furosemida. Solución Oral. Cada ml contiene: Furosemida 10 mg Envase con un frasco gotero con 60 ml.</t>
  </si>
  <si>
    <t>010.000.2307.00</t>
  </si>
  <si>
    <t>Furosemida. Tableta. Cada tableta contiene: Furosemida 40 mg Envase con 20 Tabletas.</t>
  </si>
  <si>
    <t>010.000.2308.00</t>
  </si>
  <si>
    <t>Furosemida. Solución Inyectable. Cada ampolleta contiene: Furosemida 20 mg Envase con 5 ampolletas de 2 ml.</t>
  </si>
  <si>
    <t>010.000.2018.00</t>
  </si>
  <si>
    <t>Itraconazol. Cápsula Cada Cápsula contiene: Itraconazol 100 mg Envase con 15 Cápsulas.</t>
  </si>
  <si>
    <t>010.000.1311.00</t>
  </si>
  <si>
    <t>Metronidazol. Solución Inyectable Cada 100 ml contienen: Metronidazol 500 mg Envase con 100 ml.</t>
  </si>
  <si>
    <t>010.000.5186.00</t>
  </si>
  <si>
    <t>Pantoprazol o rabeprazol u omeprazol. Tableta o Gragea o Cápsula Cada Tableta o Gragea o Cápsula contiene: Pantoprazol 40 mg o Rabeprazol sódico 20 mg u omeprazol 20 mg Envase con 7 Tabletas o Grageas o Cápsulas</t>
  </si>
  <si>
    <t>010.000.5186.01</t>
  </si>
  <si>
    <t>Pantoprazol o rabeprazol u omeprazol. Tableta o Gragea o Cápsula Cada Tableta o Gragea o Cápsula contiene: Pantoprazol 40 mg o Rabeprazol sódico 20 mg u omeprazol 20 mg Envase con 14 Tabletas o Grageas o Cápsulas</t>
  </si>
  <si>
    <t>010.000.5186.02</t>
  </si>
  <si>
    <t>Pantoprazol o rabeprazol u omeprazol. Tableta o Gragea o Cápsula Cada Tableta o Gragea o Cápsula contiene: Pantoprazol 40 mg o Rabeprazol sódico 20 mg u omeprazol 20 mg Envase con 28 Tabletas o Grageas o Cápsulas</t>
  </si>
  <si>
    <t>010.000.5187.00</t>
  </si>
  <si>
    <t>Omeprazol o pantoprazol. Solución Inyectable Cada frasco ámpula con liofilizado contiene: omeprazol sódico equivalente a 40 mg de omeprazol. o pantoprazol sódico equivalente a 40 mg de pantoprazol. Envase con un frasco ámpula con liofilizado y ampolleta con 10 ml de diluyente.</t>
  </si>
  <si>
    <t>010.000.2195.00</t>
  </si>
  <si>
    <t>Ondansetrón. Tableta Cada Tableta contiene: Clorhidrato dihidratado de ondansetrón equivalente a 8 mg de ondansetrón Envase con 10 Tabletas.</t>
  </si>
  <si>
    <t>010.000.5428.00</t>
  </si>
  <si>
    <t>Ondansetrón. Solución Inyectable Cada ampolleta o frasco ampula contiene: Clorhidrato dihidratado de ondansetrón equivalente a 8 mg de ondansetrón Envase con 3 ampolletas o frascos ámpula con 4 ml.</t>
  </si>
  <si>
    <t>010.000.0472.00</t>
  </si>
  <si>
    <t>Prednisona. Tableta Cada Tableta contiene: Prednisona 5 mg Envase con 20 Tabletas.</t>
  </si>
  <si>
    <t>010.000.0473.00</t>
  </si>
  <si>
    <t>Prednisona. Tableta Cada Tableta contiene: Prednisona 50 mg Envase con 20 Tabletas.</t>
  </si>
  <si>
    <t>010.000.4592.00</t>
  </si>
  <si>
    <t>Piperacilina-tazobactam. Solución Inyectable Cada frasco ámpula con polvo contiene: Piperacilina sódica equivalente a 4 g de piperacilina. Tazobactam sódico equivalente a 500 mg de tazobactam. Envase con frasco ámpula.</t>
  </si>
  <si>
    <t>040.000.2106.00</t>
  </si>
  <si>
    <t>Tramadol.  Solución Inyectable Cada ampolleta contiene: Clorhidrato de Tramadol 100 mg Envase con 5 ampolletas de 2 ml.</t>
  </si>
  <si>
    <t>040.000.6140.00</t>
  </si>
  <si>
    <t>Tramadol TABLETA DE LIBERACIÓN PROLONGADA Cada tableta de liberación prolongada contiene: Clorhidrato de Tramadol 150 mg Envase con 10 tabletas de liberación prolongada.</t>
  </si>
  <si>
    <t>040.000.6140.01</t>
  </si>
  <si>
    <t>Tramadol TABLETA DE LIBERACIÓN PROLONGADA Cada tableta de liberación prolongada contiene: Clorhidrato de Tramadol 150 mg Envase con 30 tabletas de liberación prolongada.</t>
  </si>
  <si>
    <t>040.000.6141.00</t>
  </si>
  <si>
    <t>Tramadol TABLETA DE LIBERACIÓN PROLONGADA Cada tableta de liberación prolongada contiene: Clorhidrato de Tramadol 200 mg Envase con 10 tabletas de liberación prolongada.</t>
  </si>
  <si>
    <t>040.000.6141.01</t>
  </si>
  <si>
    <t>Tramadol TABLETA DE LIBERACIÓN PROLONGADA Cada tableta de liberación prolongada contiene: Clorhidrato de Tramadol 200 mg Envase con 30 tabletas de liberación prolongada.</t>
  </si>
  <si>
    <t>010.000.3055.01</t>
  </si>
  <si>
    <t>Leuprorelina. Suspensión Inyectable Cada jeringa prellenada con polvo liofilizado o cada frasco ámpula con microesferas liofilizadas contiene: Acetato de leuprorelina 7.5 mg. Envase con frasco ámpula con microesferas liofilizadas un frasco ámpula con 2 ml de diluyente y jeringa de 3 ml.</t>
  </si>
  <si>
    <t>010.000.3048.00</t>
  </si>
  <si>
    <t>Goserelina. Implante de Liberación Prolongada Cada Implante contiene: Acetato de goserelina equivalente a 3.6 mg de goserelina base. Envase con Implante cilíndrico estéril en una jeringa lista para su aplicación.</t>
  </si>
  <si>
    <t>010.000.3049.00</t>
  </si>
  <si>
    <t>Goserelina. Implante de Liberación Prolongada Cada Implante contiene: Acetato de goserelina equivalente a 10.8 mg de goserelina. Envase con una jeringa que contiene un Implante cilíndrico estéril.</t>
  </si>
  <si>
    <t>010.000.5426.00</t>
  </si>
  <si>
    <t>Flutamida. Tableta Cada Tableta contiene: Flutamida 250 mg Envase con 90 Tabletas.</t>
  </si>
  <si>
    <t>010.000.5440.01</t>
  </si>
  <si>
    <t>Bicalutamida. Tableta Cada Tableta contiene: Bicalutamida 50 mg Envase con 28 Tabletas.</t>
  </si>
  <si>
    <t>Sistema de energía de emergencia</t>
  </si>
  <si>
    <r>
      <t xml:space="preserve">Verificar: 1. Limpieza de celdillas de sistema de extracción y ventilación en cada una de las áreas y espacios. 2. Registro y soporte documental del último servicio de mantenimiento, </t>
    </r>
    <r>
      <rPr>
        <b/>
        <sz val="12"/>
        <rFont val="Montserrat"/>
      </rPr>
      <t xml:space="preserve">limpieza y cambio de filtros de alta eficincia (HEPA) del del sistema de ventilación. </t>
    </r>
  </si>
  <si>
    <r>
      <t xml:space="preserve">Verificar registros de recursos humanos de su capacidad técnica: </t>
    </r>
    <r>
      <rPr>
        <b/>
        <sz val="12"/>
        <rFont val="Montserrat"/>
      </rPr>
      <t>1. Título y cédula profesional; diploma y cédula de la especialidad, certificación vigente (personal médico quirúrgico)</t>
    </r>
    <r>
      <rPr>
        <sz val="12"/>
        <rFont val="Montserrat"/>
      </rPr>
      <t>.</t>
    </r>
    <r>
      <rPr>
        <b/>
        <sz val="12"/>
        <rFont val="Montserrat"/>
      </rPr>
      <t xml:space="preserve"> Acciones Esenciales para la Seguridad del Paciente (conocimiento y aplicación)</t>
    </r>
  </si>
  <si>
    <r>
      <t xml:space="preserve">Verificar registros de recursos humanos de su capacidad técnica: 1. Título y cédula profesional; diploma y cédula de posgrado). </t>
    </r>
    <r>
      <rPr>
        <b/>
        <sz val="12"/>
        <rFont val="Montserrat"/>
      </rPr>
      <t>Capacitación en Acciones Esenciales para la Seguridad del Paciente (conocimiento y aplicación)</t>
    </r>
  </si>
  <si>
    <r>
      <t xml:space="preserve">Verificar registros de recursos humanos de su capacidad técnica: 1. Título y cédula profesional; técnico profesional; </t>
    </r>
    <r>
      <rPr>
        <b/>
        <sz val="12"/>
        <rFont val="Montserrat"/>
      </rPr>
      <t xml:space="preserve"> Capacitación en Acciones Esenciales para la Seguridad del Paciente (conocimiento y aplicación)</t>
    </r>
  </si>
  <si>
    <r>
      <t xml:space="preserve">Verificar registros de recursos humanos de su capacidad técnica: </t>
    </r>
    <r>
      <rPr>
        <b/>
        <sz val="12"/>
        <rFont val="Montserrat"/>
      </rPr>
      <t>1. Título y cédula profesional; técnico profesional;  Capacitación en Acciones Esenciales para la Seguridad del Paciente (conocimiento y aplicación) 2. Diploma de especialidad, postécnico, capacitación en quimioterapia.</t>
    </r>
  </si>
  <si>
    <r>
      <t>Verificar 
1</t>
    </r>
    <r>
      <rPr>
        <b/>
        <sz val="12"/>
        <rFont val="Montserrat"/>
      </rPr>
      <t>. Limpieza de las instalaciones, que no existan humedad, cuarteaduras, orificios en plafones y paredes.
2. Que el sistema de control térmico ambiental mantenga la temperatura en un rango estable entre 24 y 28°C y que la humedad se mantenga entre 30 y 60%.</t>
    </r>
    <r>
      <rPr>
        <sz val="12"/>
        <rFont val="Montserrat"/>
      </rPr>
      <t xml:space="preserve">
</t>
    </r>
    <r>
      <rPr>
        <b/>
        <sz val="12"/>
        <rFont val="Montserrat"/>
      </rPr>
      <t xml:space="preserve">3. Que se cuente con ventilación con filtrado de alta eficiencia (filtros HEPA).
4. Que la infraestructura </t>
    </r>
    <r>
      <rPr>
        <sz val="12"/>
        <rFont val="Montserrat"/>
      </rPr>
      <t>e instalaciones hidrosanitarias</t>
    </r>
    <r>
      <rPr>
        <b/>
        <sz val="12"/>
        <rFont val="Montserrat"/>
      </rPr>
      <t xml:space="preserve"> </t>
    </r>
    <r>
      <rPr>
        <sz val="12"/>
        <rFont val="Montserrat"/>
      </rPr>
      <t>y eléctricas</t>
    </r>
    <r>
      <rPr>
        <b/>
        <sz val="12"/>
        <rFont val="Montserrat"/>
      </rPr>
      <t xml:space="preserve"> se encuentre en buen estado.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</si>
</sst>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_-;_-@_-"/>
  </numFmts>
  <fonts count="37" x14ac:knownFonts="1">
    <font>
      <sz val="10"/>
      <name val="Arial"/>
      <family val="2"/>
    </font>
    <font>
      <sz val="11"/>
      <color indexed="8"/>
      <name val="Calibri"/>
      <family val="2"/>
    </font>
    <font>
      <sz val="11"/>
      <color indexed="9"/>
      <name val="Calibri"/>
      <family val="2"/>
    </font>
    <font>
      <b/>
      <sz val="11"/>
      <color indexed="9"/>
      <name val="Calibri"/>
      <family val="2"/>
    </font>
    <font>
      <sz val="11"/>
      <color indexed="52"/>
      <name val="Calibri"/>
      <family val="2"/>
    </font>
    <font>
      <b/>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56"/>
      <name val="Cambria"/>
      <family val="2"/>
    </font>
    <font>
      <b/>
      <sz val="13"/>
      <color indexed="56"/>
      <name val="Calibri"/>
      <family val="2"/>
    </font>
    <font>
      <sz val="10"/>
      <name val="Arial"/>
      <family val="2"/>
    </font>
    <font>
      <sz val="8"/>
      <name val="Arial"/>
      <family val="2"/>
    </font>
    <font>
      <b/>
      <sz val="9"/>
      <name val="Montserrat"/>
    </font>
    <font>
      <sz val="10"/>
      <name val="Montserrat"/>
    </font>
    <font>
      <b/>
      <sz val="11"/>
      <name val="Montserrat"/>
    </font>
    <font>
      <b/>
      <sz val="10"/>
      <name val="Montserrat"/>
    </font>
    <font>
      <b/>
      <sz val="12"/>
      <name val="Montserrat"/>
    </font>
    <font>
      <b/>
      <sz val="14"/>
      <name val="Montserrat"/>
    </font>
    <font>
      <sz val="12"/>
      <name val="Montserrat"/>
    </font>
    <font>
      <b/>
      <i/>
      <sz val="11"/>
      <name val="Montserrat"/>
    </font>
    <font>
      <sz val="11"/>
      <name val="Montserrat"/>
    </font>
    <font>
      <b/>
      <sz val="16"/>
      <name val="Montserrat"/>
    </font>
    <font>
      <sz val="16"/>
      <color indexed="9"/>
      <name val="Montserrat"/>
    </font>
    <font>
      <b/>
      <sz val="16"/>
      <color indexed="9"/>
      <name val="Montserrat"/>
    </font>
    <font>
      <b/>
      <sz val="12"/>
      <color indexed="9"/>
      <name val="Montserrat"/>
    </font>
    <font>
      <sz val="16"/>
      <name val="Montserrat"/>
    </font>
    <font>
      <sz val="14"/>
      <color indexed="10"/>
      <name val="Montserrat"/>
    </font>
    <font>
      <b/>
      <sz val="12"/>
      <color indexed="8"/>
      <name val="Montserrat"/>
    </font>
    <font>
      <sz val="12"/>
      <color indexed="8"/>
      <name val="Montserrat"/>
    </font>
    <font>
      <b/>
      <sz val="8"/>
      <name val="Montserrat"/>
    </font>
    <font>
      <sz val="12"/>
      <color theme="1"/>
      <name val="Montserrat"/>
    </font>
  </fonts>
  <fills count="3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25"/>
      </patternFill>
    </fill>
    <fill>
      <patternFill patternType="solid">
        <fgColor indexed="10"/>
        <bgColor indexed="1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1"/>
        <bgColor indexed="64"/>
      </patternFill>
    </fill>
    <fill>
      <patternFill patternType="solid">
        <fgColor indexed="15"/>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70C0"/>
        <bgColor indexed="64"/>
      </patternFill>
    </fill>
    <fill>
      <patternFill patternType="solid">
        <fgColor rgb="FF98989A"/>
        <bgColor indexed="64"/>
      </patternFill>
    </fill>
    <fill>
      <patternFill patternType="solid">
        <fgColor rgb="FF98989A"/>
        <bgColor indexed="21"/>
      </patternFill>
    </fill>
    <fill>
      <patternFill patternType="solid">
        <fgColor rgb="FFBB955C"/>
        <bgColor indexed="31"/>
      </patternFill>
    </fill>
    <fill>
      <patternFill patternType="solid">
        <fgColor theme="0"/>
        <bgColor indexed="64"/>
      </patternFill>
    </fill>
    <fill>
      <patternFill patternType="solid">
        <fgColor rgb="FFBB955C"/>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5" fillId="16" borderId="1" applyNumberFormat="0" applyAlignment="0" applyProtection="0"/>
    <xf numFmtId="0" fontId="3" fillId="17" borderId="2" applyNumberFormat="0" applyAlignment="0" applyProtection="0"/>
    <xf numFmtId="0" fontId="4" fillId="0" borderId="3" applyNumberFormat="0" applyFill="0" applyAlignment="0" applyProtection="0"/>
    <xf numFmtId="0" fontId="6" fillId="0" borderId="0" applyNumberFormat="0" applyFill="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3" borderId="0" applyNumberFormat="0" applyBorder="0" applyAlignment="0" applyProtection="0"/>
    <xf numFmtId="0" fontId="7" fillId="7" borderId="1" applyNumberFormat="0" applyAlignment="0" applyProtection="0"/>
    <xf numFmtId="0" fontId="8" fillId="3" borderId="0" applyNumberFormat="0" applyBorder="0" applyAlignment="0" applyProtection="0"/>
    <xf numFmtId="164" fontId="16" fillId="0" borderId="0" applyFill="0" applyBorder="0" applyAlignment="0" applyProtection="0"/>
    <xf numFmtId="0" fontId="9" fillId="24" borderId="0" applyNumberFormat="0" applyBorder="0" applyAlignment="0" applyProtection="0"/>
    <xf numFmtId="0" fontId="16" fillId="25" borderId="4" applyNumberFormat="0" applyAlignment="0" applyProtection="0"/>
    <xf numFmtId="0" fontId="10" fillId="1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6" fillId="0" borderId="7" applyNumberFormat="0" applyFill="0" applyAlignment="0" applyProtection="0"/>
    <xf numFmtId="0" fontId="13" fillId="0" borderId="8" applyNumberFormat="0" applyFill="0" applyAlignment="0" applyProtection="0"/>
  </cellStyleXfs>
  <cellXfs count="151">
    <xf numFmtId="0" fontId="0" fillId="0" borderId="0" xfId="0"/>
    <xf numFmtId="0" fontId="18" fillId="0" borderId="0" xfId="0" applyFont="1" applyAlignment="1">
      <alignment horizontal="right" vertical="center"/>
    </xf>
    <xf numFmtId="0" fontId="19" fillId="0" borderId="0" xfId="0" applyFont="1"/>
    <xf numFmtId="0" fontId="20" fillId="0" borderId="0" xfId="0" applyFont="1" applyAlignment="1">
      <alignment horizontal="center" vertical="center"/>
    </xf>
    <xf numFmtId="0" fontId="19" fillId="0" borderId="0" xfId="0" applyFont="1" applyAlignment="1">
      <alignment vertical="center"/>
    </xf>
    <xf numFmtId="0" fontId="23" fillId="0" borderId="0" xfId="0" applyFont="1" applyAlignment="1">
      <alignment horizontal="center"/>
    </xf>
    <xf numFmtId="0" fontId="21" fillId="0" borderId="0" xfId="0" applyFont="1" applyAlignment="1">
      <alignment vertical="center"/>
    </xf>
    <xf numFmtId="0" fontId="21" fillId="26" borderId="0" xfId="0" applyFont="1" applyFill="1" applyAlignment="1">
      <alignment horizontal="center" vertical="center"/>
    </xf>
    <xf numFmtId="0" fontId="21" fillId="0" borderId="12" xfId="0" applyFont="1" applyBorder="1" applyAlignment="1">
      <alignment horizontal="center" vertical="center"/>
    </xf>
    <xf numFmtId="0" fontId="24" fillId="0" borderId="9" xfId="0" applyFont="1" applyBorder="1" applyAlignment="1">
      <alignment horizontal="justify" vertical="center" wrapText="1"/>
    </xf>
    <xf numFmtId="0" fontId="22" fillId="0" borderId="17" xfId="0" applyFont="1" applyBorder="1" applyAlignment="1">
      <alignment horizontal="center" vertical="center"/>
    </xf>
    <xf numFmtId="0" fontId="22" fillId="0" borderId="12" xfId="0" applyFont="1" applyBorder="1" applyAlignment="1">
      <alignment horizontal="center" vertical="center"/>
    </xf>
    <xf numFmtId="0" fontId="22" fillId="27" borderId="12" xfId="0" applyFont="1" applyFill="1" applyBorder="1" applyAlignment="1">
      <alignment horizontal="center" vertical="center"/>
    </xf>
    <xf numFmtId="0" fontId="22" fillId="0" borderId="9" xfId="0" applyFont="1" applyBorder="1" applyAlignment="1">
      <alignment horizontal="center" vertical="center"/>
    </xf>
    <xf numFmtId="0" fontId="26" fillId="0" borderId="12" xfId="0" applyFont="1" applyBorder="1" applyAlignment="1">
      <alignment horizontal="justify" vertical="center"/>
    </xf>
    <xf numFmtId="0" fontId="24" fillId="0" borderId="27" xfId="0" applyFont="1" applyBorder="1" applyAlignment="1">
      <alignment horizontal="justify" vertical="center" wrapText="1"/>
    </xf>
    <xf numFmtId="0" fontId="24" fillId="0" borderId="23" xfId="0" applyFont="1" applyBorder="1" applyAlignment="1">
      <alignment horizontal="justify" vertical="center" wrapText="1"/>
    </xf>
    <xf numFmtId="0" fontId="24" fillId="0" borderId="12" xfId="0" applyFont="1" applyBorder="1" applyAlignment="1">
      <alignment horizontal="justify" vertical="center" wrapText="1"/>
    </xf>
    <xf numFmtId="0" fontId="24" fillId="0" borderId="19" xfId="0" applyFont="1" applyBorder="1" applyAlignment="1">
      <alignment horizontal="justify" vertical="center" wrapText="1"/>
    </xf>
    <xf numFmtId="0" fontId="24" fillId="29" borderId="9" xfId="0" applyFont="1" applyFill="1" applyBorder="1" applyAlignment="1">
      <alignment horizontal="justify" vertical="center" wrapText="1"/>
    </xf>
    <xf numFmtId="0" fontId="22" fillId="29" borderId="9" xfId="0" applyFont="1" applyFill="1" applyBorder="1" applyAlignment="1">
      <alignment horizontal="center" vertical="center"/>
    </xf>
    <xf numFmtId="0" fontId="22" fillId="0" borderId="17" xfId="0" applyFont="1" applyBorder="1" applyAlignment="1">
      <alignment horizontal="justify" vertical="center" wrapText="1"/>
    </xf>
    <xf numFmtId="0" fontId="22" fillId="16" borderId="9" xfId="0" applyFont="1" applyFill="1" applyBorder="1" applyAlignment="1">
      <alignment horizontal="center" vertical="center"/>
    </xf>
    <xf numFmtId="0" fontId="22" fillId="0" borderId="9" xfId="0" applyFont="1" applyBorder="1" applyAlignment="1">
      <alignment horizontal="center" vertical="center" wrapText="1" shrinkToFit="1"/>
    </xf>
    <xf numFmtId="0" fontId="22" fillId="0" borderId="9" xfId="0" applyFont="1" applyBorder="1" applyAlignment="1">
      <alignment horizontal="center" vertical="center" wrapText="1"/>
    </xf>
    <xf numFmtId="0" fontId="26" fillId="0" borderId="12" xfId="0" applyFont="1" applyBorder="1" applyAlignment="1">
      <alignment horizontal="justify" vertical="center" wrapText="1" shrinkToFit="1"/>
    </xf>
    <xf numFmtId="0" fontId="20" fillId="0" borderId="12" xfId="0" applyFont="1" applyBorder="1" applyAlignment="1">
      <alignment horizontal="center" vertical="center"/>
    </xf>
    <xf numFmtId="0" fontId="26" fillId="0" borderId="12" xfId="0" applyFont="1" applyBorder="1" applyAlignment="1">
      <alignment horizontal="justify" vertical="center" wrapText="1"/>
    </xf>
    <xf numFmtId="0" fontId="19" fillId="31" borderId="37" xfId="0" applyFont="1" applyFill="1" applyBorder="1"/>
    <xf numFmtId="0" fontId="21" fillId="0" borderId="37" xfId="0" applyFont="1" applyBorder="1" applyAlignment="1">
      <alignment horizontal="center" vertical="center"/>
    </xf>
    <xf numFmtId="0" fontId="24" fillId="0" borderId="10" xfId="0" applyFont="1" applyBorder="1" applyAlignment="1">
      <alignment horizontal="justify" vertical="center" wrapText="1"/>
    </xf>
    <xf numFmtId="0" fontId="21" fillId="0" borderId="0" xfId="0" applyFont="1" applyAlignment="1">
      <alignment horizontal="center"/>
    </xf>
    <xf numFmtId="0" fontId="19" fillId="32" borderId="12" xfId="0" applyFont="1" applyFill="1" applyBorder="1"/>
    <xf numFmtId="0" fontId="24" fillId="32" borderId="12" xfId="0" applyFont="1" applyFill="1" applyBorder="1"/>
    <xf numFmtId="0" fontId="25" fillId="32" borderId="38" xfId="0" applyFont="1" applyFill="1" applyBorder="1" applyAlignment="1">
      <alignment vertical="center" wrapText="1"/>
    </xf>
    <xf numFmtId="0" fontId="25" fillId="32" borderId="38" xfId="0" applyFont="1" applyFill="1" applyBorder="1" applyAlignment="1">
      <alignment horizontal="center" vertical="center" wrapText="1"/>
    </xf>
    <xf numFmtId="0" fontId="25" fillId="32" borderId="40" xfId="0" applyFont="1" applyFill="1" applyBorder="1" applyAlignment="1">
      <alignment horizontal="center" vertical="center"/>
    </xf>
    <xf numFmtId="0" fontId="30" fillId="12" borderId="42" xfId="0" applyFont="1" applyFill="1" applyBorder="1" applyAlignment="1">
      <alignment horizontal="center" vertical="center" wrapText="1"/>
    </xf>
    <xf numFmtId="0" fontId="30" fillId="12" borderId="12" xfId="0" applyFont="1" applyFill="1" applyBorder="1" applyAlignment="1">
      <alignment horizontal="center" vertical="center" wrapText="1"/>
    </xf>
    <xf numFmtId="0" fontId="24" fillId="0" borderId="12" xfId="0" applyFont="1" applyBorder="1" applyAlignment="1">
      <alignment horizontal="justify" vertical="center"/>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0" fontId="24" fillId="28" borderId="12" xfId="0" applyFont="1" applyFill="1" applyBorder="1" applyAlignment="1">
      <alignment horizontal="justify" vertical="center"/>
    </xf>
    <xf numFmtId="0" fontId="31" fillId="0" borderId="0" xfId="0" applyFont="1"/>
    <xf numFmtId="0" fontId="24" fillId="0" borderId="0" xfId="0" applyFont="1"/>
    <xf numFmtId="0" fontId="28" fillId="33" borderId="12" xfId="0" applyFont="1" applyFill="1" applyBorder="1" applyAlignment="1">
      <alignment horizontal="center" vertical="center" textRotation="90" wrapText="1"/>
    </xf>
    <xf numFmtId="0" fontId="29" fillId="33" borderId="12" xfId="0" applyFont="1" applyFill="1" applyBorder="1" applyAlignment="1">
      <alignment horizontal="center" vertical="center" wrapText="1"/>
    </xf>
    <xf numFmtId="0" fontId="30" fillId="33" borderId="42" xfId="0" applyFont="1" applyFill="1" applyBorder="1" applyAlignment="1">
      <alignment horizontal="center" vertical="center" wrapText="1"/>
    </xf>
    <xf numFmtId="0" fontId="30" fillId="33" borderId="12" xfId="0" applyFont="1" applyFill="1" applyBorder="1" applyAlignment="1">
      <alignment horizontal="center" vertical="center" wrapText="1"/>
    </xf>
    <xf numFmtId="0" fontId="21" fillId="0" borderId="0" xfId="0" applyFont="1"/>
    <xf numFmtId="0" fontId="19" fillId="0" borderId="47" xfId="0" applyFont="1" applyBorder="1" applyAlignment="1">
      <alignment vertical="center" wrapText="1"/>
    </xf>
    <xf numFmtId="9" fontId="19" fillId="0" borderId="12" xfId="0" applyNumberFormat="1" applyFont="1" applyBorder="1" applyAlignment="1">
      <alignment horizontal="center" vertical="center"/>
    </xf>
    <xf numFmtId="9" fontId="21" fillId="0" borderId="0" xfId="0" applyNumberFormat="1" applyFont="1"/>
    <xf numFmtId="0" fontId="32" fillId="0" borderId="0" xfId="0" applyFont="1" applyAlignment="1">
      <alignment vertical="center" wrapText="1"/>
    </xf>
    <xf numFmtId="0" fontId="22" fillId="0" borderId="9" xfId="0" applyFont="1" applyBorder="1" applyAlignment="1">
      <alignment horizontal="justify" vertical="center" wrapText="1"/>
    </xf>
    <xf numFmtId="0" fontId="33" fillId="0" borderId="12" xfId="0" applyFont="1" applyBorder="1" applyAlignment="1">
      <alignment horizontal="justify" vertical="center"/>
    </xf>
    <xf numFmtId="0" fontId="33" fillId="0" borderId="12" xfId="0" applyFont="1" applyBorder="1" applyAlignment="1">
      <alignment horizontal="justify" vertical="center" wrapText="1"/>
    </xf>
    <xf numFmtId="0" fontId="22" fillId="0" borderId="11" xfId="0" applyFont="1" applyBorder="1" applyAlignment="1">
      <alignment horizontal="justify" vertical="center" wrapText="1"/>
    </xf>
    <xf numFmtId="0" fontId="24" fillId="0" borderId="11" xfId="0" applyFont="1" applyBorder="1" applyAlignment="1">
      <alignment horizontal="justify" vertical="center" wrapText="1"/>
    </xf>
    <xf numFmtId="0" fontId="20" fillId="0" borderId="0" xfId="0" applyFont="1" applyAlignment="1">
      <alignment horizontal="left" vertical="center"/>
    </xf>
    <xf numFmtId="0" fontId="18" fillId="0" borderId="0" xfId="0" applyFont="1" applyAlignment="1">
      <alignment vertical="center"/>
    </xf>
    <xf numFmtId="0" fontId="20" fillId="0" borderId="0" xfId="0" applyFont="1" applyAlignment="1">
      <alignment vertical="center"/>
    </xf>
    <xf numFmtId="0" fontId="36" fillId="35" borderId="12" xfId="0" applyFont="1" applyFill="1" applyBorder="1" applyAlignment="1">
      <alignment horizontal="center" vertical="center"/>
    </xf>
    <xf numFmtId="0" fontId="36" fillId="35" borderId="12" xfId="0" applyFont="1" applyFill="1" applyBorder="1" applyAlignment="1">
      <alignment vertical="center" wrapText="1"/>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4" fillId="34" borderId="19" xfId="0" applyFont="1" applyFill="1" applyBorder="1" applyAlignment="1">
      <alignment horizontal="justify" vertical="center"/>
    </xf>
    <xf numFmtId="14" fontId="22" fillId="0" borderId="20" xfId="0" applyNumberFormat="1" applyFont="1" applyBorder="1" applyAlignment="1">
      <alignment horizontal="justify" vertical="center"/>
    </xf>
    <xf numFmtId="14" fontId="22" fillId="0" borderId="21" xfId="0" applyNumberFormat="1" applyFont="1" applyBorder="1" applyAlignment="1">
      <alignment horizontal="justify" vertical="center"/>
    </xf>
    <xf numFmtId="14" fontId="22" fillId="0" borderId="22" xfId="0" applyNumberFormat="1" applyFont="1" applyBorder="1" applyAlignment="1">
      <alignment horizontal="justify" vertical="center"/>
    </xf>
    <xf numFmtId="0" fontId="24" fillId="34" borderId="9" xfId="0" applyFont="1" applyFill="1" applyBorder="1" applyAlignment="1">
      <alignment horizontal="justify" vertical="center"/>
    </xf>
    <xf numFmtId="0" fontId="22" fillId="0" borderId="11" xfId="0" applyFont="1" applyBorder="1" applyAlignment="1">
      <alignment horizontal="justify" vertical="center"/>
    </xf>
    <xf numFmtId="0" fontId="22" fillId="0" borderId="16" xfId="0" applyFont="1" applyBorder="1" applyAlignment="1">
      <alignment horizontal="justify" vertical="center"/>
    </xf>
    <xf numFmtId="0" fontId="22" fillId="0" borderId="17" xfId="0" applyFont="1" applyBorder="1" applyAlignment="1">
      <alignment horizontal="justify" vertical="center"/>
    </xf>
    <xf numFmtId="0" fontId="22" fillId="34" borderId="16" xfId="0" applyFont="1" applyFill="1" applyBorder="1" applyAlignment="1">
      <alignment horizontal="center" vertical="center"/>
    </xf>
    <xf numFmtId="0" fontId="22" fillId="34" borderId="17" xfId="0" applyFont="1" applyFill="1" applyBorder="1" applyAlignment="1">
      <alignment horizontal="center" vertical="center"/>
    </xf>
    <xf numFmtId="0" fontId="26" fillId="34" borderId="9" xfId="0" applyFont="1" applyFill="1" applyBorder="1" applyAlignment="1">
      <alignment horizontal="justify" vertical="center"/>
    </xf>
    <xf numFmtId="0" fontId="20" fillId="0" borderId="11" xfId="0" applyFont="1" applyBorder="1" applyAlignment="1">
      <alignment horizontal="justify" vertical="center"/>
    </xf>
    <xf numFmtId="0" fontId="20" fillId="0" borderId="16" xfId="0" applyFont="1" applyBorder="1" applyAlignment="1">
      <alignment horizontal="justify" vertical="center"/>
    </xf>
    <xf numFmtId="0" fontId="20" fillId="0" borderId="17" xfId="0" applyFont="1" applyBorder="1" applyAlignment="1">
      <alignment horizontal="justify" vertical="center"/>
    </xf>
    <xf numFmtId="0" fontId="20" fillId="0" borderId="13" xfId="0" applyFont="1" applyBorder="1" applyAlignment="1">
      <alignment horizontal="justify" vertical="center"/>
    </xf>
    <xf numFmtId="0" fontId="20" fillId="0" borderId="14" xfId="0" applyFont="1" applyBorder="1" applyAlignment="1">
      <alignment horizontal="justify" vertical="center"/>
    </xf>
    <xf numFmtId="0" fontId="20" fillId="0" borderId="15" xfId="0" applyFont="1" applyBorder="1" applyAlignment="1">
      <alignment horizontal="justify" vertical="center"/>
    </xf>
    <xf numFmtId="0" fontId="18" fillId="0" borderId="0" xfId="0" applyFont="1" applyAlignment="1">
      <alignment horizontal="right" vertical="center"/>
    </xf>
    <xf numFmtId="0" fontId="20" fillId="0" borderId="0" xfId="0" applyFont="1" applyAlignment="1">
      <alignment horizontal="center" vertical="center" wrapText="1"/>
    </xf>
    <xf numFmtId="0" fontId="21" fillId="0" borderId="0" xfId="0" applyFont="1" applyAlignment="1">
      <alignment horizontal="right" vertical="center"/>
    </xf>
    <xf numFmtId="0" fontId="22" fillId="34" borderId="9" xfId="0" applyFont="1" applyFill="1" applyBorder="1" applyAlignment="1">
      <alignment horizontal="center" vertical="center"/>
    </xf>
    <xf numFmtId="0" fontId="22" fillId="34" borderId="10" xfId="0" applyFont="1" applyFill="1" applyBorder="1" applyAlignment="1">
      <alignment horizontal="center" vertical="center"/>
    </xf>
    <xf numFmtId="0" fontId="26" fillId="34" borderId="11" xfId="0" applyFont="1" applyFill="1" applyBorder="1" applyAlignment="1">
      <alignment horizontal="justify" vertical="center"/>
    </xf>
    <xf numFmtId="0" fontId="20" fillId="0" borderId="12" xfId="0" applyFont="1" applyBorder="1" applyAlignment="1">
      <alignment horizontal="justify" vertical="center"/>
    </xf>
    <xf numFmtId="0" fontId="24" fillId="0" borderId="11" xfId="0" applyFont="1" applyBorder="1" applyAlignment="1">
      <alignment horizontal="justify" vertical="center"/>
    </xf>
    <xf numFmtId="0" fontId="24" fillId="0" borderId="16" xfId="0" applyFont="1" applyBorder="1" applyAlignment="1">
      <alignment horizontal="justify" vertical="center"/>
    </xf>
    <xf numFmtId="0" fontId="24" fillId="0" borderId="17" xfId="0" applyFont="1" applyBorder="1" applyAlignment="1">
      <alignment horizontal="justify" vertical="center"/>
    </xf>
    <xf numFmtId="0" fontId="24" fillId="0" borderId="35" xfId="0" applyFont="1" applyBorder="1" applyAlignment="1">
      <alignment horizontal="justify" vertical="center"/>
    </xf>
    <xf numFmtId="0" fontId="24" fillId="0" borderId="36" xfId="0" applyFont="1" applyBorder="1" applyAlignment="1">
      <alignment horizontal="justify" vertical="center"/>
    </xf>
    <xf numFmtId="0" fontId="24" fillId="0" borderId="23" xfId="0" applyFont="1" applyBorder="1" applyAlignment="1">
      <alignment horizontal="justify" vertical="center"/>
    </xf>
    <xf numFmtId="0" fontId="22" fillId="0" borderId="31"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4" fillId="29" borderId="11" xfId="0" applyFont="1" applyFill="1" applyBorder="1" applyAlignment="1">
      <alignment horizontal="justify" vertical="center"/>
    </xf>
    <xf numFmtId="0" fontId="24" fillId="29" borderId="16" xfId="0" applyFont="1" applyFill="1" applyBorder="1" applyAlignment="1">
      <alignment horizontal="justify" vertical="center"/>
    </xf>
    <xf numFmtId="0" fontId="24" fillId="29" borderId="17" xfId="0" applyFont="1" applyFill="1" applyBorder="1" applyAlignment="1">
      <alignment horizontal="justify" vertical="center"/>
    </xf>
    <xf numFmtId="0" fontId="24" fillId="30" borderId="29" xfId="0" applyFont="1" applyFill="1" applyBorder="1" applyAlignment="1">
      <alignment horizontal="center" vertical="center" wrapText="1"/>
    </xf>
    <xf numFmtId="0" fontId="24" fillId="30" borderId="0" xfId="0" applyFont="1" applyFill="1" applyAlignment="1">
      <alignment horizontal="center" vertical="center" wrapText="1"/>
    </xf>
    <xf numFmtId="0" fontId="24" fillId="30" borderId="18" xfId="0" applyFont="1" applyFill="1" applyBorder="1" applyAlignment="1">
      <alignment horizontal="center" vertical="center" wrapText="1"/>
    </xf>
    <xf numFmtId="0" fontId="22" fillId="29" borderId="29" xfId="0" applyFont="1" applyFill="1" applyBorder="1" applyAlignment="1">
      <alignment horizontal="center" vertical="center" wrapText="1"/>
    </xf>
    <xf numFmtId="0" fontId="22" fillId="29" borderId="0" xfId="0" applyFont="1" applyFill="1" applyAlignment="1">
      <alignment horizontal="center" vertical="center" wrapText="1"/>
    </xf>
    <xf numFmtId="0" fontId="22" fillId="29" borderId="18" xfId="0" applyFont="1" applyFill="1" applyBorder="1" applyAlignment="1">
      <alignment horizontal="center" vertical="center" wrapText="1"/>
    </xf>
    <xf numFmtId="0" fontId="22" fillId="0" borderId="17" xfId="0" applyFont="1" applyBorder="1" applyAlignment="1">
      <alignment horizontal="justify" vertical="center" wrapText="1"/>
    </xf>
    <xf numFmtId="0" fontId="22" fillId="0" borderId="17" xfId="0" applyFont="1" applyBorder="1" applyAlignment="1">
      <alignment horizontal="justify" vertical="center" wrapText="1" shrinkToFit="1"/>
    </xf>
    <xf numFmtId="0" fontId="24" fillId="0" borderId="20" xfId="0" applyFont="1" applyBorder="1" applyAlignment="1">
      <alignment horizontal="justify" vertical="center" wrapText="1"/>
    </xf>
    <xf numFmtId="0" fontId="24" fillId="0" borderId="21" xfId="0" applyFont="1" applyBorder="1" applyAlignment="1">
      <alignment horizontal="justify" vertical="center"/>
    </xf>
    <xf numFmtId="0" fontId="24" fillId="0" borderId="22" xfId="0" applyFont="1" applyBorder="1" applyAlignment="1">
      <alignment horizontal="justify" vertical="center"/>
    </xf>
    <xf numFmtId="0" fontId="22" fillId="0" borderId="25" xfId="0" applyFont="1" applyBorder="1" applyAlignment="1">
      <alignment horizontal="center" vertical="center"/>
    </xf>
    <xf numFmtId="0" fontId="22" fillId="0" borderId="30" xfId="0" applyFont="1" applyBorder="1" applyAlignment="1">
      <alignment horizontal="center" vertical="center"/>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4" fillId="0" borderId="12" xfId="0" applyFont="1" applyBorder="1" applyAlignment="1">
      <alignment horizontal="center" vertical="center" wrapText="1"/>
    </xf>
    <xf numFmtId="0" fontId="18" fillId="0" borderId="0" xfId="0" applyFont="1" applyAlignment="1">
      <alignment horizontal="center" vertical="center"/>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5" fillId="32" borderId="39" xfId="0" applyFont="1" applyFill="1" applyBorder="1" applyAlignment="1">
      <alignment horizontal="center" vertical="center"/>
    </xf>
    <xf numFmtId="0" fontId="22" fillId="0" borderId="12"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43" xfId="0" applyFont="1" applyBorder="1" applyAlignment="1">
      <alignment horizontal="center" vertical="center" wrapText="1"/>
    </xf>
    <xf numFmtId="0" fontId="22" fillId="0" borderId="0" xfId="0" applyFont="1" applyAlignment="1">
      <alignment horizontal="right" vertical="center"/>
    </xf>
    <xf numFmtId="0" fontId="22" fillId="0" borderId="41" xfId="0" applyFont="1" applyBorder="1" applyAlignment="1">
      <alignment horizontal="right" vertical="center"/>
    </xf>
    <xf numFmtId="0" fontId="20" fillId="0" borderId="0" xfId="0" applyFont="1" applyAlignment="1">
      <alignment horizontal="right" vertical="center"/>
    </xf>
    <xf numFmtId="0" fontId="27" fillId="0" borderId="0" xfId="0" applyFont="1" applyAlignment="1">
      <alignment horizontal="center" vertical="center"/>
    </xf>
    <xf numFmtId="0" fontId="19" fillId="0" borderId="12" xfId="0" applyFont="1" applyBorder="1" applyAlignment="1">
      <alignment horizontal="center" vertical="center"/>
    </xf>
    <xf numFmtId="0" fontId="35" fillId="0" borderId="0" xfId="0" applyFont="1" applyAlignment="1">
      <alignment horizontal="right" vertical="center"/>
    </xf>
    <xf numFmtId="0" fontId="21" fillId="36" borderId="12" xfId="0" applyFont="1" applyFill="1" applyBorder="1" applyAlignment="1">
      <alignment horizontal="center" vertical="center"/>
    </xf>
    <xf numFmtId="0" fontId="19" fillId="36" borderId="49" xfId="0" applyFont="1" applyFill="1" applyBorder="1" applyAlignment="1">
      <alignment horizontal="center" vertical="center" wrapText="1"/>
    </xf>
    <xf numFmtId="0" fontId="19" fillId="36" borderId="37" xfId="0" applyFont="1" applyFill="1" applyBorder="1" applyAlignment="1">
      <alignment horizontal="center" vertical="center" wrapText="1"/>
    </xf>
    <xf numFmtId="10" fontId="21" fillId="0" borderId="28" xfId="0" applyNumberFormat="1" applyFont="1" applyBorder="1" applyAlignment="1">
      <alignment horizontal="center" vertical="center"/>
    </xf>
    <xf numFmtId="10" fontId="21" fillId="0" borderId="50" xfId="0" applyNumberFormat="1" applyFont="1" applyBorder="1" applyAlignment="1">
      <alignment horizontal="center" vertical="center"/>
    </xf>
    <xf numFmtId="10" fontId="21" fillId="0" borderId="51" xfId="0" applyNumberFormat="1" applyFont="1" applyBorder="1" applyAlignment="1">
      <alignment horizontal="center" vertical="center"/>
    </xf>
    <xf numFmtId="0" fontId="19" fillId="0" borderId="0" xfId="0" applyFont="1" applyAlignment="1">
      <alignment horizontal="left" vertical="center" wrapText="1"/>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1" fontId="19" fillId="0" borderId="12" xfId="0" applyNumberFormat="1" applyFont="1" applyBorder="1" applyAlignment="1">
      <alignment horizontal="center" vertical="center"/>
    </xf>
    <xf numFmtId="1" fontId="19" fillId="0" borderId="48" xfId="0" applyNumberFormat="1" applyFont="1" applyBorder="1" applyAlignment="1">
      <alignment horizontal="center" vertical="center"/>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2 2" xfId="25" xr:uid="{00000000-0005-0000-0000-000018000000}"/>
    <cellStyle name="Énfasis2 3" xfId="26" xr:uid="{00000000-0005-0000-0000-000019000000}"/>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2" xfId="33" xr:uid="{00000000-0005-0000-0000-000020000000}"/>
    <cellStyle name="Neutral" xfId="34" builtinId="28" customBuiltin="1"/>
    <cellStyle name="Normal" xfId="0" builtinId="0"/>
    <cellStyle name="Notas" xfId="35" builtinId="10" customBuiltin="1"/>
    <cellStyle name="Salida" xfId="36" builtinId="21" customBuiltin="1"/>
    <cellStyle name="Texto de advertencia" xfId="37" builtinId="11" customBuiltin="1"/>
    <cellStyle name="Texto explicativo" xfId="38" builtinId="53" customBuiltin="1"/>
    <cellStyle name="Título" xfId="39" builtinId="15" customBuiltin="1"/>
    <cellStyle name="Título 2" xfId="40" builtinId="17" customBuiltin="1"/>
    <cellStyle name="Título 3" xfId="41" builtinId="18" customBuiltin="1"/>
    <cellStyle name="Total" xfId="42" builtinId="25" customBuiltin="1"/>
  </cellStyles>
  <dxfs count="1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FF3333"/>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B95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466725</xdr:colOff>
      <xdr:row>2</xdr:row>
      <xdr:rowOff>180975</xdr:rowOff>
    </xdr:to>
    <xdr:pic>
      <xdr:nvPicPr>
        <xdr:cNvPr id="1236" name="Imagen 2">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526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2</xdr:col>
      <xdr:colOff>1126331</xdr:colOff>
      <xdr:row>2</xdr:row>
      <xdr:rowOff>76200</xdr:rowOff>
    </xdr:to>
    <xdr:pic>
      <xdr:nvPicPr>
        <xdr:cNvPr id="2263" name="Imagen 2">
          <a:extLst>
            <a:ext uri="{FF2B5EF4-FFF2-40B4-BE49-F238E27FC236}">
              <a16:creationId xmlns:a16="http://schemas.microsoft.com/office/drawing/2014/main" id="{00000000-0008-0000-0100-0000D7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66675"/>
          <a:ext cx="17526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53439</xdr:colOff>
      <xdr:row>0</xdr:row>
      <xdr:rowOff>91415</xdr:rowOff>
    </xdr:from>
    <xdr:to>
      <xdr:col>1</xdr:col>
      <xdr:colOff>1385455</xdr:colOff>
      <xdr:row>2</xdr:row>
      <xdr:rowOff>129515</xdr:rowOff>
    </xdr:to>
    <xdr:pic>
      <xdr:nvPicPr>
        <xdr:cNvPr id="2" name="Imagen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39" y="91415"/>
          <a:ext cx="1752600" cy="58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53439</xdr:colOff>
      <xdr:row>0</xdr:row>
      <xdr:rowOff>91415</xdr:rowOff>
    </xdr:from>
    <xdr:to>
      <xdr:col>1</xdr:col>
      <xdr:colOff>695325</xdr:colOff>
      <xdr:row>2</xdr:row>
      <xdr:rowOff>6475</xdr:rowOff>
    </xdr:to>
    <xdr:pic>
      <xdr:nvPicPr>
        <xdr:cNvPr id="2" name="Imagen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39" y="91415"/>
          <a:ext cx="1403886" cy="467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view="pageBreakPreview" zoomScaleSheetLayoutView="100" workbookViewId="0">
      <selection activeCell="I23" sqref="I23:I24"/>
    </sheetView>
  </sheetViews>
  <sheetFormatPr baseColWidth="10" defaultColWidth="11.5" defaultRowHeight="14" x14ac:dyDescent="0.15"/>
  <cols>
    <col min="1" max="1" width="19.33203125" style="4" customWidth="1"/>
    <col min="2" max="2" width="30.5" style="4" customWidth="1"/>
    <col min="3" max="4" width="10.6640625" style="4" customWidth="1"/>
    <col min="5" max="5" width="12.1640625" style="4" customWidth="1"/>
    <col min="6" max="6" width="29.5" style="4" customWidth="1"/>
    <col min="7" max="7" width="11.6640625" style="4" customWidth="1"/>
    <col min="8" max="16384" width="11.5" style="4"/>
  </cols>
  <sheetData>
    <row r="1" spans="1:6" x14ac:dyDescent="0.15">
      <c r="A1" s="83" t="s">
        <v>330</v>
      </c>
      <c r="B1" s="83"/>
      <c r="C1" s="83"/>
      <c r="D1" s="83"/>
      <c r="E1" s="83"/>
      <c r="F1" s="83"/>
    </row>
    <row r="2" spans="1:6" x14ac:dyDescent="0.15">
      <c r="A2" s="83" t="s">
        <v>329</v>
      </c>
      <c r="B2" s="83"/>
      <c r="C2" s="83"/>
      <c r="D2" s="83"/>
      <c r="E2" s="83"/>
      <c r="F2" s="83"/>
    </row>
    <row r="3" spans="1:6" x14ac:dyDescent="0.15">
      <c r="A3" s="1"/>
      <c r="B3" s="1"/>
      <c r="C3" s="1"/>
      <c r="D3" s="1"/>
      <c r="E3" s="1"/>
      <c r="F3" s="1"/>
    </row>
    <row r="4" spans="1:6" ht="36" customHeight="1" x14ac:dyDescent="0.15">
      <c r="A4" s="84" t="s">
        <v>373</v>
      </c>
      <c r="B4" s="84"/>
      <c r="C4" s="84"/>
      <c r="D4" s="84"/>
      <c r="E4" s="84"/>
      <c r="F4" s="84"/>
    </row>
    <row r="5" spans="1:6" ht="14.25" customHeight="1" x14ac:dyDescent="0.15">
      <c r="A5" s="85">
        <v>2023</v>
      </c>
      <c r="B5" s="85"/>
      <c r="C5" s="85"/>
      <c r="D5" s="85"/>
      <c r="E5" s="85"/>
      <c r="F5" s="85"/>
    </row>
    <row r="6" spans="1:6" ht="14.25" customHeight="1" x14ac:dyDescent="0.15">
      <c r="A6" s="86" t="s">
        <v>0</v>
      </c>
      <c r="B6" s="86"/>
      <c r="C6" s="87" t="s">
        <v>1</v>
      </c>
      <c r="D6" s="87"/>
      <c r="E6" s="87"/>
      <c r="F6" s="87"/>
    </row>
    <row r="7" spans="1:6" ht="30" customHeight="1" x14ac:dyDescent="0.15">
      <c r="A7" s="76" t="s">
        <v>2</v>
      </c>
      <c r="B7" s="88"/>
      <c r="C7" s="89"/>
      <c r="D7" s="89"/>
      <c r="E7" s="89"/>
      <c r="F7" s="89"/>
    </row>
    <row r="8" spans="1:6" ht="30" customHeight="1" x14ac:dyDescent="0.15">
      <c r="A8" s="76" t="s">
        <v>3</v>
      </c>
      <c r="B8" s="76"/>
      <c r="C8" s="80"/>
      <c r="D8" s="81"/>
      <c r="E8" s="81"/>
      <c r="F8" s="82"/>
    </row>
    <row r="9" spans="1:6" ht="30" customHeight="1" x14ac:dyDescent="0.15">
      <c r="A9" s="76" t="s">
        <v>4</v>
      </c>
      <c r="B9" s="76"/>
      <c r="C9" s="80"/>
      <c r="D9" s="81"/>
      <c r="E9" s="81"/>
      <c r="F9" s="82"/>
    </row>
    <row r="10" spans="1:6" ht="30" customHeight="1" x14ac:dyDescent="0.15">
      <c r="A10" s="76" t="s">
        <v>331</v>
      </c>
      <c r="B10" s="76"/>
      <c r="C10" s="80"/>
      <c r="D10" s="81"/>
      <c r="E10" s="81"/>
      <c r="F10" s="82"/>
    </row>
    <row r="11" spans="1:6" ht="61.5" customHeight="1" x14ac:dyDescent="0.15">
      <c r="A11" s="76" t="s">
        <v>5</v>
      </c>
      <c r="B11" s="76"/>
      <c r="C11" s="80"/>
      <c r="D11" s="81"/>
      <c r="E11" s="81"/>
      <c r="F11" s="82"/>
    </row>
    <row r="12" spans="1:6" ht="30" customHeight="1" x14ac:dyDescent="0.15">
      <c r="A12" s="76" t="s">
        <v>6</v>
      </c>
      <c r="B12" s="76"/>
      <c r="C12" s="80"/>
      <c r="D12" s="81"/>
      <c r="E12" s="81"/>
      <c r="F12" s="82"/>
    </row>
    <row r="13" spans="1:6" ht="30" customHeight="1" x14ac:dyDescent="0.15">
      <c r="A13" s="76" t="s">
        <v>7</v>
      </c>
      <c r="B13" s="76"/>
      <c r="C13" s="77"/>
      <c r="D13" s="78"/>
      <c r="E13" s="78"/>
      <c r="F13" s="79"/>
    </row>
    <row r="14" spans="1:6" ht="30" customHeight="1" x14ac:dyDescent="0.15">
      <c r="A14" s="76" t="s">
        <v>8</v>
      </c>
      <c r="B14" s="76"/>
      <c r="C14" s="77"/>
      <c r="D14" s="78"/>
      <c r="E14" s="78"/>
      <c r="F14" s="79"/>
    </row>
    <row r="15" spans="1:6" ht="38.25" customHeight="1" x14ac:dyDescent="0.15">
      <c r="A15" s="76" t="s">
        <v>332</v>
      </c>
      <c r="B15" s="76"/>
      <c r="C15" s="77"/>
      <c r="D15" s="78"/>
      <c r="E15" s="78"/>
      <c r="F15" s="79"/>
    </row>
    <row r="16" spans="1:6" ht="30" customHeight="1" x14ac:dyDescent="0.15">
      <c r="A16" s="76" t="s">
        <v>9</v>
      </c>
      <c r="B16" s="76"/>
      <c r="C16" s="77"/>
      <c r="D16" s="78"/>
      <c r="E16" s="78"/>
      <c r="F16" s="79"/>
    </row>
    <row r="17" spans="1:6" ht="26.25" customHeight="1" x14ac:dyDescent="0.15">
      <c r="A17" s="66" t="s">
        <v>333</v>
      </c>
      <c r="B17" s="66"/>
      <c r="C17" s="67"/>
      <c r="D17" s="68"/>
      <c r="E17" s="68"/>
      <c r="F17" s="69"/>
    </row>
    <row r="18" spans="1:6" ht="40.5" customHeight="1" x14ac:dyDescent="0.15">
      <c r="A18" s="70" t="s">
        <v>334</v>
      </c>
      <c r="B18" s="70"/>
      <c r="C18" s="71"/>
      <c r="D18" s="72"/>
      <c r="E18" s="72"/>
      <c r="F18" s="73"/>
    </row>
    <row r="19" spans="1:6" ht="26.25" customHeight="1" x14ac:dyDescent="0.15">
      <c r="A19" s="74" t="s">
        <v>335</v>
      </c>
      <c r="B19" s="74"/>
      <c r="C19" s="74"/>
      <c r="D19" s="74"/>
      <c r="E19" s="74"/>
      <c r="F19" s="75"/>
    </row>
    <row r="20" spans="1:6" ht="26.25" customHeight="1" x14ac:dyDescent="0.15">
      <c r="A20" s="64" t="s">
        <v>358</v>
      </c>
      <c r="B20" s="64"/>
      <c r="C20" s="64"/>
      <c r="D20" s="64"/>
      <c r="E20" s="64"/>
      <c r="F20" s="65"/>
    </row>
    <row r="21" spans="1:6" ht="26.25" customHeight="1" x14ac:dyDescent="0.15">
      <c r="A21" s="64" t="s">
        <v>336</v>
      </c>
      <c r="B21" s="64"/>
      <c r="C21" s="64"/>
      <c r="D21" s="64"/>
      <c r="E21" s="64"/>
      <c r="F21" s="65"/>
    </row>
    <row r="22" spans="1:6" ht="26.25" customHeight="1" x14ac:dyDescent="0.15">
      <c r="A22" s="64" t="s">
        <v>337</v>
      </c>
      <c r="B22" s="64"/>
      <c r="C22" s="64"/>
      <c r="D22" s="64"/>
      <c r="E22" s="64"/>
      <c r="F22" s="65"/>
    </row>
    <row r="23" spans="1:6" ht="18.75" customHeight="1" x14ac:dyDescent="0.15">
      <c r="A23" s="64" t="s">
        <v>338</v>
      </c>
      <c r="B23" s="64"/>
      <c r="C23" s="64"/>
      <c r="D23" s="64"/>
      <c r="E23" s="64"/>
      <c r="F23" s="65"/>
    </row>
    <row r="24" spans="1:6" ht="18" customHeight="1" x14ac:dyDescent="0.15">
      <c r="A24" s="64" t="s">
        <v>339</v>
      </c>
      <c r="B24" s="64"/>
      <c r="C24" s="64"/>
      <c r="D24" s="64"/>
      <c r="E24" s="64"/>
      <c r="F24" s="65"/>
    </row>
    <row r="25" spans="1:6" ht="18" customHeight="1" x14ac:dyDescent="0.15">
      <c r="A25" s="64" t="s">
        <v>340</v>
      </c>
      <c r="B25" s="64"/>
      <c r="C25" s="64"/>
      <c r="D25" s="64"/>
      <c r="E25" s="64"/>
      <c r="F25" s="65"/>
    </row>
    <row r="26" spans="1:6" ht="18" customHeight="1" x14ac:dyDescent="0.15">
      <c r="A26" s="64" t="s">
        <v>367</v>
      </c>
      <c r="B26" s="64"/>
      <c r="C26" s="64"/>
      <c r="D26" s="64"/>
      <c r="E26" s="64"/>
      <c r="F26" s="65"/>
    </row>
    <row r="27" spans="1:6" ht="18" customHeight="1" x14ac:dyDescent="0.15">
      <c r="A27" s="64" t="s">
        <v>368</v>
      </c>
      <c r="B27" s="64"/>
      <c r="C27" s="64"/>
      <c r="D27" s="64"/>
      <c r="E27" s="64"/>
      <c r="F27" s="65"/>
    </row>
    <row r="28" spans="1:6" ht="18" customHeight="1" x14ac:dyDescent="0.15">
      <c r="A28" s="64" t="s">
        <v>377</v>
      </c>
      <c r="B28" s="64"/>
      <c r="C28" s="64"/>
      <c r="D28" s="64"/>
      <c r="E28" s="64"/>
      <c r="F28" s="65"/>
    </row>
    <row r="29" spans="1:6" ht="18" customHeight="1" x14ac:dyDescent="0.15">
      <c r="A29" s="64" t="s">
        <v>451</v>
      </c>
      <c r="B29" s="64"/>
      <c r="C29" s="64"/>
      <c r="D29" s="64"/>
      <c r="E29" s="64"/>
      <c r="F29" s="65"/>
    </row>
    <row r="30" spans="1:6" ht="18" customHeight="1" x14ac:dyDescent="0.15">
      <c r="A30" s="59"/>
      <c r="B30" s="59"/>
      <c r="C30" s="59"/>
      <c r="D30" s="59"/>
      <c r="E30" s="59"/>
      <c r="F30" s="59"/>
    </row>
    <row r="31" spans="1:6" ht="18" customHeight="1" x14ac:dyDescent="0.15">
      <c r="A31" s="59"/>
      <c r="B31" s="59"/>
      <c r="C31" s="59"/>
      <c r="D31" s="59"/>
      <c r="E31" s="59"/>
      <c r="F31" s="59"/>
    </row>
    <row r="32" spans="1:6" ht="18" customHeight="1" x14ac:dyDescent="0.15">
      <c r="A32" s="59"/>
      <c r="B32" s="59"/>
      <c r="C32" s="59"/>
      <c r="D32" s="59"/>
      <c r="E32" s="59"/>
      <c r="F32" s="59"/>
    </row>
    <row r="33" ht="21.75" customHeight="1" x14ac:dyDescent="0.15"/>
    <row r="34" ht="21.75" customHeight="1" x14ac:dyDescent="0.15"/>
  </sheetData>
  <sheetProtection selectLockedCells="1" selectUnlockedCells="1"/>
  <mergeCells count="41">
    <mergeCell ref="A1:F1"/>
    <mergeCell ref="A2:F2"/>
    <mergeCell ref="A10:B10"/>
    <mergeCell ref="C10:F10"/>
    <mergeCell ref="A4:F4"/>
    <mergeCell ref="A5:F5"/>
    <mergeCell ref="A6:B6"/>
    <mergeCell ref="C6:F6"/>
    <mergeCell ref="A7:B7"/>
    <mergeCell ref="C7:F7"/>
    <mergeCell ref="A8:B8"/>
    <mergeCell ref="C8:F8"/>
    <mergeCell ref="A9:B9"/>
    <mergeCell ref="C9:F9"/>
    <mergeCell ref="A16:B16"/>
    <mergeCell ref="C16:F16"/>
    <mergeCell ref="A11:B11"/>
    <mergeCell ref="C11:F11"/>
    <mergeCell ref="A12:B12"/>
    <mergeCell ref="C12:F12"/>
    <mergeCell ref="A13:B13"/>
    <mergeCell ref="C13:F13"/>
    <mergeCell ref="A14:B14"/>
    <mergeCell ref="C14:F14"/>
    <mergeCell ref="A15:B15"/>
    <mergeCell ref="C15:F15"/>
    <mergeCell ref="A17:B17"/>
    <mergeCell ref="C17:F17"/>
    <mergeCell ref="A18:B18"/>
    <mergeCell ref="C18:F18"/>
    <mergeCell ref="A19:F19"/>
    <mergeCell ref="A23:F23"/>
    <mergeCell ref="A24:F24"/>
    <mergeCell ref="A29:F29"/>
    <mergeCell ref="A20:F20"/>
    <mergeCell ref="A21:F21"/>
    <mergeCell ref="A22:F22"/>
    <mergeCell ref="A27:F27"/>
    <mergeCell ref="A25:F25"/>
    <mergeCell ref="A26:F26"/>
    <mergeCell ref="A28:F28"/>
  </mergeCells>
  <phoneticPr fontId="17" type="noConversion"/>
  <pageMargins left="0.75" right="0.75" top="0.4" bottom="1" header="0.51180555555555551" footer="0.51180555555555551"/>
  <pageSetup scale="80" firstPageNumber="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08"/>
  <sheetViews>
    <sheetView tabSelected="1" view="pageBreakPreview" zoomScale="80" zoomScaleSheetLayoutView="80" workbookViewId="0">
      <selection activeCell="S9" sqref="S9"/>
    </sheetView>
  </sheetViews>
  <sheetFormatPr baseColWidth="10" defaultColWidth="11.5" defaultRowHeight="19" x14ac:dyDescent="0.25"/>
  <cols>
    <col min="1" max="1" width="3.1640625" style="2" customWidth="1"/>
    <col min="2" max="2" width="8.5" style="2" customWidth="1"/>
    <col min="3" max="3" width="24.33203125" style="2" customWidth="1"/>
    <col min="4" max="4" width="46.33203125" style="2" customWidth="1"/>
    <col min="5" max="11" width="5.6640625" style="2" customWidth="1"/>
    <col min="12" max="12" width="16" style="2" customWidth="1"/>
    <col min="13" max="13" width="9.33203125" style="2" customWidth="1"/>
    <col min="14" max="14" width="11.5" style="2" hidden="1" customWidth="1"/>
    <col min="15" max="15" width="11.5" style="5" hidden="1" customWidth="1"/>
    <col min="16" max="17" width="11.5" style="2" hidden="1" customWidth="1"/>
    <col min="18" max="16384" width="11.5" style="2"/>
  </cols>
  <sheetData>
    <row r="1" spans="1:17" x14ac:dyDescent="0.25">
      <c r="A1" s="83" t="s">
        <v>330</v>
      </c>
      <c r="B1" s="83"/>
      <c r="C1" s="83"/>
      <c r="D1" s="83"/>
      <c r="E1" s="83"/>
      <c r="F1" s="83"/>
      <c r="G1" s="83"/>
      <c r="H1" s="83"/>
      <c r="I1" s="83"/>
      <c r="J1" s="83"/>
      <c r="K1" s="83"/>
      <c r="L1" s="83"/>
      <c r="M1" s="83"/>
    </row>
    <row r="2" spans="1:17" x14ac:dyDescent="0.25">
      <c r="A2" s="83" t="s">
        <v>10</v>
      </c>
      <c r="B2" s="83"/>
      <c r="C2" s="83"/>
      <c r="D2" s="83"/>
      <c r="E2" s="83"/>
      <c r="F2" s="83"/>
      <c r="G2" s="83"/>
      <c r="H2" s="83"/>
      <c r="I2" s="83"/>
      <c r="J2" s="83"/>
      <c r="K2" s="83"/>
      <c r="L2" s="83"/>
      <c r="M2" s="83"/>
    </row>
    <row r="3" spans="1:17" ht="8.25" customHeight="1" x14ac:dyDescent="0.25">
      <c r="B3" s="1"/>
      <c r="C3" s="1"/>
      <c r="D3" s="1"/>
      <c r="E3" s="1"/>
      <c r="F3" s="1"/>
      <c r="G3" s="1"/>
      <c r="H3" s="1"/>
      <c r="I3" s="1"/>
      <c r="J3" s="1"/>
      <c r="K3" s="1"/>
      <c r="L3" s="1"/>
      <c r="M3" s="1"/>
    </row>
    <row r="4" spans="1:17" x14ac:dyDescent="0.25">
      <c r="B4" s="1"/>
      <c r="C4" s="120">
        <f>Establecimiento!C9</f>
        <v>0</v>
      </c>
      <c r="D4" s="120"/>
      <c r="E4" s="1"/>
      <c r="F4" s="1"/>
      <c r="G4" s="1"/>
      <c r="H4" s="120">
        <f>Establecimiento!C10</f>
        <v>0</v>
      </c>
      <c r="I4" s="120"/>
      <c r="J4" s="120"/>
      <c r="K4" s="120"/>
      <c r="L4" s="120"/>
      <c r="M4" s="1"/>
    </row>
    <row r="5" spans="1:17" ht="15" x14ac:dyDescent="0.2">
      <c r="B5" s="3"/>
      <c r="C5" s="124" t="s">
        <v>373</v>
      </c>
      <c r="D5" s="124"/>
      <c r="E5" s="124"/>
      <c r="F5" s="124"/>
      <c r="G5" s="124"/>
      <c r="H5" s="124"/>
      <c r="I5" s="124"/>
      <c r="J5" s="124"/>
      <c r="K5" s="124"/>
      <c r="L5" s="124"/>
      <c r="M5" s="124"/>
      <c r="O5" s="2"/>
    </row>
    <row r="6" spans="1:17" ht="20" thickBot="1" x14ac:dyDescent="0.3">
      <c r="B6" s="6"/>
      <c r="C6" s="6"/>
      <c r="D6" s="6"/>
      <c r="E6" s="6"/>
      <c r="F6" s="6"/>
      <c r="G6" s="6"/>
      <c r="H6" s="6"/>
      <c r="I6" s="4"/>
      <c r="J6" s="4"/>
      <c r="K6" s="125">
        <v>2023</v>
      </c>
      <c r="L6" s="125"/>
      <c r="M6" s="125"/>
    </row>
    <row r="7" spans="1:17" ht="32" x14ac:dyDescent="0.2">
      <c r="A7" s="32"/>
      <c r="B7" s="33"/>
      <c r="C7" s="34" t="s">
        <v>11</v>
      </c>
      <c r="D7" s="35" t="s">
        <v>12</v>
      </c>
      <c r="E7" s="126" t="s">
        <v>13</v>
      </c>
      <c r="F7" s="126"/>
      <c r="G7" s="126"/>
      <c r="H7" s="126"/>
      <c r="I7" s="126"/>
      <c r="J7" s="126"/>
      <c r="K7" s="126"/>
      <c r="L7" s="126"/>
      <c r="M7" s="36" t="s">
        <v>14</v>
      </c>
      <c r="O7" s="7" t="s">
        <v>60</v>
      </c>
      <c r="P7" s="7" t="s">
        <v>157</v>
      </c>
      <c r="Q7" s="7" t="s">
        <v>59</v>
      </c>
    </row>
    <row r="8" spans="1:17" ht="39" customHeight="1" x14ac:dyDescent="0.2">
      <c r="A8" s="32"/>
      <c r="B8" s="8">
        <v>1</v>
      </c>
      <c r="C8" s="98" t="s">
        <v>352</v>
      </c>
      <c r="D8" s="9" t="s">
        <v>226</v>
      </c>
      <c r="E8" s="90" t="s">
        <v>287</v>
      </c>
      <c r="F8" s="91"/>
      <c r="G8" s="91"/>
      <c r="H8" s="91"/>
      <c r="I8" s="91"/>
      <c r="J8" s="91"/>
      <c r="K8" s="91"/>
      <c r="L8" s="92"/>
      <c r="M8" s="10">
        <v>1</v>
      </c>
      <c r="O8" s="11">
        <f>IF(M8=P8,Q8)</f>
        <v>1</v>
      </c>
      <c r="P8" s="12">
        <f>IF(M8="NA","NA",Q8)</f>
        <v>1</v>
      </c>
      <c r="Q8" s="13">
        <v>1</v>
      </c>
    </row>
    <row r="9" spans="1:17" ht="153.75" customHeight="1" x14ac:dyDescent="0.2">
      <c r="A9" s="32"/>
      <c r="B9" s="8">
        <f>B8+1</f>
        <v>2</v>
      </c>
      <c r="C9" s="99"/>
      <c r="D9" s="27" t="s">
        <v>351</v>
      </c>
      <c r="E9" s="90" t="s">
        <v>341</v>
      </c>
      <c r="F9" s="91"/>
      <c r="G9" s="91"/>
      <c r="H9" s="91"/>
      <c r="I9" s="91"/>
      <c r="J9" s="91"/>
      <c r="K9" s="91"/>
      <c r="L9" s="92"/>
      <c r="M9" s="10">
        <v>5</v>
      </c>
      <c r="O9" s="11">
        <f>IF(M9=P9,Q9)</f>
        <v>5</v>
      </c>
      <c r="P9" s="12">
        <f t="shared" ref="P9:P72" si="0">IF(M9="NA","NA",Q9)</f>
        <v>5</v>
      </c>
      <c r="Q9" s="13">
        <v>5</v>
      </c>
    </row>
    <row r="10" spans="1:17" ht="62.25" customHeight="1" x14ac:dyDescent="0.2">
      <c r="A10" s="32"/>
      <c r="B10" s="8">
        <f t="shared" ref="B10:B74" si="1">B9+1</f>
        <v>3</v>
      </c>
      <c r="C10" s="99"/>
      <c r="D10" s="9" t="s">
        <v>182</v>
      </c>
      <c r="E10" s="90" t="s">
        <v>183</v>
      </c>
      <c r="F10" s="91"/>
      <c r="G10" s="91"/>
      <c r="H10" s="91"/>
      <c r="I10" s="91"/>
      <c r="J10" s="91"/>
      <c r="K10" s="91"/>
      <c r="L10" s="92"/>
      <c r="M10" s="10">
        <v>5</v>
      </c>
      <c r="O10" s="11">
        <f>IF(M10=P10,Q10)</f>
        <v>5</v>
      </c>
      <c r="P10" s="12">
        <f t="shared" si="0"/>
        <v>5</v>
      </c>
      <c r="Q10" s="13">
        <v>5</v>
      </c>
    </row>
    <row r="11" spans="1:17" ht="39" customHeight="1" x14ac:dyDescent="0.2">
      <c r="A11" s="32"/>
      <c r="B11" s="8">
        <f t="shared" si="1"/>
        <v>4</v>
      </c>
      <c r="C11" s="99"/>
      <c r="D11" s="9" t="s">
        <v>227</v>
      </c>
      <c r="E11" s="90" t="s">
        <v>260</v>
      </c>
      <c r="F11" s="91"/>
      <c r="G11" s="91"/>
      <c r="H11" s="91"/>
      <c r="I11" s="91"/>
      <c r="J11" s="91"/>
      <c r="K11" s="91"/>
      <c r="L11" s="92"/>
      <c r="M11" s="10">
        <v>5</v>
      </c>
      <c r="O11" s="11">
        <f>IF(M11=P11,Q11)</f>
        <v>5</v>
      </c>
      <c r="P11" s="12">
        <f t="shared" si="0"/>
        <v>5</v>
      </c>
      <c r="Q11" s="13">
        <v>5</v>
      </c>
    </row>
    <row r="12" spans="1:17" ht="39" customHeight="1" x14ac:dyDescent="0.2">
      <c r="A12" s="32"/>
      <c r="B12" s="8">
        <f t="shared" si="1"/>
        <v>5</v>
      </c>
      <c r="C12" s="99"/>
      <c r="D12" s="9" t="s">
        <v>228</v>
      </c>
      <c r="E12" s="90" t="s">
        <v>248</v>
      </c>
      <c r="F12" s="91"/>
      <c r="G12" s="91"/>
      <c r="H12" s="91"/>
      <c r="I12" s="91"/>
      <c r="J12" s="91"/>
      <c r="K12" s="91"/>
      <c r="L12" s="92"/>
      <c r="M12" s="10">
        <v>5</v>
      </c>
      <c r="O12" s="11">
        <f>IF(M12=P12,Q12)</f>
        <v>5</v>
      </c>
      <c r="P12" s="12">
        <f t="shared" si="0"/>
        <v>5</v>
      </c>
      <c r="Q12" s="13">
        <v>5</v>
      </c>
    </row>
    <row r="13" spans="1:17" ht="39" customHeight="1" x14ac:dyDescent="0.2">
      <c r="A13" s="32"/>
      <c r="B13" s="8">
        <f t="shared" si="1"/>
        <v>6</v>
      </c>
      <c r="C13" s="99"/>
      <c r="D13" s="9" t="s">
        <v>229</v>
      </c>
      <c r="E13" s="90" t="s">
        <v>288</v>
      </c>
      <c r="F13" s="91"/>
      <c r="G13" s="91"/>
      <c r="H13" s="91"/>
      <c r="I13" s="91"/>
      <c r="J13" s="91"/>
      <c r="K13" s="91"/>
      <c r="L13" s="92"/>
      <c r="M13" s="10">
        <v>5</v>
      </c>
      <c r="O13" s="11">
        <f>IF(M13=P13,Q13)</f>
        <v>5</v>
      </c>
      <c r="P13" s="12">
        <f t="shared" si="0"/>
        <v>5</v>
      </c>
      <c r="Q13" s="13">
        <v>5</v>
      </c>
    </row>
    <row r="14" spans="1:17" ht="39" customHeight="1" x14ac:dyDescent="0.2">
      <c r="A14" s="32"/>
      <c r="B14" s="8">
        <f t="shared" si="1"/>
        <v>7</v>
      </c>
      <c r="C14" s="99"/>
      <c r="D14" s="9" t="s">
        <v>230</v>
      </c>
      <c r="E14" s="90" t="s">
        <v>17</v>
      </c>
      <c r="F14" s="91"/>
      <c r="G14" s="91"/>
      <c r="H14" s="91"/>
      <c r="I14" s="91"/>
      <c r="J14" s="91"/>
      <c r="K14" s="91"/>
      <c r="L14" s="92"/>
      <c r="M14" s="10">
        <v>5</v>
      </c>
      <c r="O14" s="11">
        <f>IF(M14=P14,Q14)</f>
        <v>5</v>
      </c>
      <c r="P14" s="12">
        <f t="shared" si="0"/>
        <v>5</v>
      </c>
      <c r="Q14" s="13">
        <v>5</v>
      </c>
    </row>
    <row r="15" spans="1:17" ht="39" customHeight="1" x14ac:dyDescent="0.2">
      <c r="A15" s="32"/>
      <c r="B15" s="8">
        <f t="shared" si="1"/>
        <v>8</v>
      </c>
      <c r="C15" s="99"/>
      <c r="D15" s="9" t="s">
        <v>231</v>
      </c>
      <c r="E15" s="90" t="s">
        <v>16</v>
      </c>
      <c r="F15" s="91"/>
      <c r="G15" s="91"/>
      <c r="H15" s="91"/>
      <c r="I15" s="91"/>
      <c r="J15" s="91"/>
      <c r="K15" s="91"/>
      <c r="L15" s="92"/>
      <c r="M15" s="10">
        <v>5</v>
      </c>
      <c r="O15" s="11">
        <f>IF(M15=P15,Q15)</f>
        <v>5</v>
      </c>
      <c r="P15" s="12">
        <f t="shared" si="0"/>
        <v>5</v>
      </c>
      <c r="Q15" s="13">
        <v>5</v>
      </c>
    </row>
    <row r="16" spans="1:17" ht="39" customHeight="1" x14ac:dyDescent="0.2">
      <c r="A16" s="32"/>
      <c r="B16" s="8">
        <f t="shared" si="1"/>
        <v>9</v>
      </c>
      <c r="C16" s="99"/>
      <c r="D16" s="9" t="s">
        <v>262</v>
      </c>
      <c r="E16" s="90" t="s">
        <v>249</v>
      </c>
      <c r="F16" s="91"/>
      <c r="G16" s="91"/>
      <c r="H16" s="91"/>
      <c r="I16" s="91"/>
      <c r="J16" s="91"/>
      <c r="K16" s="91"/>
      <c r="L16" s="92"/>
      <c r="M16" s="10">
        <v>5</v>
      </c>
      <c r="O16" s="11">
        <f>IF(M16=P16,Q16)</f>
        <v>5</v>
      </c>
      <c r="P16" s="12">
        <f t="shared" si="0"/>
        <v>5</v>
      </c>
      <c r="Q16" s="13">
        <v>5</v>
      </c>
    </row>
    <row r="17" spans="1:17" ht="34" x14ac:dyDescent="0.2">
      <c r="A17" s="32"/>
      <c r="B17" s="8">
        <f t="shared" si="1"/>
        <v>10</v>
      </c>
      <c r="C17" s="99"/>
      <c r="D17" s="9" t="s">
        <v>263</v>
      </c>
      <c r="E17" s="90" t="s">
        <v>293</v>
      </c>
      <c r="F17" s="91"/>
      <c r="G17" s="91"/>
      <c r="H17" s="91"/>
      <c r="I17" s="91"/>
      <c r="J17" s="91"/>
      <c r="K17" s="91"/>
      <c r="L17" s="92"/>
      <c r="M17" s="10">
        <v>10</v>
      </c>
      <c r="O17" s="11">
        <f>IF(M17=P17,Q17)</f>
        <v>10</v>
      </c>
      <c r="P17" s="12">
        <f t="shared" si="0"/>
        <v>10</v>
      </c>
      <c r="Q17" s="13">
        <v>10</v>
      </c>
    </row>
    <row r="18" spans="1:17" ht="42" customHeight="1" x14ac:dyDescent="0.2">
      <c r="A18" s="32"/>
      <c r="B18" s="8">
        <f t="shared" si="1"/>
        <v>11</v>
      </c>
      <c r="C18" s="99"/>
      <c r="D18" s="9" t="s">
        <v>264</v>
      </c>
      <c r="E18" s="90" t="s">
        <v>293</v>
      </c>
      <c r="F18" s="91"/>
      <c r="G18" s="91"/>
      <c r="H18" s="91"/>
      <c r="I18" s="91"/>
      <c r="J18" s="91"/>
      <c r="K18" s="91"/>
      <c r="L18" s="92"/>
      <c r="M18" s="10">
        <v>10</v>
      </c>
      <c r="O18" s="11">
        <f>IF(M18=P18,Q18)</f>
        <v>10</v>
      </c>
      <c r="P18" s="12">
        <f t="shared" si="0"/>
        <v>10</v>
      </c>
      <c r="Q18" s="13">
        <v>10</v>
      </c>
    </row>
    <row r="19" spans="1:17" ht="51" x14ac:dyDescent="0.2">
      <c r="A19" s="32"/>
      <c r="B19" s="8">
        <f>B18+1</f>
        <v>12</v>
      </c>
      <c r="C19" s="99"/>
      <c r="D19" s="9" t="s">
        <v>232</v>
      </c>
      <c r="E19" s="90" t="s">
        <v>289</v>
      </c>
      <c r="F19" s="91"/>
      <c r="G19" s="91"/>
      <c r="H19" s="91"/>
      <c r="I19" s="91"/>
      <c r="J19" s="91"/>
      <c r="K19" s="91"/>
      <c r="L19" s="92"/>
      <c r="M19" s="10">
        <v>5</v>
      </c>
      <c r="O19" s="11">
        <f>IF(M19=P19,Q19)</f>
        <v>5</v>
      </c>
      <c r="P19" s="12">
        <f t="shared" si="0"/>
        <v>5</v>
      </c>
      <c r="Q19" s="13">
        <v>5</v>
      </c>
    </row>
    <row r="20" spans="1:17" ht="31.5" customHeight="1" x14ac:dyDescent="0.2">
      <c r="A20" s="32"/>
      <c r="B20" s="8">
        <f t="shared" si="1"/>
        <v>13</v>
      </c>
      <c r="C20" s="99"/>
      <c r="D20" s="9" t="s">
        <v>233</v>
      </c>
      <c r="E20" s="90" t="s">
        <v>250</v>
      </c>
      <c r="F20" s="91"/>
      <c r="G20" s="91"/>
      <c r="H20" s="91"/>
      <c r="I20" s="91"/>
      <c r="J20" s="91"/>
      <c r="K20" s="91"/>
      <c r="L20" s="92"/>
      <c r="M20" s="10">
        <v>5</v>
      </c>
      <c r="O20" s="11">
        <f>IF(M20=P20,Q20)</f>
        <v>5</v>
      </c>
      <c r="P20" s="12">
        <f t="shared" si="0"/>
        <v>5</v>
      </c>
      <c r="Q20" s="13">
        <v>5</v>
      </c>
    </row>
    <row r="21" spans="1:17" ht="17" x14ac:dyDescent="0.2">
      <c r="A21" s="32"/>
      <c r="B21" s="8">
        <f t="shared" si="1"/>
        <v>14</v>
      </c>
      <c r="C21" s="99"/>
      <c r="D21" s="9" t="s">
        <v>234</v>
      </c>
      <c r="E21" s="90" t="s">
        <v>251</v>
      </c>
      <c r="F21" s="91"/>
      <c r="G21" s="91"/>
      <c r="H21" s="91"/>
      <c r="I21" s="91"/>
      <c r="J21" s="91"/>
      <c r="K21" s="91"/>
      <c r="L21" s="92"/>
      <c r="M21" s="10">
        <v>5</v>
      </c>
      <c r="O21" s="11">
        <f>IF(M21=P21,Q21)</f>
        <v>5</v>
      </c>
      <c r="P21" s="12">
        <f t="shared" si="0"/>
        <v>5</v>
      </c>
      <c r="Q21" s="13">
        <v>5</v>
      </c>
    </row>
    <row r="22" spans="1:17" ht="36.75" customHeight="1" x14ac:dyDescent="0.2">
      <c r="A22" s="32"/>
      <c r="B22" s="8">
        <f t="shared" si="1"/>
        <v>15</v>
      </c>
      <c r="C22" s="99"/>
      <c r="D22" s="9" t="s">
        <v>235</v>
      </c>
      <c r="E22" s="90" t="s">
        <v>253</v>
      </c>
      <c r="F22" s="91"/>
      <c r="G22" s="91"/>
      <c r="H22" s="91"/>
      <c r="I22" s="91"/>
      <c r="J22" s="91"/>
      <c r="K22" s="91"/>
      <c r="L22" s="92"/>
      <c r="M22" s="10">
        <v>1</v>
      </c>
      <c r="O22" s="11">
        <f>IF(M22=P22,Q22)</f>
        <v>1</v>
      </c>
      <c r="P22" s="12">
        <f t="shared" si="0"/>
        <v>1</v>
      </c>
      <c r="Q22" s="13">
        <v>1</v>
      </c>
    </row>
    <row r="23" spans="1:17" ht="15.75" customHeight="1" x14ac:dyDescent="0.2">
      <c r="A23" s="32"/>
      <c r="B23" s="8">
        <f t="shared" si="1"/>
        <v>16</v>
      </c>
      <c r="C23" s="99"/>
      <c r="D23" s="9" t="s">
        <v>236</v>
      </c>
      <c r="E23" s="90" t="s">
        <v>17</v>
      </c>
      <c r="F23" s="91"/>
      <c r="G23" s="91"/>
      <c r="H23" s="91"/>
      <c r="I23" s="91"/>
      <c r="J23" s="91"/>
      <c r="K23" s="91"/>
      <c r="L23" s="92"/>
      <c r="M23" s="10">
        <v>1</v>
      </c>
      <c r="O23" s="11">
        <f>IF(M23=P23,Q23)</f>
        <v>1</v>
      </c>
      <c r="P23" s="12">
        <f t="shared" si="0"/>
        <v>1</v>
      </c>
      <c r="Q23" s="13">
        <v>1</v>
      </c>
    </row>
    <row r="24" spans="1:17" ht="31.5" customHeight="1" x14ac:dyDescent="0.2">
      <c r="A24" s="32"/>
      <c r="B24" s="8">
        <f>B23+1</f>
        <v>17</v>
      </c>
      <c r="C24" s="99"/>
      <c r="D24" s="9" t="s">
        <v>265</v>
      </c>
      <c r="E24" s="90" t="s">
        <v>250</v>
      </c>
      <c r="F24" s="91"/>
      <c r="G24" s="91"/>
      <c r="H24" s="91"/>
      <c r="I24" s="91"/>
      <c r="J24" s="91"/>
      <c r="K24" s="91"/>
      <c r="L24" s="92"/>
      <c r="M24" s="10">
        <v>5</v>
      </c>
      <c r="O24" s="11">
        <f>IF(M24=P24,Q24)</f>
        <v>5</v>
      </c>
      <c r="P24" s="12">
        <f t="shared" si="0"/>
        <v>5</v>
      </c>
      <c r="Q24" s="13">
        <v>5</v>
      </c>
    </row>
    <row r="25" spans="1:17" ht="36" customHeight="1" x14ac:dyDescent="0.2">
      <c r="A25" s="32"/>
      <c r="B25" s="8">
        <f t="shared" si="1"/>
        <v>18</v>
      </c>
      <c r="C25" s="99"/>
      <c r="D25" s="9" t="s">
        <v>266</v>
      </c>
      <c r="E25" s="90" t="s">
        <v>250</v>
      </c>
      <c r="F25" s="91"/>
      <c r="G25" s="91"/>
      <c r="H25" s="91"/>
      <c r="I25" s="91"/>
      <c r="J25" s="91"/>
      <c r="K25" s="91"/>
      <c r="L25" s="92"/>
      <c r="M25" s="10">
        <v>10</v>
      </c>
      <c r="O25" s="11">
        <f>IF(M25=P25,Q25)</f>
        <v>10</v>
      </c>
      <c r="P25" s="12">
        <f t="shared" si="0"/>
        <v>10</v>
      </c>
      <c r="Q25" s="13">
        <v>10</v>
      </c>
    </row>
    <row r="26" spans="1:17" ht="31.5" customHeight="1" x14ac:dyDescent="0.2">
      <c r="A26" s="32"/>
      <c r="B26" s="8">
        <f t="shared" si="1"/>
        <v>19</v>
      </c>
      <c r="C26" s="99"/>
      <c r="D26" s="9" t="s">
        <v>267</v>
      </c>
      <c r="E26" s="90" t="s">
        <v>250</v>
      </c>
      <c r="F26" s="91"/>
      <c r="G26" s="91"/>
      <c r="H26" s="91"/>
      <c r="I26" s="91"/>
      <c r="J26" s="91"/>
      <c r="K26" s="91"/>
      <c r="L26" s="92"/>
      <c r="M26" s="10">
        <v>10</v>
      </c>
      <c r="O26" s="11">
        <f>IF(M26=P26,Q26)</f>
        <v>10</v>
      </c>
      <c r="P26" s="12">
        <f t="shared" si="0"/>
        <v>10</v>
      </c>
      <c r="Q26" s="13">
        <v>10</v>
      </c>
    </row>
    <row r="27" spans="1:17" ht="75.75" customHeight="1" x14ac:dyDescent="0.2">
      <c r="A27" s="32"/>
      <c r="B27" s="8">
        <f t="shared" si="1"/>
        <v>20</v>
      </c>
      <c r="C27" s="99"/>
      <c r="D27" s="9" t="s">
        <v>268</v>
      </c>
      <c r="E27" s="90" t="s">
        <v>281</v>
      </c>
      <c r="F27" s="91"/>
      <c r="G27" s="91"/>
      <c r="H27" s="91"/>
      <c r="I27" s="91"/>
      <c r="J27" s="91"/>
      <c r="K27" s="91"/>
      <c r="L27" s="92"/>
      <c r="M27" s="10">
        <v>1</v>
      </c>
      <c r="O27" s="11">
        <f>IF(M27=P27,Q27)</f>
        <v>1</v>
      </c>
      <c r="P27" s="12">
        <f t="shared" si="0"/>
        <v>1</v>
      </c>
      <c r="Q27" s="13">
        <v>1</v>
      </c>
    </row>
    <row r="28" spans="1:17" ht="81" customHeight="1" x14ac:dyDescent="0.2">
      <c r="A28" s="32"/>
      <c r="B28" s="8">
        <f t="shared" si="1"/>
        <v>21</v>
      </c>
      <c r="C28" s="99"/>
      <c r="D28" s="9" t="s">
        <v>269</v>
      </c>
      <c r="E28" s="90" t="s">
        <v>281</v>
      </c>
      <c r="F28" s="91"/>
      <c r="G28" s="91"/>
      <c r="H28" s="91"/>
      <c r="I28" s="91"/>
      <c r="J28" s="91"/>
      <c r="K28" s="91"/>
      <c r="L28" s="92"/>
      <c r="M28" s="10">
        <v>1</v>
      </c>
      <c r="O28" s="11">
        <f>IF(M28=P28,Q28)</f>
        <v>1</v>
      </c>
      <c r="P28" s="12">
        <f t="shared" si="0"/>
        <v>1</v>
      </c>
      <c r="Q28" s="13">
        <v>1</v>
      </c>
    </row>
    <row r="29" spans="1:17" ht="84" customHeight="1" x14ac:dyDescent="0.2">
      <c r="A29" s="32"/>
      <c r="B29" s="8">
        <f t="shared" si="1"/>
        <v>22</v>
      </c>
      <c r="C29" s="99"/>
      <c r="D29" s="9" t="s">
        <v>270</v>
      </c>
      <c r="E29" s="90" t="s">
        <v>281</v>
      </c>
      <c r="F29" s="91"/>
      <c r="G29" s="91"/>
      <c r="H29" s="91"/>
      <c r="I29" s="91"/>
      <c r="J29" s="91"/>
      <c r="K29" s="91"/>
      <c r="L29" s="92"/>
      <c r="M29" s="10">
        <v>1</v>
      </c>
      <c r="O29" s="11">
        <f>IF(M29=P29,Q29)</f>
        <v>1</v>
      </c>
      <c r="P29" s="12">
        <f t="shared" si="0"/>
        <v>1</v>
      </c>
      <c r="Q29" s="13">
        <v>1</v>
      </c>
    </row>
    <row r="30" spans="1:17" ht="70.5" customHeight="1" x14ac:dyDescent="0.2">
      <c r="A30" s="32"/>
      <c r="B30" s="8">
        <f t="shared" si="1"/>
        <v>23</v>
      </c>
      <c r="C30" s="99"/>
      <c r="D30" s="9" t="s">
        <v>271</v>
      </c>
      <c r="E30" s="90" t="s">
        <v>281</v>
      </c>
      <c r="F30" s="91"/>
      <c r="G30" s="91"/>
      <c r="H30" s="91"/>
      <c r="I30" s="91"/>
      <c r="J30" s="91"/>
      <c r="K30" s="91"/>
      <c r="L30" s="92"/>
      <c r="M30" s="10">
        <v>1</v>
      </c>
      <c r="O30" s="11">
        <f>IF(M30=P30,Q30)</f>
        <v>1</v>
      </c>
      <c r="P30" s="12">
        <f t="shared" si="0"/>
        <v>1</v>
      </c>
      <c r="Q30" s="13">
        <v>1</v>
      </c>
    </row>
    <row r="31" spans="1:17" ht="81.75" customHeight="1" x14ac:dyDescent="0.2">
      <c r="A31" s="32"/>
      <c r="B31" s="8">
        <f t="shared" si="1"/>
        <v>24</v>
      </c>
      <c r="C31" s="99"/>
      <c r="D31" s="9" t="s">
        <v>272</v>
      </c>
      <c r="E31" s="90" t="s">
        <v>281</v>
      </c>
      <c r="F31" s="91"/>
      <c r="G31" s="91"/>
      <c r="H31" s="91"/>
      <c r="I31" s="91"/>
      <c r="J31" s="91"/>
      <c r="K31" s="91"/>
      <c r="L31" s="92"/>
      <c r="M31" s="10">
        <v>1</v>
      </c>
      <c r="O31" s="11">
        <f>IF(M31=P31,Q31)</f>
        <v>1</v>
      </c>
      <c r="P31" s="12">
        <f t="shared" si="0"/>
        <v>1</v>
      </c>
      <c r="Q31" s="13">
        <v>1</v>
      </c>
    </row>
    <row r="32" spans="1:17" ht="63" customHeight="1" x14ac:dyDescent="0.2">
      <c r="A32" s="32"/>
      <c r="B32" s="8">
        <f t="shared" si="1"/>
        <v>25</v>
      </c>
      <c r="C32" s="99"/>
      <c r="D32" s="9" t="s">
        <v>273</v>
      </c>
      <c r="E32" s="90" t="s">
        <v>294</v>
      </c>
      <c r="F32" s="91"/>
      <c r="G32" s="91"/>
      <c r="H32" s="91"/>
      <c r="I32" s="91"/>
      <c r="J32" s="91"/>
      <c r="K32" s="91"/>
      <c r="L32" s="92"/>
      <c r="M32" s="10">
        <v>1</v>
      </c>
      <c r="O32" s="11">
        <f>IF(M32=P32,Q32)</f>
        <v>1</v>
      </c>
      <c r="P32" s="12">
        <f t="shared" si="0"/>
        <v>1</v>
      </c>
      <c r="Q32" s="13">
        <v>1</v>
      </c>
    </row>
    <row r="33" spans="1:17" ht="78.75" customHeight="1" x14ac:dyDescent="0.2">
      <c r="A33" s="32"/>
      <c r="B33" s="8">
        <f t="shared" si="1"/>
        <v>26</v>
      </c>
      <c r="C33" s="99"/>
      <c r="D33" s="9" t="s">
        <v>276</v>
      </c>
      <c r="E33" s="90" t="s">
        <v>281</v>
      </c>
      <c r="F33" s="91"/>
      <c r="G33" s="91"/>
      <c r="H33" s="91"/>
      <c r="I33" s="91"/>
      <c r="J33" s="91"/>
      <c r="K33" s="91"/>
      <c r="L33" s="92"/>
      <c r="M33" s="10">
        <v>1</v>
      </c>
      <c r="O33" s="11">
        <f>IF(M33=P33,Q33)</f>
        <v>1</v>
      </c>
      <c r="P33" s="12">
        <f t="shared" si="0"/>
        <v>1</v>
      </c>
      <c r="Q33" s="13">
        <v>1</v>
      </c>
    </row>
    <row r="34" spans="1:17" ht="81.75" customHeight="1" x14ac:dyDescent="0.2">
      <c r="A34" s="32"/>
      <c r="B34" s="8">
        <f t="shared" si="1"/>
        <v>27</v>
      </c>
      <c r="C34" s="99"/>
      <c r="D34" s="9" t="s">
        <v>277</v>
      </c>
      <c r="E34" s="90" t="s">
        <v>281</v>
      </c>
      <c r="F34" s="91"/>
      <c r="G34" s="91"/>
      <c r="H34" s="91"/>
      <c r="I34" s="91"/>
      <c r="J34" s="91"/>
      <c r="K34" s="91"/>
      <c r="L34" s="92"/>
      <c r="M34" s="10">
        <v>1</v>
      </c>
      <c r="O34" s="11">
        <f>IF(M34=P34,Q34)</f>
        <v>1</v>
      </c>
      <c r="P34" s="12">
        <f t="shared" si="0"/>
        <v>1</v>
      </c>
      <c r="Q34" s="13">
        <v>1</v>
      </c>
    </row>
    <row r="35" spans="1:17" ht="82.5" customHeight="1" x14ac:dyDescent="0.2">
      <c r="A35" s="32"/>
      <c r="B35" s="8">
        <f t="shared" si="1"/>
        <v>28</v>
      </c>
      <c r="C35" s="99"/>
      <c r="D35" s="9" t="s">
        <v>274</v>
      </c>
      <c r="E35" s="90" t="s">
        <v>283</v>
      </c>
      <c r="F35" s="91"/>
      <c r="G35" s="91"/>
      <c r="H35" s="91"/>
      <c r="I35" s="91"/>
      <c r="J35" s="91"/>
      <c r="K35" s="91"/>
      <c r="L35" s="92"/>
      <c r="M35" s="10">
        <v>5</v>
      </c>
      <c r="O35" s="11">
        <f>IF(M35=P35,Q35)</f>
        <v>5</v>
      </c>
      <c r="P35" s="12">
        <f t="shared" si="0"/>
        <v>5</v>
      </c>
      <c r="Q35" s="13">
        <v>5</v>
      </c>
    </row>
    <row r="36" spans="1:17" ht="84.75" customHeight="1" x14ac:dyDescent="0.2">
      <c r="A36" s="32"/>
      <c r="B36" s="8">
        <f t="shared" si="1"/>
        <v>29</v>
      </c>
      <c r="C36" s="99"/>
      <c r="D36" s="9" t="s">
        <v>275</v>
      </c>
      <c r="E36" s="90" t="s">
        <v>283</v>
      </c>
      <c r="F36" s="91"/>
      <c r="G36" s="91"/>
      <c r="H36" s="91"/>
      <c r="I36" s="91"/>
      <c r="J36" s="91"/>
      <c r="K36" s="91"/>
      <c r="L36" s="92"/>
      <c r="M36" s="10">
        <v>5</v>
      </c>
      <c r="O36" s="11">
        <f>IF(M36=P36,Q36)</f>
        <v>5</v>
      </c>
      <c r="P36" s="12">
        <f t="shared" si="0"/>
        <v>5</v>
      </c>
      <c r="Q36" s="13">
        <v>5</v>
      </c>
    </row>
    <row r="37" spans="1:17" ht="149.25" customHeight="1" x14ac:dyDescent="0.2">
      <c r="A37" s="32"/>
      <c r="B37" s="8">
        <f t="shared" si="1"/>
        <v>30</v>
      </c>
      <c r="C37" s="99"/>
      <c r="D37" s="9" t="s">
        <v>278</v>
      </c>
      <c r="E37" s="90" t="s">
        <v>279</v>
      </c>
      <c r="F37" s="91"/>
      <c r="G37" s="91"/>
      <c r="H37" s="91"/>
      <c r="I37" s="91"/>
      <c r="J37" s="91"/>
      <c r="K37" s="91"/>
      <c r="L37" s="92"/>
      <c r="M37" s="10">
        <v>5</v>
      </c>
      <c r="O37" s="11">
        <f>IF(M37=P37,Q37)</f>
        <v>5</v>
      </c>
      <c r="P37" s="12">
        <f t="shared" si="0"/>
        <v>5</v>
      </c>
      <c r="Q37" s="13">
        <v>5</v>
      </c>
    </row>
    <row r="38" spans="1:17" ht="225" customHeight="1" x14ac:dyDescent="0.2">
      <c r="A38" s="32"/>
      <c r="B38" s="8">
        <f t="shared" si="1"/>
        <v>31</v>
      </c>
      <c r="C38" s="99"/>
      <c r="D38" s="9" t="s">
        <v>282</v>
      </c>
      <c r="E38" s="90" t="s">
        <v>280</v>
      </c>
      <c r="F38" s="91"/>
      <c r="G38" s="91"/>
      <c r="H38" s="91"/>
      <c r="I38" s="91"/>
      <c r="J38" s="91"/>
      <c r="K38" s="91"/>
      <c r="L38" s="92"/>
      <c r="M38" s="10">
        <v>5</v>
      </c>
      <c r="O38" s="11">
        <f>IF(M38=P38,Q38)</f>
        <v>5</v>
      </c>
      <c r="P38" s="12">
        <f t="shared" si="0"/>
        <v>5</v>
      </c>
      <c r="Q38" s="13">
        <v>5</v>
      </c>
    </row>
    <row r="39" spans="1:17" ht="58.5" customHeight="1" x14ac:dyDescent="0.2">
      <c r="A39" s="32"/>
      <c r="B39" s="8">
        <f t="shared" si="1"/>
        <v>32</v>
      </c>
      <c r="C39" s="99"/>
      <c r="D39" s="9" t="s">
        <v>342</v>
      </c>
      <c r="E39" s="90" t="s">
        <v>261</v>
      </c>
      <c r="F39" s="91"/>
      <c r="G39" s="91"/>
      <c r="H39" s="91"/>
      <c r="I39" s="91"/>
      <c r="J39" s="91"/>
      <c r="K39" s="91"/>
      <c r="L39" s="92"/>
      <c r="M39" s="10">
        <v>5</v>
      </c>
      <c r="O39" s="11">
        <f>IF(M39=P39,Q39)</f>
        <v>5</v>
      </c>
      <c r="P39" s="12">
        <f t="shared" si="0"/>
        <v>5</v>
      </c>
      <c r="Q39" s="13">
        <v>5</v>
      </c>
    </row>
    <row r="40" spans="1:17" ht="68.25" customHeight="1" x14ac:dyDescent="0.2">
      <c r="A40" s="32"/>
      <c r="B40" s="8">
        <f t="shared" si="1"/>
        <v>33</v>
      </c>
      <c r="C40" s="99"/>
      <c r="D40" s="9" t="s">
        <v>185</v>
      </c>
      <c r="E40" s="90" t="s">
        <v>186</v>
      </c>
      <c r="F40" s="91"/>
      <c r="G40" s="91"/>
      <c r="H40" s="91"/>
      <c r="I40" s="91"/>
      <c r="J40" s="91"/>
      <c r="K40" s="91"/>
      <c r="L40" s="92"/>
      <c r="M40" s="10">
        <v>5</v>
      </c>
      <c r="O40" s="11">
        <f>IF(M40=P40,Q40)</f>
        <v>5</v>
      </c>
      <c r="P40" s="12">
        <f t="shared" si="0"/>
        <v>5</v>
      </c>
      <c r="Q40" s="13">
        <v>5</v>
      </c>
    </row>
    <row r="41" spans="1:17" ht="97.5" customHeight="1" x14ac:dyDescent="0.2">
      <c r="A41" s="32"/>
      <c r="B41" s="8">
        <f t="shared" si="1"/>
        <v>34</v>
      </c>
      <c r="C41" s="99"/>
      <c r="D41" s="9" t="s">
        <v>290</v>
      </c>
      <c r="E41" s="90" t="s">
        <v>291</v>
      </c>
      <c r="F41" s="91"/>
      <c r="G41" s="91"/>
      <c r="H41" s="91"/>
      <c r="I41" s="91"/>
      <c r="J41" s="91"/>
      <c r="K41" s="91"/>
      <c r="L41" s="92"/>
      <c r="M41" s="10">
        <v>5</v>
      </c>
      <c r="O41" s="11">
        <f>IF(M41=P41,Q41)</f>
        <v>5</v>
      </c>
      <c r="P41" s="12">
        <f t="shared" si="0"/>
        <v>5</v>
      </c>
      <c r="Q41" s="13">
        <v>5</v>
      </c>
    </row>
    <row r="42" spans="1:17" ht="31.5" customHeight="1" x14ac:dyDescent="0.2">
      <c r="A42" s="32"/>
      <c r="B42" s="8">
        <f t="shared" si="1"/>
        <v>35</v>
      </c>
      <c r="C42" s="99"/>
      <c r="D42" s="9" t="s">
        <v>237</v>
      </c>
      <c r="E42" s="90" t="s">
        <v>254</v>
      </c>
      <c r="F42" s="91"/>
      <c r="G42" s="91"/>
      <c r="H42" s="91"/>
      <c r="I42" s="91"/>
      <c r="J42" s="91"/>
      <c r="K42" s="91"/>
      <c r="L42" s="92"/>
      <c r="M42" s="10">
        <v>5</v>
      </c>
      <c r="O42" s="11">
        <f>IF(M42=P42,Q42)</f>
        <v>5</v>
      </c>
      <c r="P42" s="12">
        <f t="shared" si="0"/>
        <v>5</v>
      </c>
      <c r="Q42" s="13">
        <v>5</v>
      </c>
    </row>
    <row r="43" spans="1:17" ht="31.5" customHeight="1" x14ac:dyDescent="0.2">
      <c r="A43" s="32"/>
      <c r="B43" s="8">
        <f t="shared" si="1"/>
        <v>36</v>
      </c>
      <c r="C43" s="100"/>
      <c r="D43" s="9" t="s">
        <v>238</v>
      </c>
      <c r="E43" s="90" t="s">
        <v>255</v>
      </c>
      <c r="F43" s="91"/>
      <c r="G43" s="91"/>
      <c r="H43" s="91"/>
      <c r="I43" s="91"/>
      <c r="J43" s="91"/>
      <c r="K43" s="91"/>
      <c r="L43" s="92"/>
      <c r="M43" s="10">
        <v>5</v>
      </c>
      <c r="O43" s="11">
        <f>IF(M43=P43,Q43)</f>
        <v>5</v>
      </c>
      <c r="P43" s="12">
        <f t="shared" si="0"/>
        <v>5</v>
      </c>
      <c r="Q43" s="13">
        <v>5</v>
      </c>
    </row>
    <row r="44" spans="1:17" ht="15.75" customHeight="1" x14ac:dyDescent="0.2">
      <c r="A44" s="32"/>
      <c r="B44" s="8">
        <f t="shared" si="1"/>
        <v>37</v>
      </c>
      <c r="C44" s="98" t="s">
        <v>259</v>
      </c>
      <c r="D44" s="9" t="s">
        <v>239</v>
      </c>
      <c r="E44" s="90" t="s">
        <v>256</v>
      </c>
      <c r="F44" s="91"/>
      <c r="G44" s="91"/>
      <c r="H44" s="91"/>
      <c r="I44" s="91"/>
      <c r="J44" s="91"/>
      <c r="K44" s="91"/>
      <c r="L44" s="92"/>
      <c r="M44" s="10">
        <v>1</v>
      </c>
      <c r="O44" s="11">
        <f>IF(M44=P44,Q44)</f>
        <v>1</v>
      </c>
      <c r="P44" s="12">
        <f t="shared" si="0"/>
        <v>1</v>
      </c>
      <c r="Q44" s="13">
        <v>1</v>
      </c>
    </row>
    <row r="45" spans="1:17" ht="15.75" customHeight="1" x14ac:dyDescent="0.2">
      <c r="A45" s="32"/>
      <c r="B45" s="8">
        <f t="shared" si="1"/>
        <v>38</v>
      </c>
      <c r="C45" s="99"/>
      <c r="D45" s="9" t="s">
        <v>240</v>
      </c>
      <c r="E45" s="90" t="s">
        <v>252</v>
      </c>
      <c r="F45" s="91"/>
      <c r="G45" s="91"/>
      <c r="H45" s="91"/>
      <c r="I45" s="91"/>
      <c r="J45" s="91"/>
      <c r="K45" s="91"/>
      <c r="L45" s="92"/>
      <c r="M45" s="10">
        <v>1</v>
      </c>
      <c r="O45" s="11">
        <f>IF(M45=P45,Q45)</f>
        <v>1</v>
      </c>
      <c r="P45" s="12">
        <f t="shared" si="0"/>
        <v>1</v>
      </c>
      <c r="Q45" s="13">
        <v>1</v>
      </c>
    </row>
    <row r="46" spans="1:17" ht="15.75" customHeight="1" x14ac:dyDescent="0.2">
      <c r="A46" s="32"/>
      <c r="B46" s="8">
        <f t="shared" si="1"/>
        <v>39</v>
      </c>
      <c r="C46" s="99"/>
      <c r="D46" s="9" t="s">
        <v>241</v>
      </c>
      <c r="E46" s="90" t="s">
        <v>256</v>
      </c>
      <c r="F46" s="91"/>
      <c r="G46" s="91"/>
      <c r="H46" s="91"/>
      <c r="I46" s="91"/>
      <c r="J46" s="91"/>
      <c r="K46" s="91"/>
      <c r="L46" s="92"/>
      <c r="M46" s="10">
        <v>1</v>
      </c>
      <c r="O46" s="11">
        <f>IF(M46=P46,Q46)</f>
        <v>1</v>
      </c>
      <c r="P46" s="12">
        <f t="shared" si="0"/>
        <v>1</v>
      </c>
      <c r="Q46" s="13">
        <v>1</v>
      </c>
    </row>
    <row r="47" spans="1:17" ht="62.25" customHeight="1" x14ac:dyDescent="0.2">
      <c r="A47" s="32"/>
      <c r="B47" s="8">
        <f t="shared" si="1"/>
        <v>40</v>
      </c>
      <c r="C47" s="99"/>
      <c r="D47" s="9" t="s">
        <v>242</v>
      </c>
      <c r="E47" s="90" t="s">
        <v>257</v>
      </c>
      <c r="F47" s="91"/>
      <c r="G47" s="91"/>
      <c r="H47" s="91"/>
      <c r="I47" s="91"/>
      <c r="J47" s="91"/>
      <c r="K47" s="91"/>
      <c r="L47" s="92"/>
      <c r="M47" s="10">
        <v>5</v>
      </c>
      <c r="O47" s="11">
        <f>IF(M47=P47,Q47)</f>
        <v>5</v>
      </c>
      <c r="P47" s="12">
        <f t="shared" si="0"/>
        <v>5</v>
      </c>
      <c r="Q47" s="13">
        <v>5</v>
      </c>
    </row>
    <row r="48" spans="1:17" ht="15.75" customHeight="1" x14ac:dyDescent="0.2">
      <c r="A48" s="32"/>
      <c r="B48" s="8">
        <f t="shared" si="1"/>
        <v>41</v>
      </c>
      <c r="C48" s="99"/>
      <c r="D48" s="9" t="s">
        <v>243</v>
      </c>
      <c r="E48" s="90" t="s">
        <v>17</v>
      </c>
      <c r="F48" s="91"/>
      <c r="G48" s="91"/>
      <c r="H48" s="91"/>
      <c r="I48" s="91"/>
      <c r="J48" s="91"/>
      <c r="K48" s="91"/>
      <c r="L48" s="92"/>
      <c r="M48" s="10">
        <v>5</v>
      </c>
      <c r="O48" s="11">
        <f>IF(M48=P48,Q48)</f>
        <v>5</v>
      </c>
      <c r="P48" s="12">
        <f t="shared" si="0"/>
        <v>5</v>
      </c>
      <c r="Q48" s="13">
        <v>5</v>
      </c>
    </row>
    <row r="49" spans="1:17" ht="15.75" customHeight="1" x14ac:dyDescent="0.2">
      <c r="A49" s="32"/>
      <c r="B49" s="8">
        <f t="shared" si="1"/>
        <v>42</v>
      </c>
      <c r="C49" s="99"/>
      <c r="D49" s="9" t="s">
        <v>244</v>
      </c>
      <c r="E49" s="90" t="s">
        <v>17</v>
      </c>
      <c r="F49" s="91"/>
      <c r="G49" s="91"/>
      <c r="H49" s="91"/>
      <c r="I49" s="91"/>
      <c r="J49" s="91"/>
      <c r="K49" s="91"/>
      <c r="L49" s="92"/>
      <c r="M49" s="10">
        <v>5</v>
      </c>
      <c r="O49" s="11">
        <f>IF(M49=P49,Q49)</f>
        <v>5</v>
      </c>
      <c r="P49" s="12">
        <f t="shared" si="0"/>
        <v>5</v>
      </c>
      <c r="Q49" s="13">
        <v>5</v>
      </c>
    </row>
    <row r="50" spans="1:17" ht="15.75" customHeight="1" x14ac:dyDescent="0.2">
      <c r="A50" s="32"/>
      <c r="B50" s="8">
        <f t="shared" si="1"/>
        <v>43</v>
      </c>
      <c r="C50" s="99"/>
      <c r="D50" s="9" t="s">
        <v>245</v>
      </c>
      <c r="E50" s="90" t="s">
        <v>17</v>
      </c>
      <c r="F50" s="91"/>
      <c r="G50" s="91"/>
      <c r="H50" s="91"/>
      <c r="I50" s="91"/>
      <c r="J50" s="91"/>
      <c r="K50" s="91"/>
      <c r="L50" s="92"/>
      <c r="M50" s="10">
        <v>5</v>
      </c>
      <c r="O50" s="11">
        <f>IF(M50=P50,Q50)</f>
        <v>5</v>
      </c>
      <c r="P50" s="12">
        <f t="shared" si="0"/>
        <v>5</v>
      </c>
      <c r="Q50" s="13">
        <v>5</v>
      </c>
    </row>
    <row r="51" spans="1:17" ht="15.75" customHeight="1" x14ac:dyDescent="0.2">
      <c r="A51" s="32"/>
      <c r="B51" s="8">
        <f t="shared" si="1"/>
        <v>44</v>
      </c>
      <c r="C51" s="99"/>
      <c r="D51" s="9" t="s">
        <v>246</v>
      </c>
      <c r="E51" s="90" t="s">
        <v>252</v>
      </c>
      <c r="F51" s="91"/>
      <c r="G51" s="91"/>
      <c r="H51" s="91"/>
      <c r="I51" s="91"/>
      <c r="J51" s="91"/>
      <c r="K51" s="91"/>
      <c r="L51" s="92"/>
      <c r="M51" s="10">
        <v>1</v>
      </c>
      <c r="O51" s="11">
        <f>IF(M51=P51,Q51)</f>
        <v>1</v>
      </c>
      <c r="P51" s="12">
        <f t="shared" si="0"/>
        <v>1</v>
      </c>
      <c r="Q51" s="13">
        <v>1</v>
      </c>
    </row>
    <row r="52" spans="1:17" ht="72.75" customHeight="1" x14ac:dyDescent="0.2">
      <c r="A52" s="32"/>
      <c r="B52" s="8">
        <f t="shared" si="1"/>
        <v>45</v>
      </c>
      <c r="C52" s="99"/>
      <c r="D52" s="9" t="s">
        <v>247</v>
      </c>
      <c r="E52" s="90" t="s">
        <v>258</v>
      </c>
      <c r="F52" s="91"/>
      <c r="G52" s="91"/>
      <c r="H52" s="91"/>
      <c r="I52" s="91"/>
      <c r="J52" s="91"/>
      <c r="K52" s="91"/>
      <c r="L52" s="92"/>
      <c r="M52" s="10">
        <v>5</v>
      </c>
      <c r="O52" s="11">
        <f>IF(M52=P52,Q52)</f>
        <v>5</v>
      </c>
      <c r="P52" s="12">
        <f t="shared" si="0"/>
        <v>5</v>
      </c>
      <c r="Q52" s="13">
        <v>5</v>
      </c>
    </row>
    <row r="53" spans="1:17" ht="136.5" customHeight="1" x14ac:dyDescent="0.2">
      <c r="A53" s="32"/>
      <c r="B53" s="8">
        <f t="shared" si="1"/>
        <v>46</v>
      </c>
      <c r="C53" s="100"/>
      <c r="D53" s="9" t="s">
        <v>151</v>
      </c>
      <c r="E53" s="90" t="s">
        <v>154</v>
      </c>
      <c r="F53" s="91"/>
      <c r="G53" s="91"/>
      <c r="H53" s="91"/>
      <c r="I53" s="91"/>
      <c r="J53" s="91"/>
      <c r="K53" s="91"/>
      <c r="L53" s="92"/>
      <c r="M53" s="10">
        <v>5</v>
      </c>
      <c r="O53" s="11">
        <f>IF(M53=P53,Q53)</f>
        <v>5</v>
      </c>
      <c r="P53" s="12">
        <f t="shared" si="0"/>
        <v>5</v>
      </c>
      <c r="Q53" s="13">
        <v>5</v>
      </c>
    </row>
    <row r="54" spans="1:17" ht="160.5" customHeight="1" x14ac:dyDescent="0.2">
      <c r="A54" s="32"/>
      <c r="B54" s="8">
        <f t="shared" si="1"/>
        <v>47</v>
      </c>
      <c r="C54" s="127" t="s">
        <v>74</v>
      </c>
      <c r="D54" s="15" t="s">
        <v>285</v>
      </c>
      <c r="E54" s="90" t="s">
        <v>286</v>
      </c>
      <c r="F54" s="91"/>
      <c r="G54" s="91"/>
      <c r="H54" s="91"/>
      <c r="I54" s="91"/>
      <c r="J54" s="91"/>
      <c r="K54" s="91"/>
      <c r="L54" s="92"/>
      <c r="M54" s="13">
        <v>5</v>
      </c>
      <c r="O54" s="11">
        <f>IF(M54=P54,Q54)</f>
        <v>5</v>
      </c>
      <c r="P54" s="12">
        <f t="shared" si="0"/>
        <v>5</v>
      </c>
      <c r="Q54" s="13">
        <v>5</v>
      </c>
    </row>
    <row r="55" spans="1:17" ht="15.75" customHeight="1" x14ac:dyDescent="0.2">
      <c r="A55" s="32"/>
      <c r="B55" s="8">
        <f t="shared" si="1"/>
        <v>48</v>
      </c>
      <c r="C55" s="127"/>
      <c r="D55" s="16" t="s">
        <v>150</v>
      </c>
      <c r="E55" s="90" t="s">
        <v>17</v>
      </c>
      <c r="F55" s="91"/>
      <c r="G55" s="91"/>
      <c r="H55" s="91"/>
      <c r="I55" s="91"/>
      <c r="J55" s="91"/>
      <c r="K55" s="91"/>
      <c r="L55" s="92"/>
      <c r="M55" s="13">
        <v>5</v>
      </c>
      <c r="O55" s="11">
        <f>IF(M55=P55,Q55)</f>
        <v>5</v>
      </c>
      <c r="P55" s="12">
        <f t="shared" si="0"/>
        <v>5</v>
      </c>
      <c r="Q55" s="13">
        <v>5</v>
      </c>
    </row>
    <row r="56" spans="1:17" ht="68.25" customHeight="1" x14ac:dyDescent="0.2">
      <c r="A56" s="32"/>
      <c r="B56" s="8">
        <f t="shared" si="1"/>
        <v>49</v>
      </c>
      <c r="C56" s="117" t="s">
        <v>284</v>
      </c>
      <c r="D56" s="17" t="s">
        <v>139</v>
      </c>
      <c r="E56" s="91" t="s">
        <v>292</v>
      </c>
      <c r="F56" s="91"/>
      <c r="G56" s="91"/>
      <c r="H56" s="91"/>
      <c r="I56" s="91"/>
      <c r="J56" s="91"/>
      <c r="K56" s="91"/>
      <c r="L56" s="92"/>
      <c r="M56" s="13">
        <v>5</v>
      </c>
      <c r="O56" s="11">
        <f>IF(M56=P56,Q56)</f>
        <v>5</v>
      </c>
      <c r="P56" s="12">
        <f t="shared" si="0"/>
        <v>5</v>
      </c>
      <c r="Q56" s="13">
        <v>5</v>
      </c>
    </row>
    <row r="57" spans="1:17" ht="17" x14ac:dyDescent="0.2">
      <c r="A57" s="32"/>
      <c r="B57" s="8">
        <f t="shared" si="1"/>
        <v>50</v>
      </c>
      <c r="C57" s="118"/>
      <c r="D57" s="17" t="s">
        <v>140</v>
      </c>
      <c r="E57" s="91" t="s">
        <v>17</v>
      </c>
      <c r="F57" s="91"/>
      <c r="G57" s="91"/>
      <c r="H57" s="91"/>
      <c r="I57" s="91"/>
      <c r="J57" s="91"/>
      <c r="K57" s="91"/>
      <c r="L57" s="92"/>
      <c r="M57" s="13">
        <v>5</v>
      </c>
      <c r="O57" s="11">
        <f>IF(M57=P57,Q57)</f>
        <v>5</v>
      </c>
      <c r="P57" s="12">
        <f t="shared" si="0"/>
        <v>5</v>
      </c>
      <c r="Q57" s="13">
        <v>5</v>
      </c>
    </row>
    <row r="58" spans="1:17" ht="34" x14ac:dyDescent="0.2">
      <c r="A58" s="32"/>
      <c r="B58" s="8">
        <f t="shared" si="1"/>
        <v>51</v>
      </c>
      <c r="C58" s="118"/>
      <c r="D58" s="17" t="s">
        <v>18</v>
      </c>
      <c r="E58" s="91" t="s">
        <v>17</v>
      </c>
      <c r="F58" s="91"/>
      <c r="G58" s="91"/>
      <c r="H58" s="91"/>
      <c r="I58" s="91"/>
      <c r="J58" s="91"/>
      <c r="K58" s="91"/>
      <c r="L58" s="92"/>
      <c r="M58" s="13">
        <v>5</v>
      </c>
      <c r="O58" s="11">
        <f>IF(M58=P58,Q58)</f>
        <v>5</v>
      </c>
      <c r="P58" s="12">
        <f t="shared" si="0"/>
        <v>5</v>
      </c>
      <c r="Q58" s="13">
        <v>5</v>
      </c>
    </row>
    <row r="59" spans="1:17" ht="34" x14ac:dyDescent="0.2">
      <c r="A59" s="32"/>
      <c r="B59" s="8">
        <f t="shared" si="1"/>
        <v>52</v>
      </c>
      <c r="C59" s="118"/>
      <c r="D59" s="17" t="s">
        <v>143</v>
      </c>
      <c r="E59" s="91" t="s">
        <v>17</v>
      </c>
      <c r="F59" s="91"/>
      <c r="G59" s="91"/>
      <c r="H59" s="91"/>
      <c r="I59" s="91"/>
      <c r="J59" s="91"/>
      <c r="K59" s="91"/>
      <c r="L59" s="92"/>
      <c r="M59" s="13">
        <v>5</v>
      </c>
      <c r="O59" s="11">
        <f>IF(M59=P59,Q59)</f>
        <v>5</v>
      </c>
      <c r="P59" s="12">
        <f t="shared" si="0"/>
        <v>5</v>
      </c>
      <c r="Q59" s="13">
        <v>5</v>
      </c>
    </row>
    <row r="60" spans="1:17" ht="34" x14ac:dyDescent="0.2">
      <c r="A60" s="32"/>
      <c r="B60" s="8">
        <f t="shared" si="1"/>
        <v>53</v>
      </c>
      <c r="C60" s="118"/>
      <c r="D60" s="17" t="s">
        <v>19</v>
      </c>
      <c r="E60" s="91" t="s">
        <v>17</v>
      </c>
      <c r="F60" s="91"/>
      <c r="G60" s="91"/>
      <c r="H60" s="91"/>
      <c r="I60" s="91"/>
      <c r="J60" s="91"/>
      <c r="K60" s="91"/>
      <c r="L60" s="92"/>
      <c r="M60" s="13">
        <v>5</v>
      </c>
      <c r="O60" s="11">
        <f>IF(M60=P60,Q60)</f>
        <v>5</v>
      </c>
      <c r="P60" s="12">
        <f t="shared" si="0"/>
        <v>5</v>
      </c>
      <c r="Q60" s="13">
        <v>5</v>
      </c>
    </row>
    <row r="61" spans="1:17" ht="33" customHeight="1" x14ac:dyDescent="0.2">
      <c r="A61" s="32"/>
      <c r="B61" s="8">
        <f t="shared" si="1"/>
        <v>54</v>
      </c>
      <c r="C61" s="118"/>
      <c r="D61" s="17" t="s">
        <v>141</v>
      </c>
      <c r="E61" s="91" t="s">
        <v>17</v>
      </c>
      <c r="F61" s="91"/>
      <c r="G61" s="91"/>
      <c r="H61" s="91"/>
      <c r="I61" s="91"/>
      <c r="J61" s="91"/>
      <c r="K61" s="91"/>
      <c r="L61" s="92"/>
      <c r="M61" s="13">
        <v>5</v>
      </c>
      <c r="O61" s="11">
        <f>IF(M61=P61,Q61)</f>
        <v>5</v>
      </c>
      <c r="P61" s="12">
        <f t="shared" si="0"/>
        <v>5</v>
      </c>
      <c r="Q61" s="13">
        <v>5</v>
      </c>
    </row>
    <row r="62" spans="1:17" ht="33.75" customHeight="1" x14ac:dyDescent="0.2">
      <c r="A62" s="32"/>
      <c r="B62" s="8">
        <f t="shared" si="1"/>
        <v>55</v>
      </c>
      <c r="C62" s="118"/>
      <c r="D62" s="17" t="s">
        <v>142</v>
      </c>
      <c r="E62" s="91" t="s">
        <v>17</v>
      </c>
      <c r="F62" s="91"/>
      <c r="G62" s="91"/>
      <c r="H62" s="91"/>
      <c r="I62" s="91"/>
      <c r="J62" s="91"/>
      <c r="K62" s="91"/>
      <c r="L62" s="92"/>
      <c r="M62" s="13">
        <v>5</v>
      </c>
      <c r="O62" s="11">
        <f>IF(M62=P62,Q62)</f>
        <v>5</v>
      </c>
      <c r="P62" s="12">
        <f t="shared" si="0"/>
        <v>5</v>
      </c>
      <c r="Q62" s="13">
        <v>5</v>
      </c>
    </row>
    <row r="63" spans="1:17" ht="15" customHeight="1" x14ac:dyDescent="0.2">
      <c r="A63" s="32"/>
      <c r="B63" s="8">
        <f t="shared" si="1"/>
        <v>56</v>
      </c>
      <c r="C63" s="118"/>
      <c r="D63" s="18" t="s">
        <v>20</v>
      </c>
      <c r="E63" s="90" t="s">
        <v>17</v>
      </c>
      <c r="F63" s="91"/>
      <c r="G63" s="91"/>
      <c r="H63" s="91"/>
      <c r="I63" s="91"/>
      <c r="J63" s="91"/>
      <c r="K63" s="91"/>
      <c r="L63" s="92"/>
      <c r="M63" s="13">
        <v>5</v>
      </c>
      <c r="O63" s="11">
        <f>IF(M63=P63,Q63)</f>
        <v>5</v>
      </c>
      <c r="P63" s="12">
        <f t="shared" si="0"/>
        <v>5</v>
      </c>
      <c r="Q63" s="13">
        <v>5</v>
      </c>
    </row>
    <row r="64" spans="1:17" ht="22.5" customHeight="1" x14ac:dyDescent="0.2">
      <c r="A64" s="32"/>
      <c r="B64" s="8">
        <f t="shared" si="1"/>
        <v>57</v>
      </c>
      <c r="C64" s="118"/>
      <c r="D64" s="9" t="s">
        <v>144</v>
      </c>
      <c r="E64" s="90" t="s">
        <v>17</v>
      </c>
      <c r="F64" s="91"/>
      <c r="G64" s="91"/>
      <c r="H64" s="91"/>
      <c r="I64" s="91"/>
      <c r="J64" s="91"/>
      <c r="K64" s="91"/>
      <c r="L64" s="92"/>
      <c r="M64" s="13">
        <v>5</v>
      </c>
      <c r="O64" s="11">
        <f>IF(M64=P64,Q64)</f>
        <v>5</v>
      </c>
      <c r="P64" s="12">
        <f t="shared" si="0"/>
        <v>5</v>
      </c>
      <c r="Q64" s="13">
        <v>5</v>
      </c>
    </row>
    <row r="65" spans="1:17" ht="19.5" customHeight="1" x14ac:dyDescent="0.2">
      <c r="A65" s="32"/>
      <c r="B65" s="8">
        <f t="shared" si="1"/>
        <v>58</v>
      </c>
      <c r="C65" s="118"/>
      <c r="D65" s="9" t="s">
        <v>145</v>
      </c>
      <c r="E65" s="90" t="s">
        <v>17</v>
      </c>
      <c r="F65" s="91"/>
      <c r="G65" s="91"/>
      <c r="H65" s="91"/>
      <c r="I65" s="91"/>
      <c r="J65" s="91"/>
      <c r="K65" s="91"/>
      <c r="L65" s="92"/>
      <c r="M65" s="13">
        <v>5</v>
      </c>
      <c r="O65" s="11">
        <f>IF(M65=P65,Q65)</f>
        <v>5</v>
      </c>
      <c r="P65" s="12">
        <f t="shared" si="0"/>
        <v>5</v>
      </c>
      <c r="Q65" s="13">
        <v>5</v>
      </c>
    </row>
    <row r="66" spans="1:17" ht="15.75" customHeight="1" x14ac:dyDescent="0.2">
      <c r="A66" s="32"/>
      <c r="B66" s="8">
        <f t="shared" si="1"/>
        <v>59</v>
      </c>
      <c r="C66" s="118"/>
      <c r="D66" s="9" t="s">
        <v>152</v>
      </c>
      <c r="E66" s="90" t="s">
        <v>17</v>
      </c>
      <c r="F66" s="91"/>
      <c r="G66" s="91"/>
      <c r="H66" s="91"/>
      <c r="I66" s="91"/>
      <c r="J66" s="91"/>
      <c r="K66" s="91"/>
      <c r="L66" s="92"/>
      <c r="M66" s="13">
        <v>5</v>
      </c>
      <c r="O66" s="11">
        <f>IF(M66=P66,Q66)</f>
        <v>5</v>
      </c>
      <c r="P66" s="12">
        <f t="shared" si="0"/>
        <v>5</v>
      </c>
      <c r="Q66" s="13">
        <v>5</v>
      </c>
    </row>
    <row r="67" spans="1:17" ht="93.75" customHeight="1" x14ac:dyDescent="0.2">
      <c r="A67" s="32"/>
      <c r="B67" s="8">
        <f t="shared" si="1"/>
        <v>60</v>
      </c>
      <c r="C67" s="99" t="s">
        <v>311</v>
      </c>
      <c r="D67" s="9" t="s">
        <v>21</v>
      </c>
      <c r="E67" s="90" t="s">
        <v>295</v>
      </c>
      <c r="F67" s="91"/>
      <c r="G67" s="91"/>
      <c r="H67" s="91"/>
      <c r="I67" s="91"/>
      <c r="J67" s="91"/>
      <c r="K67" s="91"/>
      <c r="L67" s="92"/>
      <c r="M67" s="13">
        <v>1</v>
      </c>
      <c r="O67" s="11">
        <f>IF(M67=P67,Q67)</f>
        <v>1</v>
      </c>
      <c r="P67" s="12">
        <f t="shared" si="0"/>
        <v>1</v>
      </c>
      <c r="Q67" s="13">
        <v>1</v>
      </c>
    </row>
    <row r="68" spans="1:17" ht="39" customHeight="1" x14ac:dyDescent="0.2">
      <c r="A68" s="32"/>
      <c r="B68" s="8">
        <f t="shared" si="1"/>
        <v>61</v>
      </c>
      <c r="C68" s="99"/>
      <c r="D68" s="9" t="s">
        <v>147</v>
      </c>
      <c r="E68" s="90" t="s">
        <v>296</v>
      </c>
      <c r="F68" s="91"/>
      <c r="G68" s="91"/>
      <c r="H68" s="91"/>
      <c r="I68" s="91"/>
      <c r="J68" s="91"/>
      <c r="K68" s="91"/>
      <c r="L68" s="92"/>
      <c r="M68" s="13">
        <v>1</v>
      </c>
      <c r="O68" s="11">
        <f>IF(M68=P68,Q68)</f>
        <v>1</v>
      </c>
      <c r="P68" s="12">
        <f t="shared" si="0"/>
        <v>1</v>
      </c>
      <c r="Q68" s="13">
        <v>1</v>
      </c>
    </row>
    <row r="69" spans="1:17" ht="34" x14ac:dyDescent="0.2">
      <c r="A69" s="32"/>
      <c r="B69" s="8">
        <f t="shared" si="1"/>
        <v>62</v>
      </c>
      <c r="C69" s="99"/>
      <c r="D69" s="9" t="s">
        <v>22</v>
      </c>
      <c r="E69" s="90" t="s">
        <v>17</v>
      </c>
      <c r="F69" s="91"/>
      <c r="G69" s="91"/>
      <c r="H69" s="91"/>
      <c r="I69" s="91"/>
      <c r="J69" s="91"/>
      <c r="K69" s="91"/>
      <c r="L69" s="92"/>
      <c r="M69" s="13">
        <v>1</v>
      </c>
      <c r="O69" s="11">
        <f>IF(M69=P69,Q69)</f>
        <v>1</v>
      </c>
      <c r="P69" s="12">
        <f t="shared" si="0"/>
        <v>1</v>
      </c>
      <c r="Q69" s="13">
        <v>1</v>
      </c>
    </row>
    <row r="70" spans="1:17" ht="72" customHeight="1" x14ac:dyDescent="0.2">
      <c r="A70" s="32"/>
      <c r="B70" s="8">
        <f t="shared" si="1"/>
        <v>63</v>
      </c>
      <c r="C70" s="99"/>
      <c r="D70" s="9" t="s">
        <v>146</v>
      </c>
      <c r="E70" s="90" t="s">
        <v>23</v>
      </c>
      <c r="F70" s="91"/>
      <c r="G70" s="91"/>
      <c r="H70" s="91"/>
      <c r="I70" s="91"/>
      <c r="J70" s="91"/>
      <c r="K70" s="91"/>
      <c r="L70" s="92"/>
      <c r="M70" s="13">
        <v>5</v>
      </c>
      <c r="O70" s="11">
        <f>IF(M70=P70,Q70)</f>
        <v>5</v>
      </c>
      <c r="P70" s="12">
        <f t="shared" si="0"/>
        <v>5</v>
      </c>
      <c r="Q70" s="13">
        <v>5</v>
      </c>
    </row>
    <row r="71" spans="1:17" ht="62.25" customHeight="1" x14ac:dyDescent="0.2">
      <c r="A71" s="32"/>
      <c r="B71" s="8">
        <f t="shared" si="1"/>
        <v>64</v>
      </c>
      <c r="C71" s="99"/>
      <c r="D71" s="9" t="s">
        <v>297</v>
      </c>
      <c r="E71" s="90" t="s">
        <v>23</v>
      </c>
      <c r="F71" s="91"/>
      <c r="G71" s="91"/>
      <c r="H71" s="91"/>
      <c r="I71" s="91"/>
      <c r="J71" s="91"/>
      <c r="K71" s="91"/>
      <c r="L71" s="92"/>
      <c r="M71" s="13">
        <v>5</v>
      </c>
      <c r="O71" s="11">
        <f>IF(M71=P71,Q71)</f>
        <v>5</v>
      </c>
      <c r="P71" s="12">
        <f t="shared" si="0"/>
        <v>5</v>
      </c>
      <c r="Q71" s="13">
        <v>5</v>
      </c>
    </row>
    <row r="72" spans="1:17" ht="70.5" customHeight="1" x14ac:dyDescent="0.2">
      <c r="A72" s="32"/>
      <c r="B72" s="8">
        <f t="shared" si="1"/>
        <v>65</v>
      </c>
      <c r="C72" s="99"/>
      <c r="D72" s="9" t="s">
        <v>148</v>
      </c>
      <c r="E72" s="90" t="s">
        <v>153</v>
      </c>
      <c r="F72" s="91"/>
      <c r="G72" s="91"/>
      <c r="H72" s="91"/>
      <c r="I72" s="91"/>
      <c r="J72" s="91"/>
      <c r="K72" s="91"/>
      <c r="L72" s="92"/>
      <c r="M72" s="13">
        <v>5</v>
      </c>
      <c r="O72" s="11">
        <f>IF(M72=P72,Q72)</f>
        <v>5</v>
      </c>
      <c r="P72" s="12">
        <f t="shared" si="0"/>
        <v>5</v>
      </c>
      <c r="Q72" s="13">
        <v>5</v>
      </c>
    </row>
    <row r="73" spans="1:17" ht="26.25" customHeight="1" x14ac:dyDescent="0.2">
      <c r="A73" s="32"/>
      <c r="B73" s="8">
        <f t="shared" si="1"/>
        <v>66</v>
      </c>
      <c r="C73" s="97"/>
      <c r="D73" s="19" t="s">
        <v>298</v>
      </c>
      <c r="E73" s="101" t="s">
        <v>26</v>
      </c>
      <c r="F73" s="102"/>
      <c r="G73" s="102"/>
      <c r="H73" s="102"/>
      <c r="I73" s="102"/>
      <c r="J73" s="102"/>
      <c r="K73" s="102"/>
      <c r="L73" s="103"/>
      <c r="M73" s="20">
        <f>'Carro rojo'!E63</f>
        <v>20</v>
      </c>
      <c r="O73" s="11">
        <f>IF(M73=P73,Q73)</f>
        <v>20</v>
      </c>
      <c r="P73" s="12">
        <f t="shared" ref="P73:P136" si="2">IF(M73="NA","NA",Q73)</f>
        <v>20</v>
      </c>
      <c r="Q73" s="13">
        <v>20</v>
      </c>
    </row>
    <row r="74" spans="1:17" ht="120.75" customHeight="1" x14ac:dyDescent="0.2">
      <c r="A74" s="32"/>
      <c r="B74" s="8">
        <f t="shared" si="1"/>
        <v>67</v>
      </c>
      <c r="C74" s="21" t="s">
        <v>24</v>
      </c>
      <c r="D74" s="9" t="s">
        <v>149</v>
      </c>
      <c r="E74" s="90" t="s">
        <v>25</v>
      </c>
      <c r="F74" s="91"/>
      <c r="G74" s="91"/>
      <c r="H74" s="91"/>
      <c r="I74" s="91"/>
      <c r="J74" s="91"/>
      <c r="K74" s="91"/>
      <c r="L74" s="92"/>
      <c r="M74" s="13">
        <v>5</v>
      </c>
      <c r="O74" s="11">
        <f>IF(M74=P74,Q74)</f>
        <v>5</v>
      </c>
      <c r="P74" s="12">
        <f t="shared" si="2"/>
        <v>5</v>
      </c>
      <c r="Q74" s="13">
        <v>5</v>
      </c>
    </row>
    <row r="75" spans="1:17" ht="65.25" customHeight="1" x14ac:dyDescent="0.2">
      <c r="A75" s="32"/>
      <c r="B75" s="107" t="s">
        <v>378</v>
      </c>
      <c r="C75" s="108"/>
      <c r="D75" s="108"/>
      <c r="E75" s="108"/>
      <c r="F75" s="108"/>
      <c r="G75" s="108"/>
      <c r="H75" s="108"/>
      <c r="I75" s="108"/>
      <c r="J75" s="108"/>
      <c r="K75" s="108"/>
      <c r="L75" s="108"/>
      <c r="M75" s="109"/>
      <c r="O75" s="11"/>
      <c r="P75" s="12">
        <f t="shared" si="2"/>
        <v>0</v>
      </c>
      <c r="Q75" s="13"/>
    </row>
    <row r="76" spans="1:17" ht="51" x14ac:dyDescent="0.2">
      <c r="A76" s="32"/>
      <c r="B76" s="8">
        <f>B74+1</f>
        <v>68</v>
      </c>
      <c r="C76" s="62" t="s">
        <v>379</v>
      </c>
      <c r="D76" s="63" t="s">
        <v>380</v>
      </c>
      <c r="E76" s="90" t="s">
        <v>28</v>
      </c>
      <c r="F76" s="91"/>
      <c r="G76" s="91"/>
      <c r="H76" s="91"/>
      <c r="I76" s="91"/>
      <c r="J76" s="91"/>
      <c r="K76" s="91"/>
      <c r="L76" s="92"/>
      <c r="M76" s="13">
        <v>5</v>
      </c>
      <c r="O76" s="11">
        <f>IF(M76=P76,Q76)</f>
        <v>5</v>
      </c>
      <c r="P76" s="12">
        <f t="shared" si="2"/>
        <v>5</v>
      </c>
      <c r="Q76" s="13">
        <v>5</v>
      </c>
    </row>
    <row r="77" spans="1:17" ht="85" x14ac:dyDescent="0.2">
      <c r="A77" s="32"/>
      <c r="B77" s="8">
        <f t="shared" ref="B77:B148" si="3">B76+1</f>
        <v>69</v>
      </c>
      <c r="C77" s="62" t="s">
        <v>381</v>
      </c>
      <c r="D77" s="63" t="s">
        <v>382</v>
      </c>
      <c r="E77" s="90" t="s">
        <v>28</v>
      </c>
      <c r="F77" s="91"/>
      <c r="G77" s="91"/>
      <c r="H77" s="91"/>
      <c r="I77" s="91"/>
      <c r="J77" s="91"/>
      <c r="K77" s="91"/>
      <c r="L77" s="92"/>
      <c r="M77" s="13">
        <v>5</v>
      </c>
      <c r="O77" s="11">
        <f>IF(M77=P77,Q77)</f>
        <v>5</v>
      </c>
      <c r="P77" s="12">
        <f t="shared" si="2"/>
        <v>5</v>
      </c>
      <c r="Q77" s="13">
        <v>5</v>
      </c>
    </row>
    <row r="78" spans="1:17" ht="68" x14ac:dyDescent="0.2">
      <c r="A78" s="32"/>
      <c r="B78" s="8">
        <f t="shared" si="3"/>
        <v>70</v>
      </c>
      <c r="C78" s="62" t="s">
        <v>383</v>
      </c>
      <c r="D78" s="63" t="s">
        <v>384</v>
      </c>
      <c r="E78" s="90" t="s">
        <v>28</v>
      </c>
      <c r="F78" s="91"/>
      <c r="G78" s="91"/>
      <c r="H78" s="91"/>
      <c r="I78" s="91"/>
      <c r="J78" s="91"/>
      <c r="K78" s="91"/>
      <c r="L78" s="92"/>
      <c r="M78" s="13">
        <v>5</v>
      </c>
      <c r="O78" s="11">
        <f>IF(M78=P78,Q78)</f>
        <v>5</v>
      </c>
      <c r="P78" s="12">
        <f t="shared" si="2"/>
        <v>5</v>
      </c>
      <c r="Q78" s="13">
        <v>5</v>
      </c>
    </row>
    <row r="79" spans="1:17" ht="85" x14ac:dyDescent="0.2">
      <c r="A79" s="32"/>
      <c r="B79" s="8">
        <f t="shared" si="3"/>
        <v>71</v>
      </c>
      <c r="C79" s="62" t="s">
        <v>385</v>
      </c>
      <c r="D79" s="63" t="s">
        <v>386</v>
      </c>
      <c r="E79" s="90" t="s">
        <v>28</v>
      </c>
      <c r="F79" s="91"/>
      <c r="G79" s="91"/>
      <c r="H79" s="91"/>
      <c r="I79" s="91"/>
      <c r="J79" s="91"/>
      <c r="K79" s="91"/>
      <c r="L79" s="92"/>
      <c r="M79" s="13">
        <v>5</v>
      </c>
      <c r="O79" s="11">
        <f>IF(M79=P79,Q79)</f>
        <v>5</v>
      </c>
      <c r="P79" s="12">
        <f t="shared" si="2"/>
        <v>5</v>
      </c>
      <c r="Q79" s="13">
        <v>5</v>
      </c>
    </row>
    <row r="80" spans="1:17" ht="102" x14ac:dyDescent="0.2">
      <c r="A80" s="32"/>
      <c r="B80" s="8">
        <f t="shared" si="3"/>
        <v>72</v>
      </c>
      <c r="C80" s="62" t="s">
        <v>387</v>
      </c>
      <c r="D80" s="63" t="s">
        <v>388</v>
      </c>
      <c r="E80" s="90" t="s">
        <v>28</v>
      </c>
      <c r="F80" s="91"/>
      <c r="G80" s="91"/>
      <c r="H80" s="91"/>
      <c r="I80" s="91"/>
      <c r="J80" s="91"/>
      <c r="K80" s="91"/>
      <c r="L80" s="92"/>
      <c r="M80" s="13">
        <v>5</v>
      </c>
      <c r="O80" s="11">
        <f>IF(M80=P80,Q80)</f>
        <v>5</v>
      </c>
      <c r="P80" s="12">
        <f t="shared" si="2"/>
        <v>5</v>
      </c>
      <c r="Q80" s="13">
        <v>5</v>
      </c>
    </row>
    <row r="81" spans="1:17" ht="85" x14ac:dyDescent="0.2">
      <c r="A81" s="32"/>
      <c r="B81" s="8">
        <f t="shared" si="3"/>
        <v>73</v>
      </c>
      <c r="C81" s="62" t="s">
        <v>389</v>
      </c>
      <c r="D81" s="63" t="s">
        <v>390</v>
      </c>
      <c r="E81" s="90" t="s">
        <v>28</v>
      </c>
      <c r="F81" s="91"/>
      <c r="G81" s="91"/>
      <c r="H81" s="91"/>
      <c r="I81" s="91"/>
      <c r="J81" s="91"/>
      <c r="K81" s="91"/>
      <c r="L81" s="92"/>
      <c r="M81" s="13">
        <v>5</v>
      </c>
      <c r="O81" s="11">
        <f>IF(M81=P81,Q81)</f>
        <v>5</v>
      </c>
      <c r="P81" s="12">
        <f t="shared" si="2"/>
        <v>5</v>
      </c>
      <c r="Q81" s="13">
        <v>5</v>
      </c>
    </row>
    <row r="82" spans="1:17" ht="68" x14ac:dyDescent="0.2">
      <c r="A82" s="32"/>
      <c r="B82" s="8">
        <v>74</v>
      </c>
      <c r="C82" s="62" t="s">
        <v>391</v>
      </c>
      <c r="D82" s="63" t="s">
        <v>392</v>
      </c>
      <c r="E82" s="90" t="s">
        <v>28</v>
      </c>
      <c r="F82" s="91"/>
      <c r="G82" s="91"/>
      <c r="H82" s="91"/>
      <c r="I82" s="91"/>
      <c r="J82" s="91"/>
      <c r="K82" s="91"/>
      <c r="L82" s="92"/>
      <c r="M82" s="13">
        <v>5</v>
      </c>
      <c r="O82" s="11">
        <f>IF(M82=P82,Q82)</f>
        <v>5</v>
      </c>
      <c r="P82" s="12">
        <f t="shared" si="2"/>
        <v>5</v>
      </c>
      <c r="Q82" s="13">
        <v>5</v>
      </c>
    </row>
    <row r="83" spans="1:17" ht="51" x14ac:dyDescent="0.2">
      <c r="A83" s="32"/>
      <c r="B83" s="8">
        <f t="shared" si="3"/>
        <v>75</v>
      </c>
      <c r="C83" s="62" t="s">
        <v>393</v>
      </c>
      <c r="D83" s="63" t="s">
        <v>394</v>
      </c>
      <c r="E83" s="90" t="s">
        <v>28</v>
      </c>
      <c r="F83" s="91"/>
      <c r="G83" s="91"/>
      <c r="H83" s="91"/>
      <c r="I83" s="91"/>
      <c r="J83" s="91"/>
      <c r="K83" s="91"/>
      <c r="L83" s="92"/>
      <c r="M83" s="13">
        <v>5</v>
      </c>
      <c r="O83" s="11">
        <f>IF(M83=P83,Q83)</f>
        <v>5</v>
      </c>
      <c r="P83" s="12">
        <f t="shared" si="2"/>
        <v>5</v>
      </c>
      <c r="Q83" s="13">
        <v>5</v>
      </c>
    </row>
    <row r="84" spans="1:17" ht="68" x14ac:dyDescent="0.2">
      <c r="A84" s="32"/>
      <c r="B84" s="8">
        <f t="shared" si="3"/>
        <v>76</v>
      </c>
      <c r="C84" s="62" t="s">
        <v>395</v>
      </c>
      <c r="D84" s="63" t="s">
        <v>396</v>
      </c>
      <c r="E84" s="90" t="s">
        <v>28</v>
      </c>
      <c r="F84" s="91"/>
      <c r="G84" s="91"/>
      <c r="H84" s="91"/>
      <c r="I84" s="91"/>
      <c r="J84" s="91"/>
      <c r="K84" s="91"/>
      <c r="L84" s="92"/>
      <c r="M84" s="13">
        <v>5</v>
      </c>
      <c r="O84" s="11">
        <f>IF(M84=P84,Q84)</f>
        <v>5</v>
      </c>
      <c r="P84" s="12">
        <f t="shared" si="2"/>
        <v>5</v>
      </c>
      <c r="Q84" s="13">
        <v>5</v>
      </c>
    </row>
    <row r="85" spans="1:17" ht="51" x14ac:dyDescent="0.2">
      <c r="A85" s="32"/>
      <c r="B85" s="8">
        <v>77</v>
      </c>
      <c r="C85" s="62" t="s">
        <v>397</v>
      </c>
      <c r="D85" s="63" t="s">
        <v>398</v>
      </c>
      <c r="E85" s="90" t="s">
        <v>28</v>
      </c>
      <c r="F85" s="91"/>
      <c r="G85" s="91"/>
      <c r="H85" s="91"/>
      <c r="I85" s="91"/>
      <c r="J85" s="91"/>
      <c r="K85" s="91"/>
      <c r="L85" s="92"/>
      <c r="M85" s="13">
        <v>5</v>
      </c>
      <c r="O85" s="11">
        <f>IF(M85=P85,Q85)</f>
        <v>5</v>
      </c>
      <c r="P85" s="12">
        <f t="shared" si="2"/>
        <v>5</v>
      </c>
      <c r="Q85" s="13">
        <v>5</v>
      </c>
    </row>
    <row r="86" spans="1:17" ht="68" x14ac:dyDescent="0.2">
      <c r="A86" s="32"/>
      <c r="B86" s="8">
        <v>78</v>
      </c>
      <c r="C86" s="62" t="s">
        <v>399</v>
      </c>
      <c r="D86" s="63" t="s">
        <v>400</v>
      </c>
      <c r="E86" s="90" t="s">
        <v>28</v>
      </c>
      <c r="F86" s="91"/>
      <c r="G86" s="91"/>
      <c r="H86" s="91"/>
      <c r="I86" s="91"/>
      <c r="J86" s="91"/>
      <c r="K86" s="91"/>
      <c r="L86" s="92"/>
      <c r="M86" s="13">
        <v>5</v>
      </c>
      <c r="O86" s="11">
        <f>IF(M86=P86,Q86)</f>
        <v>5</v>
      </c>
      <c r="P86" s="12">
        <f t="shared" si="2"/>
        <v>5</v>
      </c>
      <c r="Q86" s="13">
        <v>5</v>
      </c>
    </row>
    <row r="87" spans="1:17" ht="51" x14ac:dyDescent="0.2">
      <c r="A87" s="32"/>
      <c r="B87" s="8">
        <v>79</v>
      </c>
      <c r="C87" s="62" t="s">
        <v>401</v>
      </c>
      <c r="D87" s="63" t="s">
        <v>402</v>
      </c>
      <c r="E87" s="90" t="s">
        <v>28</v>
      </c>
      <c r="F87" s="91"/>
      <c r="G87" s="91"/>
      <c r="H87" s="91"/>
      <c r="I87" s="91"/>
      <c r="J87" s="91"/>
      <c r="K87" s="91"/>
      <c r="L87" s="92"/>
      <c r="M87" s="13">
        <v>5</v>
      </c>
      <c r="O87" s="11">
        <f>IF(M87=P87,Q87)</f>
        <v>5</v>
      </c>
      <c r="P87" s="12">
        <f t="shared" si="2"/>
        <v>5</v>
      </c>
      <c r="Q87" s="13">
        <v>5</v>
      </c>
    </row>
    <row r="88" spans="1:17" ht="51" x14ac:dyDescent="0.2">
      <c r="A88" s="32"/>
      <c r="B88" s="8">
        <v>80</v>
      </c>
      <c r="C88" s="62" t="s">
        <v>403</v>
      </c>
      <c r="D88" s="63" t="s">
        <v>404</v>
      </c>
      <c r="E88" s="90" t="s">
        <v>28</v>
      </c>
      <c r="F88" s="91"/>
      <c r="G88" s="91"/>
      <c r="H88" s="91"/>
      <c r="I88" s="91"/>
      <c r="J88" s="91"/>
      <c r="K88" s="91"/>
      <c r="L88" s="92"/>
      <c r="M88" s="13">
        <v>5</v>
      </c>
      <c r="O88" s="11">
        <f>IF(M88=P88,Q88)</f>
        <v>5</v>
      </c>
      <c r="P88" s="12">
        <f t="shared" si="2"/>
        <v>5</v>
      </c>
      <c r="Q88" s="13">
        <v>5</v>
      </c>
    </row>
    <row r="89" spans="1:17" ht="51" x14ac:dyDescent="0.2">
      <c r="A89" s="32"/>
      <c r="B89" s="8">
        <v>81</v>
      </c>
      <c r="C89" s="62" t="s">
        <v>405</v>
      </c>
      <c r="D89" s="63" t="s">
        <v>406</v>
      </c>
      <c r="E89" s="90" t="s">
        <v>28</v>
      </c>
      <c r="F89" s="91"/>
      <c r="G89" s="91"/>
      <c r="H89" s="91"/>
      <c r="I89" s="91"/>
      <c r="J89" s="91"/>
      <c r="K89" s="91"/>
      <c r="L89" s="92"/>
      <c r="M89" s="13">
        <v>5</v>
      </c>
      <c r="O89" s="11">
        <f>IF(M89=P89,Q89)</f>
        <v>5</v>
      </c>
      <c r="P89" s="12">
        <f t="shared" si="2"/>
        <v>5</v>
      </c>
      <c r="Q89" s="13">
        <v>5</v>
      </c>
    </row>
    <row r="90" spans="1:17" ht="51" x14ac:dyDescent="0.2">
      <c r="A90" s="32"/>
      <c r="B90" s="8">
        <v>82</v>
      </c>
      <c r="C90" s="62" t="s">
        <v>407</v>
      </c>
      <c r="D90" s="63" t="s">
        <v>408</v>
      </c>
      <c r="E90" s="90" t="s">
        <v>28</v>
      </c>
      <c r="F90" s="91"/>
      <c r="G90" s="91"/>
      <c r="H90" s="91"/>
      <c r="I90" s="91"/>
      <c r="J90" s="91"/>
      <c r="K90" s="91"/>
      <c r="L90" s="92"/>
      <c r="M90" s="13">
        <v>5</v>
      </c>
      <c r="O90" s="11">
        <f>IF(M90=P90,Q90)</f>
        <v>5</v>
      </c>
      <c r="P90" s="12">
        <f t="shared" si="2"/>
        <v>5</v>
      </c>
      <c r="Q90" s="13">
        <v>5</v>
      </c>
    </row>
    <row r="91" spans="1:17" ht="51" x14ac:dyDescent="0.2">
      <c r="A91" s="32"/>
      <c r="B91" s="8">
        <v>83</v>
      </c>
      <c r="C91" s="62" t="s">
        <v>409</v>
      </c>
      <c r="D91" s="63" t="s">
        <v>410</v>
      </c>
      <c r="E91" s="90" t="s">
        <v>28</v>
      </c>
      <c r="F91" s="91"/>
      <c r="G91" s="91"/>
      <c r="H91" s="91"/>
      <c r="I91" s="91"/>
      <c r="J91" s="91"/>
      <c r="K91" s="91"/>
      <c r="L91" s="92"/>
      <c r="M91" s="13">
        <v>5</v>
      </c>
      <c r="O91" s="11">
        <f>IF(M91=P91,Q91)</f>
        <v>5</v>
      </c>
      <c r="P91" s="12">
        <f t="shared" si="2"/>
        <v>5</v>
      </c>
      <c r="Q91" s="13">
        <v>5</v>
      </c>
    </row>
    <row r="92" spans="1:17" ht="51" x14ac:dyDescent="0.2">
      <c r="A92" s="32"/>
      <c r="B92" s="8">
        <v>84</v>
      </c>
      <c r="C92" s="62" t="s">
        <v>411</v>
      </c>
      <c r="D92" s="63" t="s">
        <v>412</v>
      </c>
      <c r="E92" s="90" t="s">
        <v>28</v>
      </c>
      <c r="F92" s="91"/>
      <c r="G92" s="91"/>
      <c r="H92" s="91"/>
      <c r="I92" s="91"/>
      <c r="J92" s="91"/>
      <c r="K92" s="91"/>
      <c r="L92" s="92"/>
      <c r="M92" s="13">
        <v>5</v>
      </c>
      <c r="O92" s="11">
        <f>IF(M92=P92,Q92)</f>
        <v>5</v>
      </c>
      <c r="P92" s="12">
        <f t="shared" si="2"/>
        <v>5</v>
      </c>
      <c r="Q92" s="13">
        <v>5</v>
      </c>
    </row>
    <row r="93" spans="1:17" ht="102" x14ac:dyDescent="0.2">
      <c r="A93" s="32"/>
      <c r="B93" s="8">
        <f t="shared" si="3"/>
        <v>85</v>
      </c>
      <c r="C93" s="62" t="s">
        <v>413</v>
      </c>
      <c r="D93" s="63" t="s">
        <v>414</v>
      </c>
      <c r="E93" s="90" t="s">
        <v>28</v>
      </c>
      <c r="F93" s="91"/>
      <c r="G93" s="91"/>
      <c r="H93" s="91"/>
      <c r="I93" s="91"/>
      <c r="J93" s="91"/>
      <c r="K93" s="91"/>
      <c r="L93" s="92"/>
      <c r="M93" s="13">
        <v>5</v>
      </c>
      <c r="O93" s="11">
        <f>IF(M93=P93,Q93)</f>
        <v>5</v>
      </c>
      <c r="P93" s="12">
        <f t="shared" si="2"/>
        <v>5</v>
      </c>
      <c r="Q93" s="13">
        <v>5</v>
      </c>
    </row>
    <row r="94" spans="1:17" ht="102" x14ac:dyDescent="0.2">
      <c r="A94" s="32"/>
      <c r="B94" s="8">
        <v>86</v>
      </c>
      <c r="C94" s="62" t="s">
        <v>415</v>
      </c>
      <c r="D94" s="63" t="s">
        <v>416</v>
      </c>
      <c r="E94" s="90" t="s">
        <v>28</v>
      </c>
      <c r="F94" s="91"/>
      <c r="G94" s="91"/>
      <c r="H94" s="91"/>
      <c r="I94" s="91"/>
      <c r="J94" s="91"/>
      <c r="K94" s="91"/>
      <c r="L94" s="92"/>
      <c r="M94" s="13">
        <v>5</v>
      </c>
      <c r="O94" s="11">
        <f>IF(M94=P94,Q94)</f>
        <v>5</v>
      </c>
      <c r="P94" s="12">
        <f t="shared" si="2"/>
        <v>5</v>
      </c>
      <c r="Q94" s="13">
        <v>5</v>
      </c>
    </row>
    <row r="95" spans="1:17" ht="102" x14ac:dyDescent="0.2">
      <c r="A95" s="32"/>
      <c r="B95" s="8">
        <v>87</v>
      </c>
      <c r="C95" s="62" t="s">
        <v>417</v>
      </c>
      <c r="D95" s="63" t="s">
        <v>418</v>
      </c>
      <c r="E95" s="90" t="s">
        <v>28</v>
      </c>
      <c r="F95" s="91"/>
      <c r="G95" s="91"/>
      <c r="H95" s="91"/>
      <c r="I95" s="91"/>
      <c r="J95" s="91"/>
      <c r="K95" s="91"/>
      <c r="L95" s="92"/>
      <c r="M95" s="13">
        <v>5</v>
      </c>
      <c r="O95" s="11">
        <f>IF(M95=P95,Q95)</f>
        <v>5</v>
      </c>
      <c r="P95" s="12">
        <f t="shared" si="2"/>
        <v>5</v>
      </c>
      <c r="Q95" s="13">
        <v>5</v>
      </c>
    </row>
    <row r="96" spans="1:17" ht="136" x14ac:dyDescent="0.2">
      <c r="A96" s="32"/>
      <c r="B96" s="8">
        <f t="shared" si="3"/>
        <v>88</v>
      </c>
      <c r="C96" s="62" t="s">
        <v>419</v>
      </c>
      <c r="D96" s="63" t="s">
        <v>420</v>
      </c>
      <c r="E96" s="90" t="s">
        <v>28</v>
      </c>
      <c r="F96" s="91"/>
      <c r="G96" s="91"/>
      <c r="H96" s="91"/>
      <c r="I96" s="91"/>
      <c r="J96" s="91"/>
      <c r="K96" s="91"/>
      <c r="L96" s="92"/>
      <c r="M96" s="13">
        <v>5</v>
      </c>
      <c r="O96" s="11">
        <f>IF(M96=P96,Q96)</f>
        <v>5</v>
      </c>
      <c r="P96" s="12">
        <f t="shared" si="2"/>
        <v>5</v>
      </c>
      <c r="Q96" s="13">
        <v>5</v>
      </c>
    </row>
    <row r="97" spans="1:17" ht="68" x14ac:dyDescent="0.2">
      <c r="A97" s="32"/>
      <c r="B97" s="8">
        <v>89</v>
      </c>
      <c r="C97" s="62" t="s">
        <v>421</v>
      </c>
      <c r="D97" s="63" t="s">
        <v>422</v>
      </c>
      <c r="E97" s="90" t="s">
        <v>28</v>
      </c>
      <c r="F97" s="91"/>
      <c r="G97" s="91"/>
      <c r="H97" s="91"/>
      <c r="I97" s="91"/>
      <c r="J97" s="91"/>
      <c r="K97" s="91"/>
      <c r="L97" s="92"/>
      <c r="M97" s="13">
        <v>5</v>
      </c>
      <c r="O97" s="11">
        <f>IF(M97=P97,Q97)</f>
        <v>5</v>
      </c>
      <c r="P97" s="12">
        <f t="shared" si="2"/>
        <v>5</v>
      </c>
      <c r="Q97" s="13">
        <v>5</v>
      </c>
    </row>
    <row r="98" spans="1:17" ht="102" x14ac:dyDescent="0.2">
      <c r="A98" s="32"/>
      <c r="B98" s="8">
        <f t="shared" si="3"/>
        <v>90</v>
      </c>
      <c r="C98" s="62" t="s">
        <v>423</v>
      </c>
      <c r="D98" s="63" t="s">
        <v>424</v>
      </c>
      <c r="E98" s="90" t="s">
        <v>28</v>
      </c>
      <c r="F98" s="91"/>
      <c r="G98" s="91"/>
      <c r="H98" s="91"/>
      <c r="I98" s="91"/>
      <c r="J98" s="91"/>
      <c r="K98" s="91"/>
      <c r="L98" s="92"/>
      <c r="M98" s="13">
        <v>5</v>
      </c>
      <c r="O98" s="11">
        <f>IF(M98=P98,Q98)</f>
        <v>5</v>
      </c>
      <c r="P98" s="12">
        <f t="shared" si="2"/>
        <v>5</v>
      </c>
      <c r="Q98" s="13">
        <v>5</v>
      </c>
    </row>
    <row r="99" spans="1:17" ht="34" x14ac:dyDescent="0.2">
      <c r="A99" s="32"/>
      <c r="B99" s="8">
        <f>B98+1</f>
        <v>91</v>
      </c>
      <c r="C99" s="62" t="s">
        <v>425</v>
      </c>
      <c r="D99" s="63" t="s">
        <v>426</v>
      </c>
      <c r="E99" s="90" t="s">
        <v>28</v>
      </c>
      <c r="F99" s="91"/>
      <c r="G99" s="91"/>
      <c r="H99" s="91"/>
      <c r="I99" s="91"/>
      <c r="J99" s="91"/>
      <c r="K99" s="91"/>
      <c r="L99" s="92"/>
      <c r="M99" s="13">
        <v>5</v>
      </c>
      <c r="O99" s="11">
        <f>IF(M99=P99,Q99)</f>
        <v>5</v>
      </c>
      <c r="P99" s="12">
        <f t="shared" si="2"/>
        <v>5</v>
      </c>
      <c r="Q99" s="13">
        <v>5</v>
      </c>
    </row>
    <row r="100" spans="1:17" ht="34" x14ac:dyDescent="0.2">
      <c r="A100" s="32"/>
      <c r="B100" s="8">
        <f t="shared" si="3"/>
        <v>92</v>
      </c>
      <c r="C100" s="62" t="s">
        <v>427</v>
      </c>
      <c r="D100" s="63" t="s">
        <v>428</v>
      </c>
      <c r="E100" s="90" t="s">
        <v>28</v>
      </c>
      <c r="F100" s="91"/>
      <c r="G100" s="91"/>
      <c r="H100" s="91"/>
      <c r="I100" s="91"/>
      <c r="J100" s="91"/>
      <c r="K100" s="91"/>
      <c r="L100" s="92"/>
      <c r="M100" s="13">
        <v>5</v>
      </c>
      <c r="O100" s="11">
        <f>IF(M100=P100,Q100)</f>
        <v>5</v>
      </c>
      <c r="P100" s="12">
        <f t="shared" si="2"/>
        <v>5</v>
      </c>
      <c r="Q100" s="13">
        <v>5</v>
      </c>
    </row>
    <row r="101" spans="1:17" ht="102" x14ac:dyDescent="0.2">
      <c r="A101" s="32"/>
      <c r="B101" s="8">
        <f t="shared" si="3"/>
        <v>93</v>
      </c>
      <c r="C101" s="62" t="s">
        <v>429</v>
      </c>
      <c r="D101" s="63" t="s">
        <v>430</v>
      </c>
      <c r="E101" s="90" t="s">
        <v>28</v>
      </c>
      <c r="F101" s="91"/>
      <c r="G101" s="91"/>
      <c r="H101" s="91"/>
      <c r="I101" s="91"/>
      <c r="J101" s="91"/>
      <c r="K101" s="91"/>
      <c r="L101" s="92"/>
      <c r="M101" s="13">
        <v>5</v>
      </c>
      <c r="O101" s="11">
        <f>IF(M101=P101,Q101)</f>
        <v>5</v>
      </c>
      <c r="P101" s="12">
        <f t="shared" si="2"/>
        <v>5</v>
      </c>
      <c r="Q101" s="13">
        <v>5</v>
      </c>
    </row>
    <row r="102" spans="1:17" ht="68" x14ac:dyDescent="0.2">
      <c r="A102" s="32"/>
      <c r="B102" s="8">
        <f t="shared" si="3"/>
        <v>94</v>
      </c>
      <c r="C102" s="62" t="s">
        <v>431</v>
      </c>
      <c r="D102" s="63" t="s">
        <v>432</v>
      </c>
      <c r="E102" s="90" t="s">
        <v>28</v>
      </c>
      <c r="F102" s="91"/>
      <c r="G102" s="91"/>
      <c r="H102" s="91"/>
      <c r="I102" s="91"/>
      <c r="J102" s="91"/>
      <c r="K102" s="91"/>
      <c r="L102" s="92"/>
      <c r="M102" s="13">
        <v>5</v>
      </c>
      <c r="O102" s="11">
        <f>IF(M102=P102,Q102)</f>
        <v>5</v>
      </c>
      <c r="P102" s="12">
        <f t="shared" si="2"/>
        <v>5</v>
      </c>
      <c r="Q102" s="13">
        <v>5</v>
      </c>
    </row>
    <row r="103" spans="1:17" ht="85" x14ac:dyDescent="0.2">
      <c r="A103" s="32"/>
      <c r="B103" s="8">
        <f t="shared" si="3"/>
        <v>95</v>
      </c>
      <c r="C103" s="62" t="s">
        <v>433</v>
      </c>
      <c r="D103" s="63" t="s">
        <v>434</v>
      </c>
      <c r="E103" s="90" t="s">
        <v>28</v>
      </c>
      <c r="F103" s="91"/>
      <c r="G103" s="91"/>
      <c r="H103" s="91"/>
      <c r="I103" s="91"/>
      <c r="J103" s="91"/>
      <c r="K103" s="91"/>
      <c r="L103" s="92"/>
      <c r="M103" s="13">
        <v>5</v>
      </c>
      <c r="O103" s="11">
        <f>IF(M103=P103,Q103)</f>
        <v>5</v>
      </c>
      <c r="P103" s="12">
        <f t="shared" si="2"/>
        <v>5</v>
      </c>
      <c r="Q103" s="13">
        <v>5</v>
      </c>
    </row>
    <row r="104" spans="1:17" ht="85" x14ac:dyDescent="0.2">
      <c r="A104" s="32"/>
      <c r="B104" s="8">
        <f t="shared" si="3"/>
        <v>96</v>
      </c>
      <c r="C104" s="62" t="s">
        <v>435</v>
      </c>
      <c r="D104" s="63" t="s">
        <v>436</v>
      </c>
      <c r="E104" s="90" t="s">
        <v>28</v>
      </c>
      <c r="F104" s="91"/>
      <c r="G104" s="91"/>
      <c r="H104" s="91"/>
      <c r="I104" s="91"/>
      <c r="J104" s="91"/>
      <c r="K104" s="91"/>
      <c r="L104" s="92"/>
      <c r="M104" s="13">
        <v>5</v>
      </c>
      <c r="O104" s="11">
        <f>IF(M104=P104,Q104)</f>
        <v>5</v>
      </c>
      <c r="P104" s="12">
        <f t="shared" si="2"/>
        <v>5</v>
      </c>
      <c r="Q104" s="13">
        <v>5</v>
      </c>
    </row>
    <row r="105" spans="1:17" ht="85" x14ac:dyDescent="0.2">
      <c r="A105" s="32"/>
      <c r="B105" s="8">
        <f t="shared" si="3"/>
        <v>97</v>
      </c>
      <c r="C105" s="62" t="s">
        <v>437</v>
      </c>
      <c r="D105" s="63" t="s">
        <v>438</v>
      </c>
      <c r="E105" s="90" t="s">
        <v>28</v>
      </c>
      <c r="F105" s="91"/>
      <c r="G105" s="91"/>
      <c r="H105" s="91"/>
      <c r="I105" s="91"/>
      <c r="J105" s="91"/>
      <c r="K105" s="91"/>
      <c r="L105" s="92"/>
      <c r="M105" s="13">
        <v>5</v>
      </c>
      <c r="O105" s="11">
        <f>IF(M105=P105,Q105)</f>
        <v>5</v>
      </c>
      <c r="P105" s="12">
        <f t="shared" si="2"/>
        <v>5</v>
      </c>
      <c r="Q105" s="13">
        <v>5</v>
      </c>
    </row>
    <row r="106" spans="1:17" ht="85" x14ac:dyDescent="0.2">
      <c r="A106" s="32"/>
      <c r="B106" s="8">
        <f t="shared" si="3"/>
        <v>98</v>
      </c>
      <c r="C106" s="62" t="s">
        <v>439</v>
      </c>
      <c r="D106" s="63" t="s">
        <v>440</v>
      </c>
      <c r="E106" s="90" t="s">
        <v>28</v>
      </c>
      <c r="F106" s="91"/>
      <c r="G106" s="91"/>
      <c r="H106" s="91"/>
      <c r="I106" s="91"/>
      <c r="J106" s="91"/>
      <c r="K106" s="91"/>
      <c r="L106" s="92"/>
      <c r="M106" s="13">
        <v>5</v>
      </c>
      <c r="O106" s="11">
        <f>IF(M106=P106,Q106)</f>
        <v>5</v>
      </c>
      <c r="P106" s="12">
        <f t="shared" si="2"/>
        <v>5</v>
      </c>
      <c r="Q106" s="13">
        <v>5</v>
      </c>
    </row>
    <row r="107" spans="1:17" ht="16" x14ac:dyDescent="0.2">
      <c r="A107" s="32"/>
      <c r="B107" s="104" t="s">
        <v>155</v>
      </c>
      <c r="C107" s="105"/>
      <c r="D107" s="105"/>
      <c r="E107" s="105"/>
      <c r="F107" s="105"/>
      <c r="G107" s="105"/>
      <c r="H107" s="105"/>
      <c r="I107" s="105"/>
      <c r="J107" s="105"/>
      <c r="K107" s="105"/>
      <c r="L107" s="105"/>
      <c r="M107" s="106"/>
      <c r="O107" s="11"/>
      <c r="P107" s="12">
        <f t="shared" si="2"/>
        <v>0</v>
      </c>
      <c r="Q107" s="13"/>
    </row>
    <row r="108" spans="1:17" ht="179.25" customHeight="1" x14ac:dyDescent="0.2">
      <c r="A108" s="32"/>
      <c r="B108" s="11">
        <v>99</v>
      </c>
      <c r="C108" s="62" t="s">
        <v>441</v>
      </c>
      <c r="D108" s="63" t="s">
        <v>442</v>
      </c>
      <c r="E108" s="90" t="s">
        <v>28</v>
      </c>
      <c r="F108" s="91"/>
      <c r="G108" s="91"/>
      <c r="H108" s="91"/>
      <c r="I108" s="91"/>
      <c r="J108" s="91"/>
      <c r="K108" s="91"/>
      <c r="L108" s="92"/>
      <c r="M108" s="13">
        <v>5</v>
      </c>
      <c r="O108" s="11">
        <f>IF(M108=P108,Q108)</f>
        <v>5</v>
      </c>
      <c r="P108" s="12">
        <f t="shared" si="2"/>
        <v>5</v>
      </c>
      <c r="Q108" s="13">
        <v>5</v>
      </c>
    </row>
    <row r="109" spans="1:17" ht="137.25" customHeight="1" x14ac:dyDescent="0.2">
      <c r="A109" s="32"/>
      <c r="B109" s="11">
        <v>100</v>
      </c>
      <c r="C109" s="62" t="s">
        <v>443</v>
      </c>
      <c r="D109" s="63" t="s">
        <v>444</v>
      </c>
      <c r="E109" s="90" t="s">
        <v>28</v>
      </c>
      <c r="F109" s="91"/>
      <c r="G109" s="91"/>
      <c r="H109" s="91"/>
      <c r="I109" s="91"/>
      <c r="J109" s="91"/>
      <c r="K109" s="91"/>
      <c r="L109" s="92"/>
      <c r="M109" s="13">
        <v>5</v>
      </c>
      <c r="O109" s="11">
        <f>IF(M109=P109,Q109)</f>
        <v>5</v>
      </c>
      <c r="P109" s="12">
        <f t="shared" si="2"/>
        <v>5</v>
      </c>
      <c r="Q109" s="13">
        <v>5</v>
      </c>
    </row>
    <row r="110" spans="1:17" ht="85" x14ac:dyDescent="0.2">
      <c r="A110" s="32"/>
      <c r="B110" s="11">
        <v>101</v>
      </c>
      <c r="C110" s="62" t="s">
        <v>445</v>
      </c>
      <c r="D110" s="63" t="s">
        <v>446</v>
      </c>
      <c r="E110" s="90" t="s">
        <v>28</v>
      </c>
      <c r="F110" s="91"/>
      <c r="G110" s="91"/>
      <c r="H110" s="91"/>
      <c r="I110" s="91"/>
      <c r="J110" s="91"/>
      <c r="K110" s="91"/>
      <c r="L110" s="92"/>
      <c r="M110" s="13">
        <v>5</v>
      </c>
      <c r="O110" s="11">
        <f>IF(M110=P110,Q110)</f>
        <v>5</v>
      </c>
      <c r="P110" s="12">
        <f t="shared" si="2"/>
        <v>5</v>
      </c>
      <c r="Q110" s="13">
        <v>5</v>
      </c>
    </row>
    <row r="111" spans="1:17" ht="16" x14ac:dyDescent="0.2">
      <c r="A111" s="32"/>
      <c r="B111" s="104" t="s">
        <v>156</v>
      </c>
      <c r="C111" s="105"/>
      <c r="D111" s="105"/>
      <c r="E111" s="105"/>
      <c r="F111" s="105"/>
      <c r="G111" s="105"/>
      <c r="H111" s="105"/>
      <c r="I111" s="105"/>
      <c r="J111" s="105"/>
      <c r="K111" s="105"/>
      <c r="L111" s="105"/>
      <c r="M111" s="106"/>
      <c r="O111" s="11"/>
      <c r="P111" s="12">
        <f t="shared" si="2"/>
        <v>0</v>
      </c>
      <c r="Q111" s="13"/>
    </row>
    <row r="112" spans="1:17" ht="34" x14ac:dyDescent="0.2">
      <c r="A112" s="32"/>
      <c r="B112" s="11">
        <v>102</v>
      </c>
      <c r="C112" s="62" t="s">
        <v>447</v>
      </c>
      <c r="D112" s="63" t="s">
        <v>448</v>
      </c>
      <c r="E112" s="90" t="s">
        <v>28</v>
      </c>
      <c r="F112" s="91"/>
      <c r="G112" s="91"/>
      <c r="H112" s="91"/>
      <c r="I112" s="91"/>
      <c r="J112" s="91"/>
      <c r="K112" s="91"/>
      <c r="L112" s="92"/>
      <c r="M112" s="13">
        <v>5</v>
      </c>
      <c r="O112" s="11">
        <f>IF(M112=P112,Q112)</f>
        <v>5</v>
      </c>
      <c r="P112" s="12">
        <f t="shared" si="2"/>
        <v>5</v>
      </c>
      <c r="Q112" s="13">
        <v>5</v>
      </c>
    </row>
    <row r="113" spans="1:17" ht="51" x14ac:dyDescent="0.2">
      <c r="A113" s="32"/>
      <c r="B113" s="11">
        <f t="shared" si="3"/>
        <v>103</v>
      </c>
      <c r="C113" s="62" t="s">
        <v>449</v>
      </c>
      <c r="D113" s="63" t="s">
        <v>450</v>
      </c>
      <c r="E113" s="90" t="s">
        <v>28</v>
      </c>
      <c r="F113" s="91"/>
      <c r="G113" s="91"/>
      <c r="H113" s="91"/>
      <c r="I113" s="91"/>
      <c r="J113" s="91"/>
      <c r="K113" s="91"/>
      <c r="L113" s="92"/>
      <c r="M113" s="13">
        <v>5</v>
      </c>
      <c r="O113" s="11">
        <f>IF(M113=P113,Q113)</f>
        <v>5</v>
      </c>
      <c r="P113" s="12">
        <f t="shared" si="2"/>
        <v>5</v>
      </c>
      <c r="Q113" s="13">
        <v>5</v>
      </c>
    </row>
    <row r="114" spans="1:17" ht="114" customHeight="1" x14ac:dyDescent="0.2">
      <c r="A114" s="32"/>
      <c r="B114" s="8">
        <f t="shared" si="3"/>
        <v>104</v>
      </c>
      <c r="C114" s="73" t="s">
        <v>29</v>
      </c>
      <c r="D114" s="9" t="s">
        <v>30</v>
      </c>
      <c r="E114" s="90" t="s">
        <v>299</v>
      </c>
      <c r="F114" s="91"/>
      <c r="G114" s="91"/>
      <c r="H114" s="91"/>
      <c r="I114" s="91"/>
      <c r="J114" s="91"/>
      <c r="K114" s="91"/>
      <c r="L114" s="92"/>
      <c r="M114" s="13">
        <v>5</v>
      </c>
      <c r="O114" s="11">
        <f>IF(M114=P114,Q114)</f>
        <v>5</v>
      </c>
      <c r="P114" s="12">
        <f t="shared" si="2"/>
        <v>5</v>
      </c>
      <c r="Q114" s="13">
        <v>5</v>
      </c>
    </row>
    <row r="115" spans="1:17" ht="51" customHeight="1" x14ac:dyDescent="0.2">
      <c r="A115" s="32"/>
      <c r="B115" s="8">
        <f t="shared" si="3"/>
        <v>105</v>
      </c>
      <c r="C115" s="73"/>
      <c r="D115" s="9" t="s">
        <v>31</v>
      </c>
      <c r="E115" s="90" t="s">
        <v>300</v>
      </c>
      <c r="F115" s="91"/>
      <c r="G115" s="91"/>
      <c r="H115" s="91"/>
      <c r="I115" s="91"/>
      <c r="J115" s="91"/>
      <c r="K115" s="91"/>
      <c r="L115" s="92"/>
      <c r="M115" s="13">
        <v>5</v>
      </c>
      <c r="O115" s="11">
        <f>IF(M115=P115,Q115)</f>
        <v>5</v>
      </c>
      <c r="P115" s="12">
        <f t="shared" si="2"/>
        <v>5</v>
      </c>
      <c r="Q115" s="13">
        <v>5</v>
      </c>
    </row>
    <row r="116" spans="1:17" ht="39" customHeight="1" x14ac:dyDescent="0.2">
      <c r="A116" s="32"/>
      <c r="B116" s="8">
        <f t="shared" si="3"/>
        <v>106</v>
      </c>
      <c r="C116" s="73"/>
      <c r="D116" s="9" t="s">
        <v>32</v>
      </c>
      <c r="E116" s="90" t="s">
        <v>301</v>
      </c>
      <c r="F116" s="91"/>
      <c r="G116" s="91"/>
      <c r="H116" s="91"/>
      <c r="I116" s="91"/>
      <c r="J116" s="91"/>
      <c r="K116" s="91"/>
      <c r="L116" s="92"/>
      <c r="M116" s="13">
        <v>5</v>
      </c>
      <c r="O116" s="11">
        <f>IF(M116=P116,Q116)</f>
        <v>5</v>
      </c>
      <c r="P116" s="12">
        <f t="shared" si="2"/>
        <v>5</v>
      </c>
      <c r="Q116" s="13">
        <v>5</v>
      </c>
    </row>
    <row r="117" spans="1:17" ht="15.75" customHeight="1" x14ac:dyDescent="0.2">
      <c r="A117" s="32"/>
      <c r="B117" s="8">
        <f t="shared" si="3"/>
        <v>107</v>
      </c>
      <c r="C117" s="73"/>
      <c r="D117" s="19" t="s">
        <v>33</v>
      </c>
      <c r="E117" s="101" t="s">
        <v>26</v>
      </c>
      <c r="F117" s="102"/>
      <c r="G117" s="102"/>
      <c r="H117" s="102"/>
      <c r="I117" s="102"/>
      <c r="J117" s="102"/>
      <c r="K117" s="102"/>
      <c r="L117" s="103"/>
      <c r="M117" s="20">
        <f>'Carro rojo'!I63</f>
        <v>20</v>
      </c>
      <c r="O117" s="11">
        <f>IF(M117=P117,Q117)</f>
        <v>20</v>
      </c>
      <c r="P117" s="12">
        <f t="shared" si="2"/>
        <v>20</v>
      </c>
      <c r="Q117" s="13">
        <v>20</v>
      </c>
    </row>
    <row r="118" spans="1:17" ht="17" x14ac:dyDescent="0.2">
      <c r="A118" s="32"/>
      <c r="B118" s="8">
        <f t="shared" si="3"/>
        <v>108</v>
      </c>
      <c r="C118" s="73"/>
      <c r="D118" s="9" t="s">
        <v>34</v>
      </c>
      <c r="E118" s="90" t="s">
        <v>302</v>
      </c>
      <c r="F118" s="91"/>
      <c r="G118" s="91"/>
      <c r="H118" s="91"/>
      <c r="I118" s="91"/>
      <c r="J118" s="91"/>
      <c r="K118" s="91"/>
      <c r="L118" s="92"/>
      <c r="M118" s="13">
        <v>5</v>
      </c>
      <c r="O118" s="11">
        <f>IF(M118=P118,Q118)</f>
        <v>5</v>
      </c>
      <c r="P118" s="12">
        <f t="shared" si="2"/>
        <v>5</v>
      </c>
      <c r="Q118" s="13">
        <v>5</v>
      </c>
    </row>
    <row r="119" spans="1:17" ht="15.75" customHeight="1" x14ac:dyDescent="0.2">
      <c r="A119" s="32"/>
      <c r="B119" s="8">
        <f t="shared" si="3"/>
        <v>109</v>
      </c>
      <c r="C119" s="96" t="s">
        <v>350</v>
      </c>
      <c r="D119" s="9" t="s">
        <v>159</v>
      </c>
      <c r="E119" s="90" t="s">
        <v>160</v>
      </c>
      <c r="F119" s="91"/>
      <c r="G119" s="91"/>
      <c r="H119" s="91"/>
      <c r="I119" s="91"/>
      <c r="J119" s="91"/>
      <c r="K119" s="91"/>
      <c r="L119" s="92"/>
      <c r="M119" s="13">
        <v>5</v>
      </c>
      <c r="O119" s="11">
        <f>IF(M119=P119,Q119)</f>
        <v>5</v>
      </c>
      <c r="P119" s="12">
        <f t="shared" si="2"/>
        <v>5</v>
      </c>
      <c r="Q119" s="13">
        <v>5</v>
      </c>
    </row>
    <row r="120" spans="1:17" ht="15.75" customHeight="1" x14ac:dyDescent="0.2">
      <c r="A120" s="32"/>
      <c r="B120" s="8">
        <f t="shared" si="3"/>
        <v>110</v>
      </c>
      <c r="C120" s="115"/>
      <c r="D120" s="9" t="s">
        <v>161</v>
      </c>
      <c r="E120" s="90" t="s">
        <v>162</v>
      </c>
      <c r="F120" s="91"/>
      <c r="G120" s="91"/>
      <c r="H120" s="91"/>
      <c r="I120" s="91"/>
      <c r="J120" s="91"/>
      <c r="K120" s="91"/>
      <c r="L120" s="92"/>
      <c r="M120" s="13">
        <v>5</v>
      </c>
      <c r="O120" s="11">
        <f>IF(M120=P120,Q120)</f>
        <v>5</v>
      </c>
      <c r="P120" s="12">
        <f t="shared" si="2"/>
        <v>5</v>
      </c>
      <c r="Q120" s="13">
        <v>5</v>
      </c>
    </row>
    <row r="121" spans="1:17" ht="45" customHeight="1" x14ac:dyDescent="0.2">
      <c r="A121" s="32"/>
      <c r="B121" s="8">
        <f t="shared" si="3"/>
        <v>111</v>
      </c>
      <c r="C121" s="115"/>
      <c r="D121" s="9" t="s">
        <v>163</v>
      </c>
      <c r="E121" s="90" t="s">
        <v>164</v>
      </c>
      <c r="F121" s="91"/>
      <c r="G121" s="91"/>
      <c r="H121" s="91"/>
      <c r="I121" s="91"/>
      <c r="J121" s="91"/>
      <c r="K121" s="91"/>
      <c r="L121" s="92"/>
      <c r="M121" s="13">
        <v>1</v>
      </c>
      <c r="O121" s="11">
        <f>IF(M121=P121,Q121)</f>
        <v>1</v>
      </c>
      <c r="P121" s="12">
        <f t="shared" si="2"/>
        <v>1</v>
      </c>
      <c r="Q121" s="13">
        <v>1</v>
      </c>
    </row>
    <row r="122" spans="1:17" ht="30" customHeight="1" x14ac:dyDescent="0.2">
      <c r="A122" s="32"/>
      <c r="B122" s="8">
        <f t="shared" si="3"/>
        <v>112</v>
      </c>
      <c r="C122" s="115"/>
      <c r="D122" s="9" t="s">
        <v>165</v>
      </c>
      <c r="E122" s="90" t="s">
        <v>17</v>
      </c>
      <c r="F122" s="91"/>
      <c r="G122" s="91"/>
      <c r="H122" s="91"/>
      <c r="I122" s="91"/>
      <c r="J122" s="91"/>
      <c r="K122" s="91"/>
      <c r="L122" s="92"/>
      <c r="M122" s="13">
        <v>1</v>
      </c>
      <c r="O122" s="11">
        <f>IF(M122=P122,Q122)</f>
        <v>1</v>
      </c>
      <c r="P122" s="12">
        <f t="shared" si="2"/>
        <v>1</v>
      </c>
      <c r="Q122" s="13">
        <v>1</v>
      </c>
    </row>
    <row r="123" spans="1:17" ht="30" customHeight="1" x14ac:dyDescent="0.2">
      <c r="A123" s="32"/>
      <c r="B123" s="8">
        <f t="shared" si="3"/>
        <v>113</v>
      </c>
      <c r="C123" s="115"/>
      <c r="D123" s="9" t="s">
        <v>166</v>
      </c>
      <c r="E123" s="90" t="s">
        <v>17</v>
      </c>
      <c r="F123" s="91"/>
      <c r="G123" s="91"/>
      <c r="H123" s="91"/>
      <c r="I123" s="91"/>
      <c r="J123" s="91"/>
      <c r="K123" s="91"/>
      <c r="L123" s="92"/>
      <c r="M123" s="13">
        <v>1</v>
      </c>
      <c r="O123" s="11">
        <f>IF(M123=P123,Q123)</f>
        <v>1</v>
      </c>
      <c r="P123" s="12">
        <f t="shared" si="2"/>
        <v>1</v>
      </c>
      <c r="Q123" s="13">
        <v>1</v>
      </c>
    </row>
    <row r="124" spans="1:17" ht="15.75" customHeight="1" x14ac:dyDescent="0.2">
      <c r="A124" s="32"/>
      <c r="B124" s="8">
        <f t="shared" si="3"/>
        <v>114</v>
      </c>
      <c r="C124" s="115"/>
      <c r="D124" s="9" t="s">
        <v>167</v>
      </c>
      <c r="E124" s="90" t="s">
        <v>17</v>
      </c>
      <c r="F124" s="91"/>
      <c r="G124" s="91"/>
      <c r="H124" s="91"/>
      <c r="I124" s="91"/>
      <c r="J124" s="91"/>
      <c r="K124" s="91"/>
      <c r="L124" s="92"/>
      <c r="M124" s="13">
        <v>1</v>
      </c>
      <c r="O124" s="11">
        <f>IF(M124=P124,Q124)</f>
        <v>1</v>
      </c>
      <c r="P124" s="12">
        <f t="shared" si="2"/>
        <v>1</v>
      </c>
      <c r="Q124" s="13">
        <v>1</v>
      </c>
    </row>
    <row r="125" spans="1:17" ht="15.75" customHeight="1" x14ac:dyDescent="0.2">
      <c r="A125" s="32"/>
      <c r="B125" s="8">
        <f t="shared" si="3"/>
        <v>115</v>
      </c>
      <c r="C125" s="115"/>
      <c r="D125" s="9" t="s">
        <v>168</v>
      </c>
      <c r="E125" s="90" t="s">
        <v>17</v>
      </c>
      <c r="F125" s="91"/>
      <c r="G125" s="91"/>
      <c r="H125" s="91"/>
      <c r="I125" s="91"/>
      <c r="J125" s="91"/>
      <c r="K125" s="91"/>
      <c r="L125" s="92"/>
      <c r="M125" s="13">
        <v>1</v>
      </c>
      <c r="O125" s="11">
        <f>IF(M125=P125,Q125)</f>
        <v>1</v>
      </c>
      <c r="P125" s="12">
        <f t="shared" si="2"/>
        <v>1</v>
      </c>
      <c r="Q125" s="13">
        <v>1</v>
      </c>
    </row>
    <row r="126" spans="1:17" ht="15.75" customHeight="1" x14ac:dyDescent="0.2">
      <c r="A126" s="32"/>
      <c r="B126" s="8">
        <f t="shared" si="3"/>
        <v>116</v>
      </c>
      <c r="C126" s="115"/>
      <c r="D126" s="9" t="s">
        <v>169</v>
      </c>
      <c r="E126" s="90" t="s">
        <v>17</v>
      </c>
      <c r="F126" s="91"/>
      <c r="G126" s="91"/>
      <c r="H126" s="91"/>
      <c r="I126" s="91"/>
      <c r="J126" s="91"/>
      <c r="K126" s="91"/>
      <c r="L126" s="92"/>
      <c r="M126" s="13">
        <v>1</v>
      </c>
      <c r="O126" s="11">
        <f>IF(M126=P126,Q126)</f>
        <v>1</v>
      </c>
      <c r="P126" s="12">
        <f t="shared" si="2"/>
        <v>1</v>
      </c>
      <c r="Q126" s="13">
        <v>1</v>
      </c>
    </row>
    <row r="127" spans="1:17" ht="15.75" customHeight="1" x14ac:dyDescent="0.2">
      <c r="A127" s="32"/>
      <c r="B127" s="8">
        <f t="shared" si="3"/>
        <v>117</v>
      </c>
      <c r="C127" s="115"/>
      <c r="D127" s="9" t="s">
        <v>170</v>
      </c>
      <c r="E127" s="90" t="s">
        <v>17</v>
      </c>
      <c r="F127" s="91"/>
      <c r="G127" s="91"/>
      <c r="H127" s="91"/>
      <c r="I127" s="91"/>
      <c r="J127" s="91"/>
      <c r="K127" s="91"/>
      <c r="L127" s="92"/>
      <c r="M127" s="13">
        <v>1</v>
      </c>
      <c r="O127" s="11">
        <f>IF(M127=P127,Q127)</f>
        <v>1</v>
      </c>
      <c r="P127" s="12">
        <f t="shared" si="2"/>
        <v>1</v>
      </c>
      <c r="Q127" s="13">
        <v>1</v>
      </c>
    </row>
    <row r="128" spans="1:17" ht="15.75" customHeight="1" x14ac:dyDescent="0.2">
      <c r="A128" s="32"/>
      <c r="B128" s="8">
        <f t="shared" si="3"/>
        <v>118</v>
      </c>
      <c r="C128" s="115"/>
      <c r="D128" s="9" t="s">
        <v>171</v>
      </c>
      <c r="E128" s="90" t="s">
        <v>17</v>
      </c>
      <c r="F128" s="91"/>
      <c r="G128" s="91"/>
      <c r="H128" s="91"/>
      <c r="I128" s="91"/>
      <c r="J128" s="91"/>
      <c r="K128" s="91"/>
      <c r="L128" s="92"/>
      <c r="M128" s="13">
        <v>1</v>
      </c>
      <c r="O128" s="11">
        <f>IF(M128=P128,Q128)</f>
        <v>1</v>
      </c>
      <c r="P128" s="12">
        <f t="shared" si="2"/>
        <v>1</v>
      </c>
      <c r="Q128" s="13">
        <v>1</v>
      </c>
    </row>
    <row r="129" spans="1:17" ht="15.75" customHeight="1" x14ac:dyDescent="0.2">
      <c r="A129" s="32"/>
      <c r="B129" s="8">
        <f t="shared" si="3"/>
        <v>119</v>
      </c>
      <c r="C129" s="115"/>
      <c r="D129" s="9" t="s">
        <v>172</v>
      </c>
      <c r="E129" s="90" t="s">
        <v>17</v>
      </c>
      <c r="F129" s="91"/>
      <c r="G129" s="91"/>
      <c r="H129" s="91"/>
      <c r="I129" s="91"/>
      <c r="J129" s="91"/>
      <c r="K129" s="91"/>
      <c r="L129" s="92"/>
      <c r="M129" s="13">
        <v>1</v>
      </c>
      <c r="O129" s="11">
        <f>IF(M129=P129,Q129)</f>
        <v>1</v>
      </c>
      <c r="P129" s="12">
        <f t="shared" si="2"/>
        <v>1</v>
      </c>
      <c r="Q129" s="13">
        <v>1</v>
      </c>
    </row>
    <row r="130" spans="1:17" ht="15.75" customHeight="1" x14ac:dyDescent="0.2">
      <c r="A130" s="32"/>
      <c r="B130" s="8">
        <f t="shared" si="3"/>
        <v>120</v>
      </c>
      <c r="C130" s="115"/>
      <c r="D130" s="9" t="s">
        <v>173</v>
      </c>
      <c r="E130" s="90" t="s">
        <v>17</v>
      </c>
      <c r="F130" s="91"/>
      <c r="G130" s="91"/>
      <c r="H130" s="91"/>
      <c r="I130" s="91"/>
      <c r="J130" s="91"/>
      <c r="K130" s="91"/>
      <c r="L130" s="92"/>
      <c r="M130" s="13">
        <v>1</v>
      </c>
      <c r="O130" s="11">
        <f>IF(M130=P130,Q130)</f>
        <v>1</v>
      </c>
      <c r="P130" s="12">
        <f t="shared" si="2"/>
        <v>1</v>
      </c>
      <c r="Q130" s="13">
        <v>1</v>
      </c>
    </row>
    <row r="131" spans="1:17" ht="15.75" customHeight="1" x14ac:dyDescent="0.2">
      <c r="A131" s="32"/>
      <c r="B131" s="8">
        <f t="shared" si="3"/>
        <v>121</v>
      </c>
      <c r="C131" s="115"/>
      <c r="D131" s="9" t="s">
        <v>174</v>
      </c>
      <c r="E131" s="90" t="s">
        <v>17</v>
      </c>
      <c r="F131" s="91"/>
      <c r="G131" s="91"/>
      <c r="H131" s="91"/>
      <c r="I131" s="91"/>
      <c r="J131" s="91"/>
      <c r="K131" s="91"/>
      <c r="L131" s="92"/>
      <c r="M131" s="13">
        <v>1</v>
      </c>
      <c r="O131" s="11">
        <f>IF(M131=P131,Q131)</f>
        <v>1</v>
      </c>
      <c r="P131" s="12">
        <f t="shared" si="2"/>
        <v>1</v>
      </c>
      <c r="Q131" s="13">
        <v>1</v>
      </c>
    </row>
    <row r="132" spans="1:17" ht="15.75" customHeight="1" x14ac:dyDescent="0.2">
      <c r="A132" s="32"/>
      <c r="B132" s="8">
        <f t="shared" si="3"/>
        <v>122</v>
      </c>
      <c r="C132" s="115"/>
      <c r="D132" s="9" t="s">
        <v>175</v>
      </c>
      <c r="E132" s="90" t="s">
        <v>17</v>
      </c>
      <c r="F132" s="91"/>
      <c r="G132" s="91"/>
      <c r="H132" s="91"/>
      <c r="I132" s="91"/>
      <c r="J132" s="91"/>
      <c r="K132" s="91"/>
      <c r="L132" s="92"/>
      <c r="M132" s="13">
        <v>1</v>
      </c>
      <c r="O132" s="11">
        <f>IF(M132=P132,Q132)</f>
        <v>1</v>
      </c>
      <c r="P132" s="12">
        <f t="shared" si="2"/>
        <v>1</v>
      </c>
      <c r="Q132" s="13">
        <v>1</v>
      </c>
    </row>
    <row r="133" spans="1:17" ht="15.75" customHeight="1" x14ac:dyDescent="0.2">
      <c r="A133" s="32"/>
      <c r="B133" s="8">
        <f t="shared" si="3"/>
        <v>123</v>
      </c>
      <c r="C133" s="115"/>
      <c r="D133" s="9" t="s">
        <v>176</v>
      </c>
      <c r="E133" s="90" t="s">
        <v>17</v>
      </c>
      <c r="F133" s="91"/>
      <c r="G133" s="91"/>
      <c r="H133" s="91"/>
      <c r="I133" s="91"/>
      <c r="J133" s="91"/>
      <c r="K133" s="91"/>
      <c r="L133" s="92"/>
      <c r="M133" s="13">
        <v>1</v>
      </c>
      <c r="O133" s="11">
        <f>IF(M133=P133,Q133)</f>
        <v>1</v>
      </c>
      <c r="P133" s="12">
        <f t="shared" si="2"/>
        <v>1</v>
      </c>
      <c r="Q133" s="13">
        <v>1</v>
      </c>
    </row>
    <row r="134" spans="1:17" ht="15.75" customHeight="1" x14ac:dyDescent="0.2">
      <c r="A134" s="32"/>
      <c r="B134" s="8">
        <f t="shared" si="3"/>
        <v>124</v>
      </c>
      <c r="C134" s="115"/>
      <c r="D134" s="9" t="s">
        <v>177</v>
      </c>
      <c r="E134" s="90" t="s">
        <v>17</v>
      </c>
      <c r="F134" s="91"/>
      <c r="G134" s="91"/>
      <c r="H134" s="91"/>
      <c r="I134" s="91"/>
      <c r="J134" s="91"/>
      <c r="K134" s="91"/>
      <c r="L134" s="92"/>
      <c r="M134" s="13">
        <v>1</v>
      </c>
      <c r="O134" s="11">
        <f>IF(M134=P134,Q134)</f>
        <v>1</v>
      </c>
      <c r="P134" s="12">
        <f t="shared" si="2"/>
        <v>1</v>
      </c>
      <c r="Q134" s="13">
        <v>1</v>
      </c>
    </row>
    <row r="135" spans="1:17" ht="15.75" customHeight="1" x14ac:dyDescent="0.2">
      <c r="A135" s="32"/>
      <c r="B135" s="8">
        <f t="shared" si="3"/>
        <v>125</v>
      </c>
      <c r="C135" s="115"/>
      <c r="D135" s="9" t="s">
        <v>178</v>
      </c>
      <c r="E135" s="90" t="s">
        <v>17</v>
      </c>
      <c r="F135" s="91"/>
      <c r="G135" s="91"/>
      <c r="H135" s="91"/>
      <c r="I135" s="91"/>
      <c r="J135" s="91"/>
      <c r="K135" s="91"/>
      <c r="L135" s="92"/>
      <c r="M135" s="13">
        <v>1</v>
      </c>
      <c r="O135" s="11">
        <f>IF(M135=P135,Q135)</f>
        <v>1</v>
      </c>
      <c r="P135" s="12">
        <f t="shared" si="2"/>
        <v>1</v>
      </c>
      <c r="Q135" s="13">
        <v>1</v>
      </c>
    </row>
    <row r="136" spans="1:17" ht="38.25" customHeight="1" x14ac:dyDescent="0.2">
      <c r="A136" s="32"/>
      <c r="B136" s="8">
        <f t="shared" si="3"/>
        <v>126</v>
      </c>
      <c r="C136" s="115"/>
      <c r="D136" s="9" t="s">
        <v>179</v>
      </c>
      <c r="E136" s="90" t="s">
        <v>180</v>
      </c>
      <c r="F136" s="91"/>
      <c r="G136" s="91"/>
      <c r="H136" s="91"/>
      <c r="I136" s="91"/>
      <c r="J136" s="91"/>
      <c r="K136" s="91"/>
      <c r="L136" s="92"/>
      <c r="M136" s="22">
        <f>'Carro rojo'!F63</f>
        <v>20</v>
      </c>
      <c r="O136" s="11">
        <f>IF(M136=P136,Q136)</f>
        <v>20</v>
      </c>
      <c r="P136" s="12">
        <f t="shared" si="2"/>
        <v>20</v>
      </c>
      <c r="Q136" s="13">
        <v>20</v>
      </c>
    </row>
    <row r="137" spans="1:17" ht="69.75" customHeight="1" x14ac:dyDescent="0.2">
      <c r="A137" s="32"/>
      <c r="B137" s="8">
        <f t="shared" si="3"/>
        <v>127</v>
      </c>
      <c r="C137" s="115"/>
      <c r="D137" s="9" t="s">
        <v>349</v>
      </c>
      <c r="E137" s="90" t="s">
        <v>343</v>
      </c>
      <c r="F137" s="91"/>
      <c r="G137" s="91"/>
      <c r="H137" s="91"/>
      <c r="I137" s="91"/>
      <c r="J137" s="91"/>
      <c r="K137" s="91"/>
      <c r="L137" s="92"/>
      <c r="M137" s="13">
        <v>1</v>
      </c>
      <c r="O137" s="11">
        <f>IF(M137=P137,Q137)</f>
        <v>1</v>
      </c>
      <c r="P137" s="12">
        <f t="shared" ref="P137:P200" si="4">IF(M137="NA","NA",Q137)</f>
        <v>1</v>
      </c>
      <c r="Q137" s="13">
        <v>1</v>
      </c>
    </row>
    <row r="138" spans="1:17" ht="93" customHeight="1" x14ac:dyDescent="0.2">
      <c r="A138" s="32"/>
      <c r="B138" s="8">
        <f t="shared" si="3"/>
        <v>128</v>
      </c>
      <c r="C138" s="115"/>
      <c r="D138" s="9" t="s">
        <v>27</v>
      </c>
      <c r="E138" s="90" t="s">
        <v>181</v>
      </c>
      <c r="F138" s="91"/>
      <c r="G138" s="91"/>
      <c r="H138" s="91"/>
      <c r="I138" s="91"/>
      <c r="J138" s="91"/>
      <c r="K138" s="91"/>
      <c r="L138" s="92"/>
      <c r="M138" s="13">
        <v>1</v>
      </c>
      <c r="O138" s="11">
        <f>IF(M138=P138,Q138)</f>
        <v>1</v>
      </c>
      <c r="P138" s="12">
        <f t="shared" si="4"/>
        <v>1</v>
      </c>
      <c r="Q138" s="13">
        <v>1</v>
      </c>
    </row>
    <row r="139" spans="1:17" ht="74.25" customHeight="1" x14ac:dyDescent="0.2">
      <c r="A139" s="32"/>
      <c r="B139" s="8">
        <f t="shared" si="3"/>
        <v>129</v>
      </c>
      <c r="C139" s="115"/>
      <c r="D139" s="9" t="s">
        <v>182</v>
      </c>
      <c r="E139" s="90" t="s">
        <v>183</v>
      </c>
      <c r="F139" s="91"/>
      <c r="G139" s="91"/>
      <c r="H139" s="91"/>
      <c r="I139" s="91"/>
      <c r="J139" s="91"/>
      <c r="K139" s="91"/>
      <c r="L139" s="92"/>
      <c r="M139" s="23">
        <v>1</v>
      </c>
      <c r="O139" s="11">
        <f>IF(M139=P139,Q139)</f>
        <v>1</v>
      </c>
      <c r="P139" s="12">
        <f t="shared" si="4"/>
        <v>1</v>
      </c>
      <c r="Q139" s="13">
        <v>1</v>
      </c>
    </row>
    <row r="140" spans="1:17" ht="155.25" customHeight="1" x14ac:dyDescent="0.2">
      <c r="A140" s="32"/>
      <c r="B140" s="8">
        <f t="shared" si="3"/>
        <v>130</v>
      </c>
      <c r="C140" s="115"/>
      <c r="D140" s="54" t="s">
        <v>354</v>
      </c>
      <c r="E140" s="71" t="s">
        <v>374</v>
      </c>
      <c r="F140" s="72"/>
      <c r="G140" s="72"/>
      <c r="H140" s="72"/>
      <c r="I140" s="72"/>
      <c r="J140" s="72"/>
      <c r="K140" s="72"/>
      <c r="L140" s="73"/>
      <c r="M140" s="23">
        <v>5</v>
      </c>
      <c r="O140" s="11">
        <f>IF(M140=P140,Q140)</f>
        <v>5</v>
      </c>
      <c r="P140" s="12">
        <f t="shared" si="4"/>
        <v>5</v>
      </c>
      <c r="Q140" s="13">
        <v>5</v>
      </c>
    </row>
    <row r="141" spans="1:17" ht="112.5" customHeight="1" x14ac:dyDescent="0.2">
      <c r="A141" s="32"/>
      <c r="B141" s="8">
        <f t="shared" si="3"/>
        <v>131</v>
      </c>
      <c r="C141" s="115"/>
      <c r="D141" s="9" t="s">
        <v>184</v>
      </c>
      <c r="E141" s="90" t="s">
        <v>375</v>
      </c>
      <c r="F141" s="91"/>
      <c r="G141" s="91"/>
      <c r="H141" s="91"/>
      <c r="I141" s="91"/>
      <c r="J141" s="91"/>
      <c r="K141" s="91"/>
      <c r="L141" s="92"/>
      <c r="M141" s="23">
        <v>5</v>
      </c>
      <c r="O141" s="11">
        <f>IF(M141=P141,Q141)</f>
        <v>5</v>
      </c>
      <c r="P141" s="12">
        <f t="shared" si="4"/>
        <v>5</v>
      </c>
      <c r="Q141" s="13">
        <v>5</v>
      </c>
    </row>
    <row r="142" spans="1:17" ht="112.5" customHeight="1" x14ac:dyDescent="0.2">
      <c r="A142" s="32"/>
      <c r="B142" s="8">
        <f t="shared" si="3"/>
        <v>132</v>
      </c>
      <c r="C142" s="115"/>
      <c r="D142" s="9" t="s">
        <v>185</v>
      </c>
      <c r="E142" s="90" t="s">
        <v>186</v>
      </c>
      <c r="F142" s="91"/>
      <c r="G142" s="91"/>
      <c r="H142" s="91"/>
      <c r="I142" s="91"/>
      <c r="J142" s="91"/>
      <c r="K142" s="91"/>
      <c r="L142" s="92"/>
      <c r="M142" s="23">
        <v>5</v>
      </c>
      <c r="O142" s="11">
        <f>IF(M142=P142,Q142)</f>
        <v>5</v>
      </c>
      <c r="P142" s="12">
        <f t="shared" si="4"/>
        <v>5</v>
      </c>
      <c r="Q142" s="13">
        <v>5</v>
      </c>
    </row>
    <row r="143" spans="1:17" ht="31.5" customHeight="1" x14ac:dyDescent="0.2">
      <c r="A143" s="32"/>
      <c r="B143" s="8">
        <f t="shared" si="3"/>
        <v>133</v>
      </c>
      <c r="C143" s="115"/>
      <c r="D143" s="9" t="s">
        <v>187</v>
      </c>
      <c r="E143" s="90" t="s">
        <v>188</v>
      </c>
      <c r="F143" s="91"/>
      <c r="G143" s="91"/>
      <c r="H143" s="91"/>
      <c r="I143" s="91"/>
      <c r="J143" s="91"/>
      <c r="K143" s="91"/>
      <c r="L143" s="92"/>
      <c r="M143" s="23">
        <v>1</v>
      </c>
      <c r="O143" s="11">
        <f>IF(M143=P143,Q143)</f>
        <v>1</v>
      </c>
      <c r="P143" s="12">
        <f t="shared" si="4"/>
        <v>1</v>
      </c>
      <c r="Q143" s="13">
        <v>1</v>
      </c>
    </row>
    <row r="144" spans="1:17" ht="22.5" customHeight="1" x14ac:dyDescent="0.2">
      <c r="A144" s="32"/>
      <c r="B144" s="8">
        <f t="shared" si="3"/>
        <v>134</v>
      </c>
      <c r="C144" s="115"/>
      <c r="D144" s="9" t="s">
        <v>189</v>
      </c>
      <c r="E144" s="90" t="s">
        <v>17</v>
      </c>
      <c r="F144" s="91"/>
      <c r="G144" s="91"/>
      <c r="H144" s="91"/>
      <c r="I144" s="91"/>
      <c r="J144" s="91"/>
      <c r="K144" s="91"/>
      <c r="L144" s="92"/>
      <c r="M144" s="23">
        <v>1</v>
      </c>
      <c r="O144" s="11">
        <f>IF(M144=P144,Q144)</f>
        <v>1</v>
      </c>
      <c r="P144" s="12">
        <f t="shared" si="4"/>
        <v>1</v>
      </c>
      <c r="Q144" s="13">
        <v>1</v>
      </c>
    </row>
    <row r="145" spans="1:17" ht="51" x14ac:dyDescent="0.2">
      <c r="A145" s="32"/>
      <c r="B145" s="8">
        <f t="shared" si="3"/>
        <v>135</v>
      </c>
      <c r="C145" s="115"/>
      <c r="D145" s="9" t="s">
        <v>190</v>
      </c>
      <c r="E145" s="90" t="s">
        <v>188</v>
      </c>
      <c r="F145" s="91"/>
      <c r="G145" s="91"/>
      <c r="H145" s="91"/>
      <c r="I145" s="91"/>
      <c r="J145" s="91"/>
      <c r="K145" s="91"/>
      <c r="L145" s="92"/>
      <c r="M145" s="23">
        <v>1</v>
      </c>
      <c r="O145" s="11">
        <f>IF(M145=P145,Q145)</f>
        <v>1</v>
      </c>
      <c r="P145" s="12">
        <f t="shared" si="4"/>
        <v>1</v>
      </c>
      <c r="Q145" s="13">
        <v>1</v>
      </c>
    </row>
    <row r="146" spans="1:17" ht="30" customHeight="1" x14ac:dyDescent="0.2">
      <c r="A146" s="32"/>
      <c r="B146" s="8">
        <f t="shared" si="3"/>
        <v>136</v>
      </c>
      <c r="C146" s="116"/>
      <c r="D146" s="9" t="s">
        <v>191</v>
      </c>
      <c r="E146" s="90" t="s">
        <v>17</v>
      </c>
      <c r="F146" s="91"/>
      <c r="G146" s="91"/>
      <c r="H146" s="91"/>
      <c r="I146" s="91"/>
      <c r="J146" s="91"/>
      <c r="K146" s="91"/>
      <c r="L146" s="92"/>
      <c r="M146" s="23">
        <v>1</v>
      </c>
      <c r="O146" s="11">
        <f>IF(M146=P146,Q146)</f>
        <v>1</v>
      </c>
      <c r="P146" s="12">
        <f t="shared" si="4"/>
        <v>1</v>
      </c>
      <c r="Q146" s="13">
        <v>1</v>
      </c>
    </row>
    <row r="147" spans="1:17" ht="339" customHeight="1" x14ac:dyDescent="0.2">
      <c r="A147" s="32"/>
      <c r="B147" s="8">
        <f t="shared" si="3"/>
        <v>137</v>
      </c>
      <c r="C147" s="96" t="s">
        <v>353</v>
      </c>
      <c r="D147" s="9" t="s">
        <v>36</v>
      </c>
      <c r="E147" s="90" t="s">
        <v>376</v>
      </c>
      <c r="F147" s="91"/>
      <c r="G147" s="91"/>
      <c r="H147" s="91"/>
      <c r="I147" s="91"/>
      <c r="J147" s="91"/>
      <c r="K147" s="91"/>
      <c r="L147" s="92"/>
      <c r="M147" s="23">
        <v>1</v>
      </c>
      <c r="O147" s="11">
        <f>IF(M147=P147,Q147)</f>
        <v>1</v>
      </c>
      <c r="P147" s="12">
        <f t="shared" si="4"/>
        <v>1</v>
      </c>
      <c r="Q147" s="13">
        <v>1</v>
      </c>
    </row>
    <row r="148" spans="1:17" ht="60" customHeight="1" x14ac:dyDescent="0.2">
      <c r="A148" s="32"/>
      <c r="B148" s="8">
        <f t="shared" si="3"/>
        <v>138</v>
      </c>
      <c r="C148" s="99"/>
      <c r="D148" s="9" t="s">
        <v>192</v>
      </c>
      <c r="E148" s="90" t="s">
        <v>303</v>
      </c>
      <c r="F148" s="91"/>
      <c r="G148" s="91"/>
      <c r="H148" s="91"/>
      <c r="I148" s="91"/>
      <c r="J148" s="91"/>
      <c r="K148" s="91"/>
      <c r="L148" s="92"/>
      <c r="M148" s="23">
        <v>1</v>
      </c>
      <c r="O148" s="11">
        <f>IF(M148=P148,Q148)</f>
        <v>1</v>
      </c>
      <c r="P148" s="12">
        <f t="shared" si="4"/>
        <v>1</v>
      </c>
      <c r="Q148" s="13">
        <v>1</v>
      </c>
    </row>
    <row r="149" spans="1:17" ht="47.25" customHeight="1" x14ac:dyDescent="0.2">
      <c r="A149" s="32"/>
      <c r="B149" s="8">
        <f t="shared" ref="B149:B207" si="5">B148+1</f>
        <v>139</v>
      </c>
      <c r="C149" s="99"/>
      <c r="D149" s="9" t="s">
        <v>193</v>
      </c>
      <c r="E149" s="90" t="s">
        <v>211</v>
      </c>
      <c r="F149" s="91"/>
      <c r="G149" s="91"/>
      <c r="H149" s="91"/>
      <c r="I149" s="91"/>
      <c r="J149" s="91"/>
      <c r="K149" s="91"/>
      <c r="L149" s="92"/>
      <c r="M149" s="23">
        <v>5</v>
      </c>
      <c r="O149" s="11">
        <f>IF(M149=P149,Q149)</f>
        <v>5</v>
      </c>
      <c r="P149" s="12">
        <f t="shared" si="4"/>
        <v>5</v>
      </c>
      <c r="Q149" s="13">
        <v>5</v>
      </c>
    </row>
    <row r="150" spans="1:17" ht="15.75" customHeight="1" x14ac:dyDescent="0.2">
      <c r="A150" s="32"/>
      <c r="B150" s="8">
        <f t="shared" si="5"/>
        <v>140</v>
      </c>
      <c r="C150" s="99"/>
      <c r="D150" s="9" t="s">
        <v>194</v>
      </c>
      <c r="E150" s="90" t="s">
        <v>17</v>
      </c>
      <c r="F150" s="91"/>
      <c r="G150" s="91"/>
      <c r="H150" s="91"/>
      <c r="I150" s="91"/>
      <c r="J150" s="91"/>
      <c r="K150" s="91"/>
      <c r="L150" s="92"/>
      <c r="M150" s="23">
        <v>1</v>
      </c>
      <c r="O150" s="11">
        <f>IF(M150=P150,Q150)</f>
        <v>1</v>
      </c>
      <c r="P150" s="12">
        <f t="shared" si="4"/>
        <v>1</v>
      </c>
      <c r="Q150" s="13">
        <v>1</v>
      </c>
    </row>
    <row r="151" spans="1:17" ht="23.25" customHeight="1" x14ac:dyDescent="0.2">
      <c r="A151" s="32"/>
      <c r="B151" s="8">
        <f t="shared" si="5"/>
        <v>141</v>
      </c>
      <c r="C151" s="99"/>
      <c r="D151" s="9" t="s">
        <v>195</v>
      </c>
      <c r="E151" s="90" t="s">
        <v>17</v>
      </c>
      <c r="F151" s="91"/>
      <c r="G151" s="91"/>
      <c r="H151" s="91"/>
      <c r="I151" s="91"/>
      <c r="J151" s="91"/>
      <c r="K151" s="91"/>
      <c r="L151" s="92"/>
      <c r="M151" s="23">
        <v>1</v>
      </c>
      <c r="O151" s="11">
        <f>IF(M151=P151,Q151)</f>
        <v>1</v>
      </c>
      <c r="P151" s="12">
        <f t="shared" si="4"/>
        <v>1</v>
      </c>
      <c r="Q151" s="13">
        <v>1</v>
      </c>
    </row>
    <row r="152" spans="1:17" ht="51" x14ac:dyDescent="0.2">
      <c r="A152" s="32"/>
      <c r="B152" s="8">
        <f t="shared" si="5"/>
        <v>142</v>
      </c>
      <c r="C152" s="99"/>
      <c r="D152" s="9" t="s">
        <v>196</v>
      </c>
      <c r="E152" s="90" t="s">
        <v>17</v>
      </c>
      <c r="F152" s="91"/>
      <c r="G152" s="91"/>
      <c r="H152" s="91"/>
      <c r="I152" s="91"/>
      <c r="J152" s="91"/>
      <c r="K152" s="91"/>
      <c r="L152" s="92"/>
      <c r="M152" s="23">
        <v>5</v>
      </c>
      <c r="O152" s="11">
        <f>IF(M152=P152,Q152)</f>
        <v>5</v>
      </c>
      <c r="P152" s="12">
        <f t="shared" si="4"/>
        <v>5</v>
      </c>
      <c r="Q152" s="13">
        <v>5</v>
      </c>
    </row>
    <row r="153" spans="1:17" ht="191.25" customHeight="1" x14ac:dyDescent="0.2">
      <c r="A153" s="32"/>
      <c r="B153" s="8">
        <f t="shared" si="5"/>
        <v>143</v>
      </c>
      <c r="C153" s="99"/>
      <c r="D153" s="55" t="s">
        <v>344</v>
      </c>
      <c r="E153" s="71" t="s">
        <v>345</v>
      </c>
      <c r="F153" s="72"/>
      <c r="G153" s="72"/>
      <c r="H153" s="72"/>
      <c r="I153" s="72"/>
      <c r="J153" s="72"/>
      <c r="K153" s="72"/>
      <c r="L153" s="73"/>
      <c r="M153" s="23">
        <v>5</v>
      </c>
      <c r="O153" s="11">
        <f>IF(M153=P153,Q153)</f>
        <v>5</v>
      </c>
      <c r="P153" s="12">
        <f t="shared" si="4"/>
        <v>5</v>
      </c>
      <c r="Q153" s="13">
        <v>5</v>
      </c>
    </row>
    <row r="154" spans="1:17" ht="155.25" customHeight="1" x14ac:dyDescent="0.2">
      <c r="A154" s="32"/>
      <c r="B154" s="8">
        <f t="shared" si="5"/>
        <v>144</v>
      </c>
      <c r="C154" s="99"/>
      <c r="D154" s="54" t="s">
        <v>348</v>
      </c>
      <c r="E154" s="90" t="s">
        <v>452</v>
      </c>
      <c r="F154" s="91"/>
      <c r="G154" s="91"/>
      <c r="H154" s="91"/>
      <c r="I154" s="91"/>
      <c r="J154" s="91"/>
      <c r="K154" s="91"/>
      <c r="L154" s="92"/>
      <c r="M154" s="23">
        <v>1</v>
      </c>
      <c r="O154" s="11">
        <f>IF(M154=P154,Q154)</f>
        <v>1</v>
      </c>
      <c r="P154" s="12">
        <f t="shared" si="4"/>
        <v>1</v>
      </c>
      <c r="Q154" s="13">
        <v>1</v>
      </c>
    </row>
    <row r="155" spans="1:17" ht="30" customHeight="1" x14ac:dyDescent="0.2">
      <c r="A155" s="32"/>
      <c r="B155" s="8">
        <f t="shared" si="5"/>
        <v>145</v>
      </c>
      <c r="C155" s="99"/>
      <c r="D155" s="9" t="s">
        <v>197</v>
      </c>
      <c r="E155" s="90" t="s">
        <v>17</v>
      </c>
      <c r="F155" s="91"/>
      <c r="G155" s="91"/>
      <c r="H155" s="91"/>
      <c r="I155" s="91"/>
      <c r="J155" s="91"/>
      <c r="K155" s="91"/>
      <c r="L155" s="92"/>
      <c r="M155" s="23">
        <v>1</v>
      </c>
      <c r="O155" s="11">
        <f>IF(M155=P155,Q155)</f>
        <v>1</v>
      </c>
      <c r="P155" s="12">
        <f t="shared" si="4"/>
        <v>1</v>
      </c>
      <c r="Q155" s="13">
        <v>1</v>
      </c>
    </row>
    <row r="156" spans="1:17" ht="98.25" customHeight="1" x14ac:dyDescent="0.2">
      <c r="A156" s="32"/>
      <c r="B156" s="8">
        <f t="shared" si="5"/>
        <v>146</v>
      </c>
      <c r="C156" s="99"/>
      <c r="D156" s="56" t="s">
        <v>346</v>
      </c>
      <c r="E156" s="71" t="s">
        <v>347</v>
      </c>
      <c r="F156" s="72"/>
      <c r="G156" s="72"/>
      <c r="H156" s="72"/>
      <c r="I156" s="72"/>
      <c r="J156" s="72"/>
      <c r="K156" s="72"/>
      <c r="L156" s="73"/>
      <c r="M156" s="23">
        <v>5</v>
      </c>
      <c r="O156" s="11">
        <f>IF(M156=P156,Q156)</f>
        <v>5</v>
      </c>
      <c r="P156" s="12">
        <f t="shared" si="4"/>
        <v>5</v>
      </c>
      <c r="Q156" s="13">
        <v>5</v>
      </c>
    </row>
    <row r="157" spans="1:17" ht="84" customHeight="1" x14ac:dyDescent="0.2">
      <c r="A157" s="32"/>
      <c r="B157" s="8">
        <f t="shared" si="5"/>
        <v>147</v>
      </c>
      <c r="C157" s="99"/>
      <c r="D157" s="9" t="s">
        <v>198</v>
      </c>
      <c r="E157" s="90" t="s">
        <v>188</v>
      </c>
      <c r="F157" s="91"/>
      <c r="G157" s="91"/>
      <c r="H157" s="91"/>
      <c r="I157" s="91"/>
      <c r="J157" s="91"/>
      <c r="K157" s="91"/>
      <c r="L157" s="92"/>
      <c r="M157" s="23">
        <v>5</v>
      </c>
      <c r="O157" s="11">
        <f>IF(M157=P157,Q157)</f>
        <v>5</v>
      </c>
      <c r="P157" s="12">
        <f t="shared" si="4"/>
        <v>5</v>
      </c>
      <c r="Q157" s="13">
        <v>5</v>
      </c>
    </row>
    <row r="158" spans="1:17" ht="56.25" customHeight="1" x14ac:dyDescent="0.2">
      <c r="A158" s="32"/>
      <c r="B158" s="8">
        <f t="shared" si="5"/>
        <v>148</v>
      </c>
      <c r="C158" s="99"/>
      <c r="D158" s="9" t="s">
        <v>199</v>
      </c>
      <c r="E158" s="90" t="s">
        <v>212</v>
      </c>
      <c r="F158" s="91"/>
      <c r="G158" s="91"/>
      <c r="H158" s="91"/>
      <c r="I158" s="91"/>
      <c r="J158" s="91"/>
      <c r="K158" s="91"/>
      <c r="L158" s="92"/>
      <c r="M158" s="23">
        <v>5</v>
      </c>
      <c r="O158" s="11">
        <f>IF(M158=P158,Q158)</f>
        <v>5</v>
      </c>
      <c r="P158" s="12">
        <f t="shared" si="4"/>
        <v>5</v>
      </c>
      <c r="Q158" s="13">
        <v>5</v>
      </c>
    </row>
    <row r="159" spans="1:17" ht="45" customHeight="1" x14ac:dyDescent="0.2">
      <c r="A159" s="32"/>
      <c r="B159" s="8">
        <f t="shared" si="5"/>
        <v>149</v>
      </c>
      <c r="C159" s="99"/>
      <c r="D159" s="9" t="s">
        <v>200</v>
      </c>
      <c r="E159" s="90" t="s">
        <v>188</v>
      </c>
      <c r="F159" s="91"/>
      <c r="G159" s="91"/>
      <c r="H159" s="91"/>
      <c r="I159" s="91"/>
      <c r="J159" s="91"/>
      <c r="K159" s="91"/>
      <c r="L159" s="92"/>
      <c r="M159" s="23">
        <v>1</v>
      </c>
      <c r="O159" s="11">
        <f>IF(M159=P159,Q159)</f>
        <v>1</v>
      </c>
      <c r="P159" s="12">
        <f t="shared" si="4"/>
        <v>1</v>
      </c>
      <c r="Q159" s="13">
        <v>1</v>
      </c>
    </row>
    <row r="160" spans="1:17" ht="15.75" customHeight="1" x14ac:dyDescent="0.2">
      <c r="A160" s="32"/>
      <c r="B160" s="8">
        <f t="shared" si="5"/>
        <v>150</v>
      </c>
      <c r="C160" s="99"/>
      <c r="D160" s="9" t="s">
        <v>201</v>
      </c>
      <c r="E160" s="90" t="s">
        <v>17</v>
      </c>
      <c r="F160" s="91"/>
      <c r="G160" s="91"/>
      <c r="H160" s="91"/>
      <c r="I160" s="91"/>
      <c r="J160" s="91"/>
      <c r="K160" s="91"/>
      <c r="L160" s="92"/>
      <c r="M160" s="13">
        <v>5</v>
      </c>
      <c r="O160" s="11">
        <f>IF(M160=P160,Q160)</f>
        <v>5</v>
      </c>
      <c r="P160" s="12">
        <f t="shared" si="4"/>
        <v>5</v>
      </c>
      <c r="Q160" s="13">
        <v>5</v>
      </c>
    </row>
    <row r="161" spans="1:17" ht="30" customHeight="1" x14ac:dyDescent="0.2">
      <c r="A161" s="32"/>
      <c r="B161" s="8">
        <f t="shared" si="5"/>
        <v>151</v>
      </c>
      <c r="C161" s="99"/>
      <c r="D161" s="9" t="s">
        <v>202</v>
      </c>
      <c r="E161" s="90" t="s">
        <v>17</v>
      </c>
      <c r="F161" s="91"/>
      <c r="G161" s="91"/>
      <c r="H161" s="91"/>
      <c r="I161" s="91"/>
      <c r="J161" s="91"/>
      <c r="K161" s="91"/>
      <c r="L161" s="92"/>
      <c r="M161" s="13">
        <v>5</v>
      </c>
      <c r="O161" s="11">
        <f>IF(M161=P161,Q161)</f>
        <v>5</v>
      </c>
      <c r="P161" s="12">
        <f t="shared" si="4"/>
        <v>5</v>
      </c>
      <c r="Q161" s="13">
        <v>5</v>
      </c>
    </row>
    <row r="162" spans="1:17" ht="32.25" customHeight="1" x14ac:dyDescent="0.2">
      <c r="A162" s="32"/>
      <c r="B162" s="8">
        <f t="shared" si="5"/>
        <v>152</v>
      </c>
      <c r="C162" s="99"/>
      <c r="D162" s="9" t="s">
        <v>203</v>
      </c>
      <c r="E162" s="90" t="s">
        <v>216</v>
      </c>
      <c r="F162" s="91"/>
      <c r="G162" s="91"/>
      <c r="H162" s="91"/>
      <c r="I162" s="91"/>
      <c r="J162" s="91"/>
      <c r="K162" s="91"/>
      <c r="L162" s="92"/>
      <c r="M162" s="24">
        <v>5</v>
      </c>
      <c r="O162" s="11">
        <f>IF(M162=P162,Q162)</f>
        <v>5</v>
      </c>
      <c r="P162" s="12">
        <f t="shared" si="4"/>
        <v>5</v>
      </c>
      <c r="Q162" s="13">
        <v>5</v>
      </c>
    </row>
    <row r="163" spans="1:17" ht="34" x14ac:dyDescent="0.2">
      <c r="A163" s="32"/>
      <c r="B163" s="8">
        <f t="shared" si="5"/>
        <v>153</v>
      </c>
      <c r="C163" s="99"/>
      <c r="D163" s="9" t="s">
        <v>204</v>
      </c>
      <c r="E163" s="90" t="s">
        <v>17</v>
      </c>
      <c r="F163" s="91"/>
      <c r="G163" s="91"/>
      <c r="H163" s="91"/>
      <c r="I163" s="91"/>
      <c r="J163" s="91"/>
      <c r="K163" s="91"/>
      <c r="L163" s="92"/>
      <c r="M163" s="13">
        <v>5</v>
      </c>
      <c r="O163" s="11">
        <f>IF(M163=P163,Q163)</f>
        <v>5</v>
      </c>
      <c r="P163" s="12">
        <f t="shared" si="4"/>
        <v>5</v>
      </c>
      <c r="Q163" s="13">
        <v>5</v>
      </c>
    </row>
    <row r="164" spans="1:17" ht="21" customHeight="1" x14ac:dyDescent="0.2">
      <c r="A164" s="32"/>
      <c r="B164" s="8">
        <f t="shared" si="5"/>
        <v>154</v>
      </c>
      <c r="C164" s="99"/>
      <c r="D164" s="9" t="s">
        <v>205</v>
      </c>
      <c r="E164" s="90" t="s">
        <v>17</v>
      </c>
      <c r="F164" s="91"/>
      <c r="G164" s="91"/>
      <c r="H164" s="91"/>
      <c r="I164" s="91"/>
      <c r="J164" s="91"/>
      <c r="K164" s="91"/>
      <c r="L164" s="92"/>
      <c r="M164" s="13">
        <v>5</v>
      </c>
      <c r="O164" s="11">
        <f>IF(M164=P164,Q164)</f>
        <v>5</v>
      </c>
      <c r="P164" s="12">
        <f t="shared" si="4"/>
        <v>5</v>
      </c>
      <c r="Q164" s="13">
        <v>5</v>
      </c>
    </row>
    <row r="165" spans="1:17" ht="66" customHeight="1" x14ac:dyDescent="0.2">
      <c r="A165" s="32"/>
      <c r="B165" s="8">
        <f t="shared" si="5"/>
        <v>155</v>
      </c>
      <c r="C165" s="99"/>
      <c r="D165" s="9" t="s">
        <v>206</v>
      </c>
      <c r="E165" s="90" t="s">
        <v>213</v>
      </c>
      <c r="F165" s="91"/>
      <c r="G165" s="91"/>
      <c r="H165" s="91"/>
      <c r="I165" s="91"/>
      <c r="J165" s="91"/>
      <c r="K165" s="91"/>
      <c r="L165" s="92"/>
      <c r="M165" s="13">
        <v>5</v>
      </c>
      <c r="O165" s="11">
        <f>IF(M165=P165,Q165)</f>
        <v>5</v>
      </c>
      <c r="P165" s="12">
        <f t="shared" si="4"/>
        <v>5</v>
      </c>
      <c r="Q165" s="13">
        <v>5</v>
      </c>
    </row>
    <row r="166" spans="1:17" ht="54" customHeight="1" x14ac:dyDescent="0.2">
      <c r="A166" s="32"/>
      <c r="B166" s="8">
        <f t="shared" si="5"/>
        <v>156</v>
      </c>
      <c r="C166" s="99"/>
      <c r="D166" s="9" t="s">
        <v>207</v>
      </c>
      <c r="E166" s="90" t="s">
        <v>16</v>
      </c>
      <c r="F166" s="91"/>
      <c r="G166" s="91"/>
      <c r="H166" s="91"/>
      <c r="I166" s="91"/>
      <c r="J166" s="91"/>
      <c r="K166" s="91"/>
      <c r="L166" s="92"/>
      <c r="M166" s="13">
        <v>1</v>
      </c>
      <c r="O166" s="11">
        <f>IF(M166=P166,Q166)</f>
        <v>1</v>
      </c>
      <c r="P166" s="12">
        <f t="shared" si="4"/>
        <v>1</v>
      </c>
      <c r="Q166" s="13">
        <v>1</v>
      </c>
    </row>
    <row r="167" spans="1:17" ht="31.5" customHeight="1" x14ac:dyDescent="0.2">
      <c r="A167" s="32"/>
      <c r="B167" s="8">
        <f t="shared" si="5"/>
        <v>157</v>
      </c>
      <c r="C167" s="99"/>
      <c r="D167" s="9" t="s">
        <v>208</v>
      </c>
      <c r="E167" s="90" t="s">
        <v>17</v>
      </c>
      <c r="F167" s="91"/>
      <c r="G167" s="91"/>
      <c r="H167" s="91"/>
      <c r="I167" s="91"/>
      <c r="J167" s="91"/>
      <c r="K167" s="91"/>
      <c r="L167" s="92"/>
      <c r="M167" s="13">
        <v>1</v>
      </c>
      <c r="O167" s="11">
        <f>IF(M167=P167,Q167)</f>
        <v>1</v>
      </c>
      <c r="P167" s="12">
        <f t="shared" si="4"/>
        <v>1</v>
      </c>
      <c r="Q167" s="13">
        <v>1</v>
      </c>
    </row>
    <row r="168" spans="1:17" ht="42" customHeight="1" x14ac:dyDescent="0.2">
      <c r="A168" s="32"/>
      <c r="B168" s="8">
        <f t="shared" si="5"/>
        <v>158</v>
      </c>
      <c r="C168" s="99"/>
      <c r="D168" s="19" t="s">
        <v>209</v>
      </c>
      <c r="E168" s="101" t="s">
        <v>214</v>
      </c>
      <c r="F168" s="102"/>
      <c r="G168" s="102"/>
      <c r="H168" s="102"/>
      <c r="I168" s="102"/>
      <c r="J168" s="102"/>
      <c r="K168" s="102"/>
      <c r="L168" s="103"/>
      <c r="M168" s="22">
        <f>'Carro rojo'!G63</f>
        <v>20</v>
      </c>
      <c r="O168" s="11">
        <f>IF(M168=P168,Q168)</f>
        <v>20</v>
      </c>
      <c r="P168" s="12">
        <f t="shared" si="4"/>
        <v>20</v>
      </c>
      <c r="Q168" s="13">
        <v>20</v>
      </c>
    </row>
    <row r="169" spans="1:17" ht="45" customHeight="1" x14ac:dyDescent="0.2">
      <c r="A169" s="32"/>
      <c r="B169" s="8">
        <f t="shared" si="5"/>
        <v>159</v>
      </c>
      <c r="C169" s="97"/>
      <c r="D169" s="19" t="s">
        <v>210</v>
      </c>
      <c r="E169" s="101" t="s">
        <v>215</v>
      </c>
      <c r="F169" s="102"/>
      <c r="G169" s="102"/>
      <c r="H169" s="102"/>
      <c r="I169" s="102"/>
      <c r="J169" s="102"/>
      <c r="K169" s="102"/>
      <c r="L169" s="103"/>
      <c r="M169" s="22">
        <f>'Carro rojo'!H63</f>
        <v>20</v>
      </c>
      <c r="O169" s="11">
        <f>IF(M169=P169,Q169)</f>
        <v>20</v>
      </c>
      <c r="P169" s="12">
        <f t="shared" si="4"/>
        <v>20</v>
      </c>
      <c r="Q169" s="13">
        <v>20</v>
      </c>
    </row>
    <row r="170" spans="1:17" ht="351.75" customHeight="1" x14ac:dyDescent="0.2">
      <c r="A170" s="32"/>
      <c r="B170" s="8">
        <f t="shared" si="5"/>
        <v>160</v>
      </c>
      <c r="C170" s="121" t="s">
        <v>356</v>
      </c>
      <c r="D170" s="25" t="s">
        <v>304</v>
      </c>
      <c r="E170" s="90" t="s">
        <v>355</v>
      </c>
      <c r="F170" s="91"/>
      <c r="G170" s="91"/>
      <c r="H170" s="91"/>
      <c r="I170" s="91"/>
      <c r="J170" s="91"/>
      <c r="K170" s="91"/>
      <c r="L170" s="92"/>
      <c r="M170" s="26">
        <v>1</v>
      </c>
      <c r="O170" s="11">
        <f>IF(M170=P170,Q170)</f>
        <v>1</v>
      </c>
      <c r="P170" s="12">
        <f t="shared" si="4"/>
        <v>1</v>
      </c>
      <c r="Q170" s="13">
        <v>1</v>
      </c>
    </row>
    <row r="171" spans="1:17" ht="78" customHeight="1" x14ac:dyDescent="0.2">
      <c r="A171" s="32"/>
      <c r="B171" s="8">
        <f t="shared" si="5"/>
        <v>161</v>
      </c>
      <c r="C171" s="122"/>
      <c r="D171" s="27" t="s">
        <v>305</v>
      </c>
      <c r="E171" s="90" t="s">
        <v>308</v>
      </c>
      <c r="F171" s="91"/>
      <c r="G171" s="91"/>
      <c r="H171" s="91"/>
      <c r="I171" s="91"/>
      <c r="J171" s="91"/>
      <c r="K171" s="91"/>
      <c r="L171" s="92"/>
      <c r="M171" s="26">
        <v>5</v>
      </c>
      <c r="O171" s="11">
        <f>IF(M171=P171,Q171)</f>
        <v>5</v>
      </c>
      <c r="P171" s="12">
        <f t="shared" si="4"/>
        <v>5</v>
      </c>
      <c r="Q171" s="13">
        <v>5</v>
      </c>
    </row>
    <row r="172" spans="1:17" ht="41.25" customHeight="1" x14ac:dyDescent="0.2">
      <c r="A172" s="32"/>
      <c r="B172" s="8">
        <f t="shared" si="5"/>
        <v>162</v>
      </c>
      <c r="C172" s="122"/>
      <c r="D172" s="25" t="s">
        <v>306</v>
      </c>
      <c r="E172" s="90" t="s">
        <v>309</v>
      </c>
      <c r="F172" s="91"/>
      <c r="G172" s="91"/>
      <c r="H172" s="91"/>
      <c r="I172" s="91"/>
      <c r="J172" s="91"/>
      <c r="K172" s="91"/>
      <c r="L172" s="92"/>
      <c r="M172" s="26">
        <v>5</v>
      </c>
      <c r="O172" s="11">
        <f>IF(M172=P172,Q172)</f>
        <v>5</v>
      </c>
      <c r="P172" s="12">
        <f t="shared" si="4"/>
        <v>5</v>
      </c>
      <c r="Q172" s="13">
        <v>5</v>
      </c>
    </row>
    <row r="173" spans="1:17" ht="63" customHeight="1" x14ac:dyDescent="0.2">
      <c r="A173" s="32"/>
      <c r="B173" s="8">
        <f t="shared" si="5"/>
        <v>163</v>
      </c>
      <c r="C173" s="122"/>
      <c r="D173" s="25" t="s">
        <v>307</v>
      </c>
      <c r="E173" s="90" t="s">
        <v>310</v>
      </c>
      <c r="F173" s="91"/>
      <c r="G173" s="91"/>
      <c r="H173" s="91"/>
      <c r="I173" s="91"/>
      <c r="J173" s="91"/>
      <c r="K173" s="91"/>
      <c r="L173" s="92"/>
      <c r="M173" s="26">
        <v>1</v>
      </c>
      <c r="O173" s="11">
        <f>IF(M173=P173,Q173)</f>
        <v>1</v>
      </c>
      <c r="P173" s="12">
        <f t="shared" si="4"/>
        <v>1</v>
      </c>
      <c r="Q173" s="13">
        <v>1</v>
      </c>
    </row>
    <row r="174" spans="1:17" ht="121.5" customHeight="1" x14ac:dyDescent="0.2">
      <c r="A174" s="32"/>
      <c r="B174" s="8">
        <f t="shared" si="5"/>
        <v>164</v>
      </c>
      <c r="C174" s="122"/>
      <c r="D174" s="25" t="s">
        <v>221</v>
      </c>
      <c r="E174" s="90" t="s">
        <v>225</v>
      </c>
      <c r="F174" s="91"/>
      <c r="G174" s="91"/>
      <c r="H174" s="91"/>
      <c r="I174" s="91"/>
      <c r="J174" s="91"/>
      <c r="K174" s="91"/>
      <c r="L174" s="92"/>
      <c r="M174" s="26">
        <v>5</v>
      </c>
      <c r="O174" s="11">
        <f>IF(M174=P174,Q174)</f>
        <v>5</v>
      </c>
      <c r="P174" s="12">
        <f t="shared" si="4"/>
        <v>5</v>
      </c>
      <c r="Q174" s="13">
        <v>5</v>
      </c>
    </row>
    <row r="175" spans="1:17" ht="116.25" customHeight="1" x14ac:dyDescent="0.2">
      <c r="A175" s="32"/>
      <c r="B175" s="8">
        <f t="shared" si="5"/>
        <v>165</v>
      </c>
      <c r="C175" s="122"/>
      <c r="D175" s="14" t="s">
        <v>222</v>
      </c>
      <c r="E175" s="90" t="s">
        <v>225</v>
      </c>
      <c r="F175" s="91"/>
      <c r="G175" s="91"/>
      <c r="H175" s="91"/>
      <c r="I175" s="91"/>
      <c r="J175" s="91"/>
      <c r="K175" s="91"/>
      <c r="L175" s="92"/>
      <c r="M175" s="13">
        <v>5</v>
      </c>
      <c r="O175" s="11">
        <f>IF(M175=P175,Q175)</f>
        <v>5</v>
      </c>
      <c r="P175" s="12">
        <f t="shared" si="4"/>
        <v>5</v>
      </c>
      <c r="Q175" s="13">
        <v>5</v>
      </c>
    </row>
    <row r="176" spans="1:17" ht="129" customHeight="1" x14ac:dyDescent="0.2">
      <c r="A176" s="32"/>
      <c r="B176" s="8">
        <f t="shared" si="5"/>
        <v>166</v>
      </c>
      <c r="C176" s="122"/>
      <c r="D176" s="27" t="s">
        <v>223</v>
      </c>
      <c r="E176" s="90" t="s">
        <v>225</v>
      </c>
      <c r="F176" s="91"/>
      <c r="G176" s="91"/>
      <c r="H176" s="91"/>
      <c r="I176" s="91"/>
      <c r="J176" s="91"/>
      <c r="K176" s="91"/>
      <c r="L176" s="92"/>
      <c r="M176" s="13">
        <v>5</v>
      </c>
      <c r="O176" s="11">
        <f>IF(M176=P176,Q176)</f>
        <v>5</v>
      </c>
      <c r="P176" s="12">
        <f t="shared" si="4"/>
        <v>5</v>
      </c>
      <c r="Q176" s="13">
        <v>5</v>
      </c>
    </row>
    <row r="177" spans="1:17" ht="120" customHeight="1" x14ac:dyDescent="0.2">
      <c r="A177" s="32"/>
      <c r="B177" s="8">
        <f t="shared" si="5"/>
        <v>167</v>
      </c>
      <c r="C177" s="123"/>
      <c r="D177" s="27" t="s">
        <v>224</v>
      </c>
      <c r="E177" s="90" t="s">
        <v>225</v>
      </c>
      <c r="F177" s="91"/>
      <c r="G177" s="91"/>
      <c r="H177" s="91"/>
      <c r="I177" s="91"/>
      <c r="J177" s="91"/>
      <c r="K177" s="91"/>
      <c r="L177" s="92"/>
      <c r="M177" s="13">
        <v>5</v>
      </c>
      <c r="O177" s="11">
        <f>IF(M177=P177,Q177)</f>
        <v>5</v>
      </c>
      <c r="P177" s="12">
        <f t="shared" si="4"/>
        <v>5</v>
      </c>
      <c r="Q177" s="13">
        <v>5</v>
      </c>
    </row>
    <row r="178" spans="1:17" ht="259.5" customHeight="1" x14ac:dyDescent="0.2">
      <c r="A178" s="32"/>
      <c r="B178" s="8">
        <f t="shared" si="5"/>
        <v>168</v>
      </c>
      <c r="C178" s="96" t="s">
        <v>316</v>
      </c>
      <c r="D178" s="9" t="s">
        <v>312</v>
      </c>
      <c r="E178" s="90" t="s">
        <v>314</v>
      </c>
      <c r="F178" s="91"/>
      <c r="G178" s="91"/>
      <c r="H178" s="91"/>
      <c r="I178" s="91"/>
      <c r="J178" s="91"/>
      <c r="K178" s="91"/>
      <c r="L178" s="92"/>
      <c r="M178" s="13">
        <v>5</v>
      </c>
      <c r="O178" s="11">
        <f>IF(M178=P178,Q178)</f>
        <v>5</v>
      </c>
      <c r="P178" s="12">
        <f t="shared" si="4"/>
        <v>5</v>
      </c>
      <c r="Q178" s="13">
        <v>5</v>
      </c>
    </row>
    <row r="179" spans="1:17" ht="369" customHeight="1" x14ac:dyDescent="0.2">
      <c r="A179" s="32"/>
      <c r="B179" s="8">
        <f t="shared" si="5"/>
        <v>169</v>
      </c>
      <c r="C179" s="97"/>
      <c r="D179" s="9" t="s">
        <v>313</v>
      </c>
      <c r="E179" s="93" t="s">
        <v>315</v>
      </c>
      <c r="F179" s="94"/>
      <c r="G179" s="94"/>
      <c r="H179" s="94"/>
      <c r="I179" s="94"/>
      <c r="J179" s="94"/>
      <c r="K179" s="94"/>
      <c r="L179" s="95"/>
      <c r="M179" s="13">
        <v>5</v>
      </c>
      <c r="O179" s="11">
        <f>IF(M179=P179,Q179)</f>
        <v>5</v>
      </c>
      <c r="P179" s="12">
        <f t="shared" si="4"/>
        <v>5</v>
      </c>
      <c r="Q179" s="13">
        <v>5</v>
      </c>
    </row>
    <row r="180" spans="1:17" ht="30" customHeight="1" x14ac:dyDescent="0.2">
      <c r="A180" s="32"/>
      <c r="B180" s="8">
        <f t="shared" si="5"/>
        <v>170</v>
      </c>
      <c r="C180" s="110" t="s">
        <v>363</v>
      </c>
      <c r="D180" s="57" t="s">
        <v>357</v>
      </c>
      <c r="E180" s="119" t="s">
        <v>453</v>
      </c>
      <c r="F180" s="119"/>
      <c r="G180" s="119"/>
      <c r="H180" s="119"/>
      <c r="I180" s="119"/>
      <c r="J180" s="119"/>
      <c r="K180" s="119"/>
      <c r="L180" s="119"/>
      <c r="M180" s="10">
        <v>10</v>
      </c>
      <c r="O180" s="11">
        <f>IF(M180=P180,Q180)</f>
        <v>10</v>
      </c>
      <c r="P180" s="12">
        <f t="shared" si="4"/>
        <v>10</v>
      </c>
      <c r="Q180" s="13">
        <v>10</v>
      </c>
    </row>
    <row r="181" spans="1:17" ht="17" x14ac:dyDescent="0.2">
      <c r="A181" s="32"/>
      <c r="B181" s="8">
        <f t="shared" si="5"/>
        <v>171</v>
      </c>
      <c r="C181" s="110"/>
      <c r="D181" s="57" t="s">
        <v>336</v>
      </c>
      <c r="E181" s="119"/>
      <c r="F181" s="119"/>
      <c r="G181" s="119"/>
      <c r="H181" s="119"/>
      <c r="I181" s="119"/>
      <c r="J181" s="119"/>
      <c r="K181" s="119"/>
      <c r="L181" s="119"/>
      <c r="M181" s="10">
        <v>10</v>
      </c>
      <c r="O181" s="11">
        <f>IF(M181=P181,Q181)</f>
        <v>10</v>
      </c>
      <c r="P181" s="12">
        <f t="shared" si="4"/>
        <v>10</v>
      </c>
      <c r="Q181" s="13">
        <v>10</v>
      </c>
    </row>
    <row r="182" spans="1:17" ht="34" x14ac:dyDescent="0.2">
      <c r="A182" s="32"/>
      <c r="B182" s="8">
        <f t="shared" si="5"/>
        <v>172</v>
      </c>
      <c r="C182" s="110"/>
      <c r="D182" s="58" t="s">
        <v>359</v>
      </c>
      <c r="E182" s="119"/>
      <c r="F182" s="119"/>
      <c r="G182" s="119"/>
      <c r="H182" s="119"/>
      <c r="I182" s="119"/>
      <c r="J182" s="119"/>
      <c r="K182" s="119"/>
      <c r="L182" s="119"/>
      <c r="M182" s="10">
        <v>5</v>
      </c>
      <c r="O182" s="11">
        <f>IF(M182=P182,Q182)</f>
        <v>5</v>
      </c>
      <c r="P182" s="12">
        <f t="shared" si="4"/>
        <v>5</v>
      </c>
      <c r="Q182" s="13">
        <v>5</v>
      </c>
    </row>
    <row r="183" spans="1:17" ht="17" x14ac:dyDescent="0.2">
      <c r="A183" s="32"/>
      <c r="B183" s="8">
        <f t="shared" si="5"/>
        <v>173</v>
      </c>
      <c r="C183" s="110"/>
      <c r="D183" s="58" t="s">
        <v>360</v>
      </c>
      <c r="E183" s="119"/>
      <c r="F183" s="119"/>
      <c r="G183" s="119"/>
      <c r="H183" s="119"/>
      <c r="I183" s="119"/>
      <c r="J183" s="119"/>
      <c r="K183" s="119"/>
      <c r="L183" s="119"/>
      <c r="M183" s="10">
        <v>10</v>
      </c>
      <c r="O183" s="11">
        <f>IF(M183=P183,Q183)</f>
        <v>10</v>
      </c>
      <c r="P183" s="12">
        <f t="shared" si="4"/>
        <v>10</v>
      </c>
      <c r="Q183" s="13">
        <v>10</v>
      </c>
    </row>
    <row r="184" spans="1:17" ht="60" customHeight="1" x14ac:dyDescent="0.2">
      <c r="A184" s="32"/>
      <c r="B184" s="8">
        <f t="shared" si="5"/>
        <v>174</v>
      </c>
      <c r="C184" s="110"/>
      <c r="D184" s="58" t="s">
        <v>362</v>
      </c>
      <c r="E184" s="119"/>
      <c r="F184" s="119"/>
      <c r="G184" s="119"/>
      <c r="H184" s="119"/>
      <c r="I184" s="119"/>
      <c r="J184" s="119"/>
      <c r="K184" s="119"/>
      <c r="L184" s="119"/>
      <c r="M184" s="10">
        <v>5</v>
      </c>
      <c r="O184" s="11">
        <f>IF(M184=P184,Q184)</f>
        <v>5</v>
      </c>
      <c r="P184" s="12">
        <f t="shared" si="4"/>
        <v>5</v>
      </c>
      <c r="Q184" s="13">
        <v>5</v>
      </c>
    </row>
    <row r="185" spans="1:17" ht="152.25" customHeight="1" x14ac:dyDescent="0.2">
      <c r="A185" s="32"/>
      <c r="B185" s="8">
        <f t="shared" si="5"/>
        <v>175</v>
      </c>
      <c r="C185" s="110"/>
      <c r="D185" s="58" t="s">
        <v>35</v>
      </c>
      <c r="E185" s="119" t="s">
        <v>454</v>
      </c>
      <c r="F185" s="119"/>
      <c r="G185" s="119"/>
      <c r="H185" s="119"/>
      <c r="I185" s="119"/>
      <c r="J185" s="119"/>
      <c r="K185" s="119"/>
      <c r="L185" s="119"/>
      <c r="M185" s="10">
        <v>5</v>
      </c>
      <c r="O185" s="11">
        <f>IF(M185=P185,Q185)</f>
        <v>5</v>
      </c>
      <c r="P185" s="12">
        <f t="shared" si="4"/>
        <v>5</v>
      </c>
      <c r="Q185" s="13">
        <v>5</v>
      </c>
    </row>
    <row r="186" spans="1:17" ht="159" customHeight="1" x14ac:dyDescent="0.2">
      <c r="A186" s="32"/>
      <c r="B186" s="8">
        <f t="shared" si="5"/>
        <v>176</v>
      </c>
      <c r="C186" s="110"/>
      <c r="D186" s="58" t="s">
        <v>361</v>
      </c>
      <c r="E186" s="119" t="s">
        <v>455</v>
      </c>
      <c r="F186" s="119"/>
      <c r="G186" s="119"/>
      <c r="H186" s="119"/>
      <c r="I186" s="119"/>
      <c r="J186" s="119"/>
      <c r="K186" s="119"/>
      <c r="L186" s="119"/>
      <c r="M186" s="10">
        <v>5</v>
      </c>
      <c r="O186" s="11">
        <f>IF(M186=P186,Q186)</f>
        <v>5</v>
      </c>
      <c r="P186" s="12">
        <f t="shared" si="4"/>
        <v>5</v>
      </c>
      <c r="Q186" s="13">
        <v>5</v>
      </c>
    </row>
    <row r="187" spans="1:17" ht="192" customHeight="1" x14ac:dyDescent="0.2">
      <c r="A187" s="32"/>
      <c r="B187" s="8">
        <f t="shared" si="5"/>
        <v>177</v>
      </c>
      <c r="C187" s="110"/>
      <c r="D187" s="57" t="s">
        <v>337</v>
      </c>
      <c r="E187" s="119" t="s">
        <v>456</v>
      </c>
      <c r="F187" s="119"/>
      <c r="G187" s="119"/>
      <c r="H187" s="119"/>
      <c r="I187" s="119"/>
      <c r="J187" s="119"/>
      <c r="K187" s="119"/>
      <c r="L187" s="119"/>
      <c r="M187" s="10">
        <v>10</v>
      </c>
      <c r="O187" s="11">
        <f>IF(M187=P187,Q187)</f>
        <v>10</v>
      </c>
      <c r="P187" s="12">
        <f t="shared" si="4"/>
        <v>10</v>
      </c>
      <c r="Q187" s="13">
        <v>10</v>
      </c>
    </row>
    <row r="188" spans="1:17" ht="311.25" customHeight="1" x14ac:dyDescent="0.2">
      <c r="A188" s="32"/>
      <c r="B188" s="8">
        <f t="shared" si="5"/>
        <v>178</v>
      </c>
      <c r="C188" s="111" t="s">
        <v>364</v>
      </c>
      <c r="D188" s="54" t="s">
        <v>36</v>
      </c>
      <c r="E188" s="112" t="s">
        <v>457</v>
      </c>
      <c r="F188" s="113"/>
      <c r="G188" s="113"/>
      <c r="H188" s="113"/>
      <c r="I188" s="113"/>
      <c r="J188" s="113"/>
      <c r="K188" s="113"/>
      <c r="L188" s="114"/>
      <c r="M188" s="13">
        <v>1</v>
      </c>
      <c r="O188" s="11">
        <f>IF(M188=P188,Q188)</f>
        <v>1</v>
      </c>
      <c r="P188" s="12">
        <f t="shared" si="4"/>
        <v>1</v>
      </c>
      <c r="Q188" s="13">
        <v>1</v>
      </c>
    </row>
    <row r="189" spans="1:17" ht="15.75" customHeight="1" x14ac:dyDescent="0.2">
      <c r="A189" s="32"/>
      <c r="B189" s="8">
        <f t="shared" si="5"/>
        <v>179</v>
      </c>
      <c r="C189" s="111"/>
      <c r="D189" s="9" t="s">
        <v>37</v>
      </c>
      <c r="E189" s="90" t="s">
        <v>16</v>
      </c>
      <c r="F189" s="91"/>
      <c r="G189" s="91"/>
      <c r="H189" s="91"/>
      <c r="I189" s="91"/>
      <c r="J189" s="91"/>
      <c r="K189" s="91"/>
      <c r="L189" s="92"/>
      <c r="M189" s="13">
        <v>1</v>
      </c>
      <c r="O189" s="11">
        <f>IF(M189=P189,Q189)</f>
        <v>1</v>
      </c>
      <c r="P189" s="12">
        <f t="shared" si="4"/>
        <v>1</v>
      </c>
      <c r="Q189" s="13">
        <v>1</v>
      </c>
    </row>
    <row r="190" spans="1:17" ht="39" customHeight="1" x14ac:dyDescent="0.2">
      <c r="A190" s="32"/>
      <c r="B190" s="8">
        <f t="shared" si="5"/>
        <v>180</v>
      </c>
      <c r="C190" s="111"/>
      <c r="D190" s="9" t="s">
        <v>38</v>
      </c>
      <c r="E190" s="90" t="s">
        <v>16</v>
      </c>
      <c r="F190" s="91"/>
      <c r="G190" s="91"/>
      <c r="H190" s="91"/>
      <c r="I190" s="91"/>
      <c r="J190" s="91"/>
      <c r="K190" s="91"/>
      <c r="L190" s="92"/>
      <c r="M190" s="13">
        <v>1</v>
      </c>
      <c r="O190" s="11">
        <f>IF(M190=P190,Q190)</f>
        <v>1</v>
      </c>
      <c r="P190" s="12">
        <f t="shared" si="4"/>
        <v>1</v>
      </c>
      <c r="Q190" s="13">
        <v>1</v>
      </c>
    </row>
    <row r="191" spans="1:17" ht="42.75" customHeight="1" x14ac:dyDescent="0.2">
      <c r="A191" s="32"/>
      <c r="B191" s="8">
        <f t="shared" si="5"/>
        <v>181</v>
      </c>
      <c r="C191" s="111"/>
      <c r="D191" s="9" t="s">
        <v>39</v>
      </c>
      <c r="E191" s="90" t="s">
        <v>16</v>
      </c>
      <c r="F191" s="91"/>
      <c r="G191" s="91"/>
      <c r="H191" s="91"/>
      <c r="I191" s="91"/>
      <c r="J191" s="91"/>
      <c r="K191" s="91"/>
      <c r="L191" s="92"/>
      <c r="M191" s="13">
        <v>5</v>
      </c>
      <c r="O191" s="11">
        <f>IF(M191=P191,Q191)</f>
        <v>5</v>
      </c>
      <c r="P191" s="12">
        <f t="shared" si="4"/>
        <v>5</v>
      </c>
      <c r="Q191" s="13">
        <v>5</v>
      </c>
    </row>
    <row r="192" spans="1:17" ht="148.5" customHeight="1" x14ac:dyDescent="0.2">
      <c r="A192" s="32"/>
      <c r="B192" s="8">
        <f t="shared" si="5"/>
        <v>182</v>
      </c>
      <c r="C192" s="111"/>
      <c r="D192" s="9" t="s">
        <v>27</v>
      </c>
      <c r="E192" s="90" t="s">
        <v>40</v>
      </c>
      <c r="F192" s="91"/>
      <c r="G192" s="91"/>
      <c r="H192" s="91"/>
      <c r="I192" s="91"/>
      <c r="J192" s="91"/>
      <c r="K192" s="91"/>
      <c r="L192" s="92"/>
      <c r="M192" s="13">
        <v>1</v>
      </c>
      <c r="O192" s="11">
        <f>IF(M192=P192,Q192)</f>
        <v>1</v>
      </c>
      <c r="P192" s="12">
        <f t="shared" si="4"/>
        <v>1</v>
      </c>
      <c r="Q192" s="13">
        <v>1</v>
      </c>
    </row>
    <row r="193" spans="1:17" ht="15.75" customHeight="1" x14ac:dyDescent="0.2">
      <c r="A193" s="32"/>
      <c r="B193" s="8">
        <f t="shared" si="5"/>
        <v>183</v>
      </c>
      <c r="C193" s="111"/>
      <c r="D193" s="9" t="s">
        <v>41</v>
      </c>
      <c r="E193" s="90" t="s">
        <v>42</v>
      </c>
      <c r="F193" s="91"/>
      <c r="G193" s="91"/>
      <c r="H193" s="91"/>
      <c r="I193" s="91"/>
      <c r="J193" s="91"/>
      <c r="K193" s="91"/>
      <c r="L193" s="92"/>
      <c r="M193" s="13">
        <v>5</v>
      </c>
      <c r="O193" s="11">
        <f>IF(M193=P193,Q193)</f>
        <v>5</v>
      </c>
      <c r="P193" s="12">
        <f t="shared" si="4"/>
        <v>5</v>
      </c>
      <c r="Q193" s="13">
        <v>5</v>
      </c>
    </row>
    <row r="194" spans="1:17" ht="37.5" customHeight="1" x14ac:dyDescent="0.2">
      <c r="A194" s="32"/>
      <c r="B194" s="8">
        <f t="shared" si="5"/>
        <v>184</v>
      </c>
      <c r="C194" s="111"/>
      <c r="D194" s="9" t="s">
        <v>43</v>
      </c>
      <c r="E194" s="90" t="s">
        <v>44</v>
      </c>
      <c r="F194" s="91"/>
      <c r="G194" s="91"/>
      <c r="H194" s="91"/>
      <c r="I194" s="91"/>
      <c r="J194" s="91"/>
      <c r="K194" s="91"/>
      <c r="L194" s="92"/>
      <c r="M194" s="13">
        <v>5</v>
      </c>
      <c r="O194" s="11">
        <f>IF(M194=P194,Q194)</f>
        <v>5</v>
      </c>
      <c r="P194" s="12">
        <f t="shared" si="4"/>
        <v>5</v>
      </c>
      <c r="Q194" s="13">
        <v>5</v>
      </c>
    </row>
    <row r="195" spans="1:17" ht="32.25" customHeight="1" x14ac:dyDescent="0.2">
      <c r="A195" s="32"/>
      <c r="B195" s="8">
        <f t="shared" si="5"/>
        <v>185</v>
      </c>
      <c r="C195" s="111"/>
      <c r="D195" s="9" t="s">
        <v>45</v>
      </c>
      <c r="E195" s="90" t="s">
        <v>17</v>
      </c>
      <c r="F195" s="91"/>
      <c r="G195" s="91"/>
      <c r="H195" s="91"/>
      <c r="I195" s="91"/>
      <c r="J195" s="91"/>
      <c r="K195" s="91"/>
      <c r="L195" s="92"/>
      <c r="M195" s="13">
        <v>1</v>
      </c>
      <c r="O195" s="11">
        <f>IF(M195=P195,Q195)</f>
        <v>1</v>
      </c>
      <c r="P195" s="12">
        <f t="shared" si="4"/>
        <v>1</v>
      </c>
      <c r="Q195" s="13">
        <v>1</v>
      </c>
    </row>
    <row r="196" spans="1:17" ht="17.75" customHeight="1" x14ac:dyDescent="0.2">
      <c r="A196" s="32"/>
      <c r="B196" s="8">
        <f t="shared" si="5"/>
        <v>186</v>
      </c>
      <c r="C196" s="111"/>
      <c r="D196" s="9" t="s">
        <v>46</v>
      </c>
      <c r="E196" s="90" t="s">
        <v>17</v>
      </c>
      <c r="F196" s="91"/>
      <c r="G196" s="91"/>
      <c r="H196" s="91"/>
      <c r="I196" s="91"/>
      <c r="J196" s="91"/>
      <c r="K196" s="91"/>
      <c r="L196" s="92"/>
      <c r="M196" s="13">
        <v>1</v>
      </c>
      <c r="O196" s="11">
        <f>IF(M196=P196,Q196)</f>
        <v>1</v>
      </c>
      <c r="P196" s="12">
        <f t="shared" si="4"/>
        <v>1</v>
      </c>
      <c r="Q196" s="13">
        <v>1</v>
      </c>
    </row>
    <row r="197" spans="1:17" ht="17.75" customHeight="1" x14ac:dyDescent="0.2">
      <c r="A197" s="32"/>
      <c r="B197" s="8">
        <f t="shared" si="5"/>
        <v>187</v>
      </c>
      <c r="C197" s="111"/>
      <c r="D197" s="9" t="s">
        <v>47</v>
      </c>
      <c r="E197" s="90" t="s">
        <v>16</v>
      </c>
      <c r="F197" s="91"/>
      <c r="G197" s="91"/>
      <c r="H197" s="91"/>
      <c r="I197" s="91"/>
      <c r="J197" s="91"/>
      <c r="K197" s="91"/>
      <c r="L197" s="92"/>
      <c r="M197" s="13">
        <v>5</v>
      </c>
      <c r="O197" s="11">
        <f>IF(M197=P197,Q197)</f>
        <v>5</v>
      </c>
      <c r="P197" s="12">
        <f t="shared" si="4"/>
        <v>5</v>
      </c>
      <c r="Q197" s="13">
        <v>5</v>
      </c>
    </row>
    <row r="198" spans="1:17" ht="30" customHeight="1" x14ac:dyDescent="0.2">
      <c r="A198" s="32"/>
      <c r="B198" s="8">
        <f t="shared" si="5"/>
        <v>188</v>
      </c>
      <c r="C198" s="111"/>
      <c r="D198" s="9" t="s">
        <v>48</v>
      </c>
      <c r="E198" s="90" t="s">
        <v>49</v>
      </c>
      <c r="F198" s="91"/>
      <c r="G198" s="91"/>
      <c r="H198" s="91"/>
      <c r="I198" s="91"/>
      <c r="J198" s="91"/>
      <c r="K198" s="91"/>
      <c r="L198" s="92"/>
      <c r="M198" s="13">
        <v>5</v>
      </c>
      <c r="O198" s="11">
        <f>IF(M198=P198,Q198)</f>
        <v>5</v>
      </c>
      <c r="P198" s="12">
        <f t="shared" si="4"/>
        <v>5</v>
      </c>
      <c r="Q198" s="13">
        <v>5</v>
      </c>
    </row>
    <row r="199" spans="1:17" ht="37.5" customHeight="1" x14ac:dyDescent="0.2">
      <c r="A199" s="32"/>
      <c r="B199" s="8">
        <f t="shared" si="5"/>
        <v>189</v>
      </c>
      <c r="C199" s="111"/>
      <c r="D199" s="9" t="s">
        <v>50</v>
      </c>
      <c r="E199" s="90" t="s">
        <v>51</v>
      </c>
      <c r="F199" s="91"/>
      <c r="G199" s="91"/>
      <c r="H199" s="91"/>
      <c r="I199" s="91"/>
      <c r="J199" s="91"/>
      <c r="K199" s="91"/>
      <c r="L199" s="92"/>
      <c r="M199" s="13">
        <v>5</v>
      </c>
      <c r="O199" s="11">
        <f>IF(M199=P199,Q199)</f>
        <v>5</v>
      </c>
      <c r="P199" s="12">
        <f t="shared" si="4"/>
        <v>5</v>
      </c>
      <c r="Q199" s="13">
        <v>5</v>
      </c>
    </row>
    <row r="200" spans="1:17" ht="45" customHeight="1" x14ac:dyDescent="0.2">
      <c r="A200" s="32"/>
      <c r="B200" s="8">
        <f t="shared" si="5"/>
        <v>190</v>
      </c>
      <c r="C200" s="111"/>
      <c r="D200" s="9" t="s">
        <v>52</v>
      </c>
      <c r="E200" s="90" t="s">
        <v>53</v>
      </c>
      <c r="F200" s="91"/>
      <c r="G200" s="91"/>
      <c r="H200" s="91"/>
      <c r="I200" s="91"/>
      <c r="J200" s="91"/>
      <c r="K200" s="91"/>
      <c r="L200" s="92"/>
      <c r="M200" s="13">
        <v>1</v>
      </c>
      <c r="O200" s="11">
        <f>IF(M200=P200,Q200)</f>
        <v>1</v>
      </c>
      <c r="P200" s="12">
        <f t="shared" si="4"/>
        <v>1</v>
      </c>
      <c r="Q200" s="13">
        <v>1</v>
      </c>
    </row>
    <row r="201" spans="1:17" ht="58.25" customHeight="1" x14ac:dyDescent="0.2">
      <c r="A201" s="32"/>
      <c r="B201" s="8">
        <f t="shared" si="5"/>
        <v>191</v>
      </c>
      <c r="C201" s="111"/>
      <c r="D201" s="9" t="s">
        <v>54</v>
      </c>
      <c r="E201" s="90" t="s">
        <v>365</v>
      </c>
      <c r="F201" s="91"/>
      <c r="G201" s="91"/>
      <c r="H201" s="91"/>
      <c r="I201" s="91"/>
      <c r="J201" s="91"/>
      <c r="K201" s="91"/>
      <c r="L201" s="92"/>
      <c r="M201" s="13">
        <v>5</v>
      </c>
      <c r="O201" s="11">
        <f>IF(M201=P201,Q201)</f>
        <v>5</v>
      </c>
      <c r="P201" s="12">
        <f t="shared" ref="P201:P207" si="6">IF(M201="NA","NA",Q201)</f>
        <v>5</v>
      </c>
      <c r="Q201" s="13">
        <v>5</v>
      </c>
    </row>
    <row r="202" spans="1:17" ht="45" customHeight="1" x14ac:dyDescent="0.2">
      <c r="A202" s="32"/>
      <c r="B202" s="8">
        <f t="shared" si="5"/>
        <v>192</v>
      </c>
      <c r="C202" s="111"/>
      <c r="D202" s="9" t="s">
        <v>366</v>
      </c>
      <c r="E202" s="90" t="s">
        <v>49</v>
      </c>
      <c r="F202" s="91"/>
      <c r="G202" s="91"/>
      <c r="H202" s="91"/>
      <c r="I202" s="91"/>
      <c r="J202" s="91"/>
      <c r="K202" s="91"/>
      <c r="L202" s="92"/>
      <c r="M202" s="13">
        <v>1</v>
      </c>
      <c r="O202" s="11">
        <f>IF(M202=P202,Q202)</f>
        <v>1</v>
      </c>
      <c r="P202" s="12">
        <f t="shared" si="6"/>
        <v>1</v>
      </c>
      <c r="Q202" s="13">
        <v>1</v>
      </c>
    </row>
    <row r="203" spans="1:17" ht="65.25" customHeight="1" x14ac:dyDescent="0.2">
      <c r="A203" s="32"/>
      <c r="B203" s="8">
        <f t="shared" si="5"/>
        <v>193</v>
      </c>
      <c r="C203" s="111"/>
      <c r="D203" s="9" t="s">
        <v>55</v>
      </c>
      <c r="E203" s="90" t="s">
        <v>56</v>
      </c>
      <c r="F203" s="91"/>
      <c r="G203" s="91"/>
      <c r="H203" s="91"/>
      <c r="I203" s="91"/>
      <c r="J203" s="91"/>
      <c r="K203" s="91"/>
      <c r="L203" s="92"/>
      <c r="M203" s="13">
        <v>1</v>
      </c>
      <c r="O203" s="11">
        <f>IF(M203=P203,Q203)</f>
        <v>1</v>
      </c>
      <c r="P203" s="12">
        <f t="shared" si="6"/>
        <v>1</v>
      </c>
      <c r="Q203" s="13">
        <v>1</v>
      </c>
    </row>
    <row r="204" spans="1:17" ht="45.75" customHeight="1" x14ac:dyDescent="0.2">
      <c r="A204" s="32"/>
      <c r="B204" s="8">
        <f t="shared" si="5"/>
        <v>194</v>
      </c>
      <c r="C204" s="111"/>
      <c r="D204" s="9" t="s">
        <v>57</v>
      </c>
      <c r="E204" s="90" t="s">
        <v>16</v>
      </c>
      <c r="F204" s="91"/>
      <c r="G204" s="91"/>
      <c r="H204" s="91"/>
      <c r="I204" s="91"/>
      <c r="J204" s="91"/>
      <c r="K204" s="91"/>
      <c r="L204" s="92"/>
      <c r="M204" s="13">
        <v>5</v>
      </c>
      <c r="O204" s="11">
        <f>IF(M204=P204,Q204)</f>
        <v>5</v>
      </c>
      <c r="P204" s="12">
        <f t="shared" si="6"/>
        <v>5</v>
      </c>
      <c r="Q204" s="13">
        <v>5</v>
      </c>
    </row>
    <row r="205" spans="1:17" ht="37.5" customHeight="1" x14ac:dyDescent="0.2">
      <c r="A205" s="32"/>
      <c r="B205" s="8">
        <f t="shared" si="5"/>
        <v>195</v>
      </c>
      <c r="C205" s="111"/>
      <c r="D205" s="19" t="s">
        <v>158</v>
      </c>
      <c r="E205" s="101" t="s">
        <v>26</v>
      </c>
      <c r="F205" s="102"/>
      <c r="G205" s="102"/>
      <c r="H205" s="102"/>
      <c r="I205" s="102"/>
      <c r="J205" s="102"/>
      <c r="K205" s="102"/>
      <c r="L205" s="103"/>
      <c r="M205" s="20">
        <f>'Carro rojo'!J63</f>
        <v>20</v>
      </c>
      <c r="O205" s="11">
        <f>IF(M205=P205,Q205)</f>
        <v>20</v>
      </c>
      <c r="P205" s="12">
        <f t="shared" si="6"/>
        <v>20</v>
      </c>
      <c r="Q205" s="13">
        <v>20</v>
      </c>
    </row>
    <row r="206" spans="1:17" ht="88.5" customHeight="1" x14ac:dyDescent="0.2">
      <c r="A206" s="32"/>
      <c r="B206" s="8">
        <f t="shared" si="5"/>
        <v>196</v>
      </c>
      <c r="C206" s="111"/>
      <c r="D206" s="54" t="s">
        <v>346</v>
      </c>
      <c r="E206" s="90" t="s">
        <v>369</v>
      </c>
      <c r="F206" s="91"/>
      <c r="G206" s="91"/>
      <c r="H206" s="91"/>
      <c r="I206" s="91"/>
      <c r="J206" s="91"/>
      <c r="K206" s="91"/>
      <c r="L206" s="92"/>
      <c r="M206" s="13">
        <v>5</v>
      </c>
      <c r="O206" s="11">
        <f>IF(M206=P206,Q206)</f>
        <v>5</v>
      </c>
      <c r="P206" s="12">
        <f t="shared" si="6"/>
        <v>5</v>
      </c>
      <c r="Q206" s="13">
        <v>5</v>
      </c>
    </row>
    <row r="207" spans="1:17" ht="101.25" customHeight="1" x14ac:dyDescent="0.2">
      <c r="A207" s="32"/>
      <c r="B207" s="8">
        <f t="shared" si="5"/>
        <v>197</v>
      </c>
      <c r="C207" s="111"/>
      <c r="D207" s="9" t="s">
        <v>58</v>
      </c>
      <c r="E207" s="90" t="s">
        <v>16</v>
      </c>
      <c r="F207" s="91"/>
      <c r="G207" s="91"/>
      <c r="H207" s="91"/>
      <c r="I207" s="91"/>
      <c r="J207" s="91"/>
      <c r="K207" s="91"/>
      <c r="L207" s="92"/>
      <c r="M207" s="13">
        <v>5</v>
      </c>
      <c r="O207" s="11">
        <f>IF(M207=P207,Q207)</f>
        <v>5</v>
      </c>
      <c r="P207" s="12">
        <f t="shared" si="6"/>
        <v>5</v>
      </c>
      <c r="Q207" s="13">
        <v>5</v>
      </c>
    </row>
    <row r="208" spans="1:17" ht="16" hidden="1" x14ac:dyDescent="0.2">
      <c r="A208" s="28"/>
      <c r="B208" s="29"/>
      <c r="D208" s="30"/>
      <c r="M208" s="2">
        <f>SUM(M54:M207)</f>
        <v>685</v>
      </c>
      <c r="O208" s="31">
        <f>SUM(O54:O207)</f>
        <v>685</v>
      </c>
      <c r="P208" s="31">
        <f>SUM(P54:P207)</f>
        <v>685</v>
      </c>
      <c r="Q208" s="31">
        <f>SUM(Q54:Q207)</f>
        <v>685</v>
      </c>
    </row>
  </sheetData>
  <sheetProtection selectLockedCells="1" selectUnlockedCells="1"/>
  <mergeCells count="215">
    <mergeCell ref="C67:C73"/>
    <mergeCell ref="E72:L72"/>
    <mergeCell ref="E48:L48"/>
    <mergeCell ref="E17:L17"/>
    <mergeCell ref="E180:L184"/>
    <mergeCell ref="E185:L185"/>
    <mergeCell ref="E186:L186"/>
    <mergeCell ref="E187:L187"/>
    <mergeCell ref="C4:D4"/>
    <mergeCell ref="H4:L4"/>
    <mergeCell ref="E170:L170"/>
    <mergeCell ref="C170:C177"/>
    <mergeCell ref="E78:L78"/>
    <mergeCell ref="E79:L79"/>
    <mergeCell ref="E88:L88"/>
    <mergeCell ref="E77:L77"/>
    <mergeCell ref="C5:M5"/>
    <mergeCell ref="K6:M6"/>
    <mergeCell ref="E7:L7"/>
    <mergeCell ref="E74:L74"/>
    <mergeCell ref="E55:L55"/>
    <mergeCell ref="E19:L19"/>
    <mergeCell ref="E9:L9"/>
    <mergeCell ref="C54:C55"/>
    <mergeCell ref="C44:C53"/>
    <mergeCell ref="E26:L26"/>
    <mergeCell ref="C56:C66"/>
    <mergeCell ref="E62:L62"/>
    <mergeCell ref="E22:L22"/>
    <mergeCell ref="E23:L23"/>
    <mergeCell ref="E18:L18"/>
    <mergeCell ref="E10:L10"/>
    <mergeCell ref="E11:L11"/>
    <mergeCell ref="E12:L12"/>
    <mergeCell ref="E13:L13"/>
    <mergeCell ref="E15:L15"/>
    <mergeCell ref="E16:L16"/>
    <mergeCell ref="E14:L14"/>
    <mergeCell ref="E84:L84"/>
    <mergeCell ref="E85:L85"/>
    <mergeCell ref="E87:L87"/>
    <mergeCell ref="E89:L89"/>
    <mergeCell ref="E43:L43"/>
    <mergeCell ref="E8:L8"/>
    <mergeCell ref="E63:L63"/>
    <mergeCell ref="E64:L64"/>
    <mergeCell ref="E65:L65"/>
    <mergeCell ref="E53:L53"/>
    <mergeCell ref="E59:L59"/>
    <mergeCell ref="E60:L60"/>
    <mergeCell ref="E57:L57"/>
    <mergeCell ref="E76:L76"/>
    <mergeCell ref="E20:L20"/>
    <mergeCell ref="E21:L21"/>
    <mergeCell ref="E54:L54"/>
    <mergeCell ref="E58:L58"/>
    <mergeCell ref="E71:L71"/>
    <mergeCell ref="E70:L70"/>
    <mergeCell ref="E25:L25"/>
    <mergeCell ref="E68:L68"/>
    <mergeCell ref="E67:L67"/>
    <mergeCell ref="E39:L39"/>
    <mergeCell ref="E40:L40"/>
    <mergeCell ref="E41:L41"/>
    <mergeCell ref="E61:L61"/>
    <mergeCell ref="E24:L24"/>
    <mergeCell ref="E66:L66"/>
    <mergeCell ref="C114:C118"/>
    <mergeCell ref="E114:L114"/>
    <mergeCell ref="E115:L115"/>
    <mergeCell ref="E116:L116"/>
    <mergeCell ref="E117:L117"/>
    <mergeCell ref="E118:L118"/>
    <mergeCell ref="E42:L42"/>
    <mergeCell ref="E99:L99"/>
    <mergeCell ref="E100:L100"/>
    <mergeCell ref="E101:L101"/>
    <mergeCell ref="E69:L69"/>
    <mergeCell ref="E98:L98"/>
    <mergeCell ref="E92:L92"/>
    <mergeCell ref="E91:L91"/>
    <mergeCell ref="E83:L83"/>
    <mergeCell ref="E80:L80"/>
    <mergeCell ref="E86:L86"/>
    <mergeCell ref="E93:L93"/>
    <mergeCell ref="C147:C169"/>
    <mergeCell ref="E139:L139"/>
    <mergeCell ref="E150:L150"/>
    <mergeCell ref="E127:L127"/>
    <mergeCell ref="E128:L128"/>
    <mergeCell ref="E129:L129"/>
    <mergeCell ref="E130:L130"/>
    <mergeCell ref="E131:L131"/>
    <mergeCell ref="E132:L132"/>
    <mergeCell ref="C119:C146"/>
    <mergeCell ref="E168:L168"/>
    <mergeCell ref="E169:L169"/>
    <mergeCell ref="E166:L166"/>
    <mergeCell ref="E167:L167"/>
    <mergeCell ref="E156:L156"/>
    <mergeCell ref="E160:L160"/>
    <mergeCell ref="E159:L159"/>
    <mergeCell ref="E161:L161"/>
    <mergeCell ref="E174:L174"/>
    <mergeCell ref="E108:L108"/>
    <mergeCell ref="E109:L109"/>
    <mergeCell ref="E172:L172"/>
    <mergeCell ref="E173:L173"/>
    <mergeCell ref="E141:L141"/>
    <mergeCell ref="E142:L142"/>
    <mergeCell ref="E143:L143"/>
    <mergeCell ref="E144:L144"/>
    <mergeCell ref="E171:L171"/>
    <mergeCell ref="E162:L162"/>
    <mergeCell ref="E163:L163"/>
    <mergeCell ref="E164:L164"/>
    <mergeCell ref="E153:L153"/>
    <mergeCell ref="E133:L133"/>
    <mergeCell ref="E134:L134"/>
    <mergeCell ref="E135:L135"/>
    <mergeCell ref="E136:L136"/>
    <mergeCell ref="E158:L158"/>
    <mergeCell ref="E148:L148"/>
    <mergeCell ref="E137:L137"/>
    <mergeCell ref="E138:L138"/>
    <mergeCell ref="E165:L165"/>
    <mergeCell ref="E113:L113"/>
    <mergeCell ref="C180:C187"/>
    <mergeCell ref="C188:C207"/>
    <mergeCell ref="E188:L188"/>
    <mergeCell ref="E189:L189"/>
    <mergeCell ref="E195:L195"/>
    <mergeCell ref="E199:L199"/>
    <mergeCell ref="E196:L196"/>
    <mergeCell ref="E201:L201"/>
    <mergeCell ref="E194:L194"/>
    <mergeCell ref="E190:L190"/>
    <mergeCell ref="E191:L191"/>
    <mergeCell ref="E207:L207"/>
    <mergeCell ref="E175:L175"/>
    <mergeCell ref="E176:L176"/>
    <mergeCell ref="E177:L177"/>
    <mergeCell ref="E197:L197"/>
    <mergeCell ref="E206:L206"/>
    <mergeCell ref="E202:L202"/>
    <mergeCell ref="E203:L203"/>
    <mergeCell ref="E204:L204"/>
    <mergeCell ref="E178:L178"/>
    <mergeCell ref="E198:L198"/>
    <mergeCell ref="E200:L200"/>
    <mergeCell ref="E193:L193"/>
    <mergeCell ref="E205:L205"/>
    <mergeCell ref="E192:L192"/>
    <mergeCell ref="E154:L154"/>
    <mergeCell ref="E155:L155"/>
    <mergeCell ref="E119:L119"/>
    <mergeCell ref="E120:L120"/>
    <mergeCell ref="E121:L121"/>
    <mergeCell ref="E122:L122"/>
    <mergeCell ref="E123:L123"/>
    <mergeCell ref="E124:L124"/>
    <mergeCell ref="E140:L140"/>
    <mergeCell ref="E125:L125"/>
    <mergeCell ref="E126:L126"/>
    <mergeCell ref="E149:L149"/>
    <mergeCell ref="E145:L145"/>
    <mergeCell ref="E147:L147"/>
    <mergeCell ref="E112:L112"/>
    <mergeCell ref="E44:L44"/>
    <mergeCell ref="E45:L45"/>
    <mergeCell ref="E46:L46"/>
    <mergeCell ref="E47:L47"/>
    <mergeCell ref="E97:L97"/>
    <mergeCell ref="E157:L157"/>
    <mergeCell ref="E151:L151"/>
    <mergeCell ref="E152:L152"/>
    <mergeCell ref="E146:L146"/>
    <mergeCell ref="E56:L56"/>
    <mergeCell ref="E82:L82"/>
    <mergeCell ref="E73:L73"/>
    <mergeCell ref="E102:L102"/>
    <mergeCell ref="B107:M107"/>
    <mergeCell ref="B111:M111"/>
    <mergeCell ref="E110:L110"/>
    <mergeCell ref="B75:M75"/>
    <mergeCell ref="E103:L103"/>
    <mergeCell ref="E104:L104"/>
    <mergeCell ref="E105:L105"/>
    <mergeCell ref="E106:L106"/>
    <mergeCell ref="E94:L94"/>
    <mergeCell ref="E95:L95"/>
    <mergeCell ref="E96:L96"/>
    <mergeCell ref="E90:L90"/>
    <mergeCell ref="E81:L81"/>
    <mergeCell ref="A1:M1"/>
    <mergeCell ref="A2:M2"/>
    <mergeCell ref="E179:L179"/>
    <mergeCell ref="C178:C179"/>
    <mergeCell ref="E51:L51"/>
    <mergeCell ref="E52:L52"/>
    <mergeCell ref="C8:C43"/>
    <mergeCell ref="E27:L27"/>
    <mergeCell ref="E28:L28"/>
    <mergeCell ref="E29:L29"/>
    <mergeCell ref="E30:L30"/>
    <mergeCell ref="E31:L31"/>
    <mergeCell ref="E33:L33"/>
    <mergeCell ref="E49:L49"/>
    <mergeCell ref="E50:L50"/>
    <mergeCell ref="E34:L34"/>
    <mergeCell ref="E32:L32"/>
    <mergeCell ref="E37:L37"/>
    <mergeCell ref="E38:L38"/>
    <mergeCell ref="E35:L35"/>
    <mergeCell ref="E36:L36"/>
  </mergeCells>
  <phoneticPr fontId="17" type="noConversion"/>
  <conditionalFormatting sqref="C76">
    <cfRule type="duplicateValues" dxfId="99" priority="100"/>
  </conditionalFormatting>
  <conditionalFormatting sqref="C76">
    <cfRule type="duplicateValues" dxfId="98" priority="99"/>
  </conditionalFormatting>
  <conditionalFormatting sqref="C76">
    <cfRule type="duplicateValues" dxfId="97" priority="98"/>
  </conditionalFormatting>
  <conditionalFormatting sqref="C76">
    <cfRule type="duplicateValues" dxfId="96" priority="97"/>
  </conditionalFormatting>
  <conditionalFormatting sqref="C76">
    <cfRule type="duplicateValues" dxfId="95" priority="96"/>
  </conditionalFormatting>
  <conditionalFormatting sqref="C77">
    <cfRule type="duplicateValues" dxfId="94" priority="95"/>
  </conditionalFormatting>
  <conditionalFormatting sqref="C77">
    <cfRule type="duplicateValues" dxfId="93" priority="94"/>
  </conditionalFormatting>
  <conditionalFormatting sqref="C77">
    <cfRule type="duplicateValues" dxfId="92" priority="93"/>
  </conditionalFormatting>
  <conditionalFormatting sqref="C77">
    <cfRule type="duplicateValues" dxfId="91" priority="92"/>
  </conditionalFormatting>
  <conditionalFormatting sqref="C77">
    <cfRule type="duplicateValues" dxfId="90" priority="91"/>
  </conditionalFormatting>
  <conditionalFormatting sqref="C78">
    <cfRule type="duplicateValues" dxfId="89" priority="90"/>
  </conditionalFormatting>
  <conditionalFormatting sqref="C78">
    <cfRule type="duplicateValues" dxfId="88" priority="89"/>
  </conditionalFormatting>
  <conditionalFormatting sqref="C78">
    <cfRule type="duplicateValues" dxfId="87" priority="88"/>
  </conditionalFormatting>
  <conditionalFormatting sqref="C78">
    <cfRule type="duplicateValues" dxfId="86" priority="87"/>
  </conditionalFormatting>
  <conditionalFormatting sqref="C78">
    <cfRule type="duplicateValues" dxfId="85" priority="86"/>
  </conditionalFormatting>
  <conditionalFormatting sqref="C79">
    <cfRule type="duplicateValues" dxfId="84" priority="85"/>
  </conditionalFormatting>
  <conditionalFormatting sqref="C79">
    <cfRule type="duplicateValues" dxfId="83" priority="84"/>
  </conditionalFormatting>
  <conditionalFormatting sqref="C79">
    <cfRule type="duplicateValues" dxfId="82" priority="83"/>
  </conditionalFormatting>
  <conditionalFormatting sqref="C79">
    <cfRule type="duplicateValues" dxfId="81" priority="82"/>
  </conditionalFormatting>
  <conditionalFormatting sqref="C79">
    <cfRule type="duplicateValues" dxfId="80" priority="81"/>
  </conditionalFormatting>
  <conditionalFormatting sqref="C80:C81">
    <cfRule type="duplicateValues" dxfId="79" priority="80"/>
  </conditionalFormatting>
  <conditionalFormatting sqref="C80:C81">
    <cfRule type="duplicateValues" dxfId="78" priority="79"/>
  </conditionalFormatting>
  <conditionalFormatting sqref="C80:C81">
    <cfRule type="duplicateValues" dxfId="77" priority="78"/>
  </conditionalFormatting>
  <conditionalFormatting sqref="C80:C81">
    <cfRule type="duplicateValues" dxfId="76" priority="77"/>
  </conditionalFormatting>
  <conditionalFormatting sqref="C80:C81">
    <cfRule type="duplicateValues" dxfId="75" priority="76"/>
  </conditionalFormatting>
  <conditionalFormatting sqref="C82">
    <cfRule type="duplicateValues" dxfId="74" priority="75"/>
  </conditionalFormatting>
  <conditionalFormatting sqref="C82">
    <cfRule type="duplicateValues" dxfId="73" priority="74"/>
  </conditionalFormatting>
  <conditionalFormatting sqref="C82">
    <cfRule type="duplicateValues" dxfId="72" priority="73"/>
  </conditionalFormatting>
  <conditionalFormatting sqref="C82">
    <cfRule type="duplicateValues" dxfId="71" priority="72"/>
  </conditionalFormatting>
  <conditionalFormatting sqref="C82">
    <cfRule type="duplicateValues" dxfId="70" priority="71"/>
  </conditionalFormatting>
  <conditionalFormatting sqref="C83:C85">
    <cfRule type="duplicateValues" dxfId="69" priority="70"/>
  </conditionalFormatting>
  <conditionalFormatting sqref="C83:C85">
    <cfRule type="duplicateValues" dxfId="68" priority="69"/>
  </conditionalFormatting>
  <conditionalFormatting sqref="C83:C85">
    <cfRule type="duplicateValues" dxfId="67" priority="68"/>
  </conditionalFormatting>
  <conditionalFormatting sqref="C83:C85">
    <cfRule type="duplicateValues" dxfId="66" priority="67"/>
  </conditionalFormatting>
  <conditionalFormatting sqref="C83:C85">
    <cfRule type="duplicateValues" dxfId="65" priority="66"/>
  </conditionalFormatting>
  <conditionalFormatting sqref="C86:C87">
    <cfRule type="duplicateValues" dxfId="64" priority="65"/>
  </conditionalFormatting>
  <conditionalFormatting sqref="C86:C87">
    <cfRule type="duplicateValues" dxfId="63" priority="64"/>
  </conditionalFormatting>
  <conditionalFormatting sqref="C86:C87">
    <cfRule type="duplicateValues" dxfId="62" priority="63"/>
  </conditionalFormatting>
  <conditionalFormatting sqref="C86:C87">
    <cfRule type="duplicateValues" dxfId="61" priority="62"/>
  </conditionalFormatting>
  <conditionalFormatting sqref="C86:C87">
    <cfRule type="duplicateValues" dxfId="60" priority="61"/>
  </conditionalFormatting>
  <conditionalFormatting sqref="C88:C90">
    <cfRule type="duplicateValues" dxfId="59" priority="60"/>
  </conditionalFormatting>
  <conditionalFormatting sqref="C88:C90">
    <cfRule type="duplicateValues" dxfId="58" priority="59"/>
  </conditionalFormatting>
  <conditionalFormatting sqref="C88:C90">
    <cfRule type="duplicateValues" dxfId="57" priority="58"/>
  </conditionalFormatting>
  <conditionalFormatting sqref="C88:C90">
    <cfRule type="duplicateValues" dxfId="56" priority="57"/>
  </conditionalFormatting>
  <conditionalFormatting sqref="C88:C90">
    <cfRule type="duplicateValues" dxfId="55" priority="56"/>
  </conditionalFormatting>
  <conditionalFormatting sqref="C91">
    <cfRule type="duplicateValues" dxfId="54" priority="55"/>
  </conditionalFormatting>
  <conditionalFormatting sqref="C91">
    <cfRule type="duplicateValues" dxfId="53" priority="54"/>
  </conditionalFormatting>
  <conditionalFormatting sqref="C91">
    <cfRule type="duplicateValues" dxfId="52" priority="53"/>
  </conditionalFormatting>
  <conditionalFormatting sqref="C91">
    <cfRule type="duplicateValues" dxfId="51" priority="52"/>
  </conditionalFormatting>
  <conditionalFormatting sqref="C91">
    <cfRule type="duplicateValues" dxfId="50" priority="51"/>
  </conditionalFormatting>
  <conditionalFormatting sqref="C92">
    <cfRule type="duplicateValues" dxfId="49" priority="50"/>
  </conditionalFormatting>
  <conditionalFormatting sqref="C92">
    <cfRule type="duplicateValues" dxfId="48" priority="49"/>
  </conditionalFormatting>
  <conditionalFormatting sqref="C92">
    <cfRule type="duplicateValues" dxfId="47" priority="48"/>
  </conditionalFormatting>
  <conditionalFormatting sqref="C92">
    <cfRule type="duplicateValues" dxfId="46" priority="47"/>
  </conditionalFormatting>
  <conditionalFormatting sqref="C92">
    <cfRule type="duplicateValues" dxfId="45" priority="46"/>
  </conditionalFormatting>
  <conditionalFormatting sqref="C93:C96">
    <cfRule type="duplicateValues" dxfId="44" priority="45"/>
  </conditionalFormatting>
  <conditionalFormatting sqref="C93:C96">
    <cfRule type="duplicateValues" dxfId="43" priority="44"/>
  </conditionalFormatting>
  <conditionalFormatting sqref="C93:C96">
    <cfRule type="duplicateValues" dxfId="42" priority="43"/>
  </conditionalFormatting>
  <conditionalFormatting sqref="C93:C96">
    <cfRule type="duplicateValues" dxfId="41" priority="42"/>
  </conditionalFormatting>
  <conditionalFormatting sqref="C93:C96">
    <cfRule type="duplicateValues" dxfId="40" priority="41"/>
  </conditionalFormatting>
  <conditionalFormatting sqref="C97:C98">
    <cfRule type="duplicateValues" dxfId="39" priority="40"/>
  </conditionalFormatting>
  <conditionalFormatting sqref="C97:C98">
    <cfRule type="duplicateValues" dxfId="38" priority="39"/>
  </conditionalFormatting>
  <conditionalFormatting sqref="C97:C98">
    <cfRule type="duplicateValues" dxfId="37" priority="38"/>
  </conditionalFormatting>
  <conditionalFormatting sqref="C97:C98">
    <cfRule type="duplicateValues" dxfId="36" priority="37"/>
  </conditionalFormatting>
  <conditionalFormatting sqref="C97:C98">
    <cfRule type="duplicateValues" dxfId="35" priority="36"/>
  </conditionalFormatting>
  <conditionalFormatting sqref="C99:C100">
    <cfRule type="duplicateValues" dxfId="34" priority="35"/>
  </conditionalFormatting>
  <conditionalFormatting sqref="C99:C100">
    <cfRule type="duplicateValues" dxfId="33" priority="34"/>
  </conditionalFormatting>
  <conditionalFormatting sqref="C99:C100">
    <cfRule type="duplicateValues" dxfId="32" priority="33"/>
  </conditionalFormatting>
  <conditionalFormatting sqref="C99:C100">
    <cfRule type="duplicateValues" dxfId="31" priority="32"/>
  </conditionalFormatting>
  <conditionalFormatting sqref="C99:C100">
    <cfRule type="duplicateValues" dxfId="30" priority="31"/>
  </conditionalFormatting>
  <conditionalFormatting sqref="C101">
    <cfRule type="duplicateValues" dxfId="29" priority="30"/>
  </conditionalFormatting>
  <conditionalFormatting sqref="C101">
    <cfRule type="duplicateValues" dxfId="28" priority="29"/>
  </conditionalFormatting>
  <conditionalFormatting sqref="C101">
    <cfRule type="duplicateValues" dxfId="27" priority="28"/>
  </conditionalFormatting>
  <conditionalFormatting sqref="C101">
    <cfRule type="duplicateValues" dxfId="26" priority="27"/>
  </conditionalFormatting>
  <conditionalFormatting sqref="C101">
    <cfRule type="duplicateValues" dxfId="25" priority="26"/>
  </conditionalFormatting>
  <conditionalFormatting sqref="C102:C106">
    <cfRule type="duplicateValues" dxfId="24" priority="25"/>
  </conditionalFormatting>
  <conditionalFormatting sqref="C102:C106">
    <cfRule type="duplicateValues" dxfId="23" priority="24"/>
  </conditionalFormatting>
  <conditionalFormatting sqref="C102:C106">
    <cfRule type="duplicateValues" dxfId="22" priority="23"/>
  </conditionalFormatting>
  <conditionalFormatting sqref="C102:C106">
    <cfRule type="duplicateValues" dxfId="21" priority="22"/>
  </conditionalFormatting>
  <conditionalFormatting sqref="C102:C106">
    <cfRule type="duplicateValues" dxfId="20" priority="21"/>
  </conditionalFormatting>
  <conditionalFormatting sqref="C108">
    <cfRule type="duplicateValues" dxfId="19" priority="20"/>
  </conditionalFormatting>
  <conditionalFormatting sqref="C108">
    <cfRule type="duplicateValues" dxfId="18" priority="19"/>
  </conditionalFormatting>
  <conditionalFormatting sqref="C108">
    <cfRule type="duplicateValues" dxfId="17" priority="18"/>
  </conditionalFormatting>
  <conditionalFormatting sqref="C108">
    <cfRule type="duplicateValues" dxfId="16" priority="17"/>
  </conditionalFormatting>
  <conditionalFormatting sqref="C108">
    <cfRule type="duplicateValues" dxfId="15" priority="16"/>
  </conditionalFormatting>
  <conditionalFormatting sqref="C109:C110">
    <cfRule type="duplicateValues" dxfId="14" priority="15"/>
  </conditionalFormatting>
  <conditionalFormatting sqref="C109:C110">
    <cfRule type="duplicateValues" dxfId="13" priority="14"/>
  </conditionalFormatting>
  <conditionalFormatting sqref="C109:C110">
    <cfRule type="duplicateValues" dxfId="12" priority="13"/>
  </conditionalFormatting>
  <conditionalFormatting sqref="C109:C110">
    <cfRule type="duplicateValues" dxfId="11" priority="12"/>
  </conditionalFormatting>
  <conditionalFormatting sqref="C109:C110">
    <cfRule type="duplicateValues" dxfId="10" priority="11"/>
  </conditionalFormatting>
  <conditionalFormatting sqref="C112">
    <cfRule type="duplicateValues" dxfId="9" priority="10"/>
  </conditionalFormatting>
  <conditionalFormatting sqref="C112">
    <cfRule type="duplicateValues" dxfId="8" priority="9"/>
  </conditionalFormatting>
  <conditionalFormatting sqref="C112">
    <cfRule type="duplicateValues" dxfId="7" priority="8"/>
  </conditionalFormatting>
  <conditionalFormatting sqref="C112">
    <cfRule type="duplicateValues" dxfId="6" priority="7"/>
  </conditionalFormatting>
  <conditionalFormatting sqref="C112">
    <cfRule type="duplicateValues" dxfId="5" priority="6"/>
  </conditionalFormatting>
  <conditionalFormatting sqref="C113">
    <cfRule type="duplicateValues" dxfId="4" priority="5"/>
  </conditionalFormatting>
  <conditionalFormatting sqref="C113">
    <cfRule type="duplicateValues" dxfId="3" priority="4"/>
  </conditionalFormatting>
  <conditionalFormatting sqref="C113">
    <cfRule type="duplicateValues" dxfId="2" priority="3"/>
  </conditionalFormatting>
  <conditionalFormatting sqref="C113">
    <cfRule type="duplicateValues" dxfId="1" priority="2"/>
  </conditionalFormatting>
  <conditionalFormatting sqref="C113">
    <cfRule type="duplicateValues" dxfId="0" priority="1"/>
  </conditionalFormatting>
  <pageMargins left="0.62992125984251968" right="0.59055118110236227" top="0.47244094488188981" bottom="0.43307086614173229" header="0.31496062992125984" footer="0"/>
  <pageSetup scale="59" firstPageNumber="0" fitToHeight="0" orientation="portrait" r:id="rId1"/>
  <headerFooter alignWithMargins="0">
    <oddFooter>&amp;C&amp;P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4"/>
  <sheetViews>
    <sheetView view="pageBreakPreview" zoomScale="60" zoomScaleNormal="77" workbookViewId="0">
      <selection activeCell="L13" sqref="L13"/>
    </sheetView>
  </sheetViews>
  <sheetFormatPr baseColWidth="10" defaultColWidth="11.5" defaultRowHeight="16" x14ac:dyDescent="0.2"/>
  <cols>
    <col min="1" max="1" width="6.33203125" style="2" bestFit="1" customWidth="1"/>
    <col min="2" max="2" width="28.83203125" style="2" customWidth="1"/>
    <col min="3" max="3" width="47.6640625" style="2" customWidth="1"/>
    <col min="4" max="4" width="40.1640625" style="2" customWidth="1"/>
    <col min="5" max="5" width="7.33203125" style="44" customWidth="1"/>
    <col min="6" max="6" width="13.33203125" style="44" customWidth="1"/>
    <col min="7" max="8" width="8.5" style="44" bestFit="1" customWidth="1"/>
    <col min="9" max="9" width="9.1640625" style="44" customWidth="1"/>
    <col min="10" max="10" width="8.5" style="2" customWidth="1"/>
    <col min="11" max="16384" width="11.5" style="2"/>
  </cols>
  <sheetData>
    <row r="1" spans="1:16" ht="19" x14ac:dyDescent="0.25">
      <c r="A1" s="133" t="s">
        <v>330</v>
      </c>
      <c r="B1" s="133"/>
      <c r="C1" s="133"/>
      <c r="D1" s="133"/>
      <c r="E1" s="133"/>
      <c r="F1" s="133"/>
      <c r="G1" s="133"/>
      <c r="H1" s="133"/>
      <c r="I1" s="133"/>
      <c r="J1" s="133"/>
      <c r="K1" s="60"/>
      <c r="L1" s="60"/>
      <c r="M1" s="60"/>
      <c r="N1" s="60"/>
      <c r="P1" s="5"/>
    </row>
    <row r="2" spans="1:16" ht="19" x14ac:dyDescent="0.25">
      <c r="A2" s="133" t="s">
        <v>10</v>
      </c>
      <c r="B2" s="133"/>
      <c r="C2" s="133"/>
      <c r="D2" s="133"/>
      <c r="E2" s="133"/>
      <c r="F2" s="133"/>
      <c r="G2" s="133"/>
      <c r="H2" s="133"/>
      <c r="I2" s="133"/>
      <c r="J2" s="133"/>
      <c r="K2" s="60"/>
      <c r="L2" s="60"/>
      <c r="M2" s="60"/>
      <c r="N2" s="60"/>
      <c r="P2" s="5"/>
    </row>
    <row r="3" spans="1:16" ht="19" x14ac:dyDescent="0.25">
      <c r="B3" s="60"/>
      <c r="C3" s="124">
        <f>Establecimiento!C9</f>
        <v>0</v>
      </c>
      <c r="D3" s="124"/>
      <c r="E3" s="124">
        <f>Establecimiento!C10</f>
        <v>0</v>
      </c>
      <c r="F3" s="124"/>
      <c r="G3" s="124"/>
      <c r="H3" s="124"/>
      <c r="I3" s="60"/>
      <c r="J3" s="60"/>
      <c r="K3" s="60"/>
      <c r="L3" s="60"/>
      <c r="M3" s="1"/>
      <c r="N3" s="1"/>
      <c r="P3" s="5"/>
    </row>
    <row r="4" spans="1:16" ht="39.75" customHeight="1" x14ac:dyDescent="0.2">
      <c r="A4" s="134" t="s">
        <v>373</v>
      </c>
      <c r="B4" s="134"/>
      <c r="C4" s="134"/>
      <c r="D4" s="134"/>
      <c r="E4" s="134"/>
      <c r="F4" s="134"/>
      <c r="G4" s="134"/>
      <c r="H4" s="134"/>
      <c r="I4" s="134"/>
      <c r="J4" s="134"/>
      <c r="K4" s="61"/>
      <c r="L4" s="61"/>
      <c r="M4" s="61"/>
    </row>
    <row r="5" spans="1:16" ht="14" x14ac:dyDescent="0.2">
      <c r="A5" s="131">
        <v>2023</v>
      </c>
      <c r="B5" s="131"/>
      <c r="C5" s="131"/>
      <c r="D5" s="131"/>
      <c r="E5" s="131"/>
      <c r="F5" s="131"/>
      <c r="G5" s="131"/>
      <c r="H5" s="131"/>
      <c r="I5" s="131"/>
      <c r="J5" s="131"/>
    </row>
    <row r="6" spans="1:16" ht="14" x14ac:dyDescent="0.2">
      <c r="A6" s="132"/>
      <c r="B6" s="132"/>
      <c r="C6" s="132"/>
      <c r="D6" s="132"/>
      <c r="E6" s="132"/>
      <c r="F6" s="132"/>
      <c r="G6" s="132"/>
      <c r="H6" s="132"/>
      <c r="I6" s="132"/>
      <c r="J6" s="132"/>
    </row>
    <row r="7" spans="1:16" ht="44" x14ac:dyDescent="0.2">
      <c r="A7" s="45" t="s">
        <v>75</v>
      </c>
      <c r="B7" s="46" t="s">
        <v>76</v>
      </c>
      <c r="C7" s="46" t="s">
        <v>77</v>
      </c>
      <c r="D7" s="46" t="s">
        <v>78</v>
      </c>
      <c r="E7" s="47" t="s">
        <v>80</v>
      </c>
      <c r="F7" s="48" t="s">
        <v>79</v>
      </c>
      <c r="G7" s="48" t="s">
        <v>217</v>
      </c>
      <c r="H7" s="48" t="s">
        <v>218</v>
      </c>
      <c r="I7" s="47" t="s">
        <v>220</v>
      </c>
      <c r="J7" s="48" t="s">
        <v>219</v>
      </c>
    </row>
    <row r="8" spans="1:16" ht="51" x14ac:dyDescent="0.2">
      <c r="A8" s="48">
        <v>1</v>
      </c>
      <c r="B8" s="119" t="s">
        <v>81</v>
      </c>
      <c r="C8" s="39" t="s">
        <v>63</v>
      </c>
      <c r="D8" s="39" t="s">
        <v>82</v>
      </c>
      <c r="E8" s="40">
        <v>5</v>
      </c>
      <c r="F8" s="40">
        <v>5</v>
      </c>
      <c r="G8" s="40">
        <v>5</v>
      </c>
      <c r="H8" s="40">
        <v>5</v>
      </c>
      <c r="I8" s="40">
        <v>5</v>
      </c>
      <c r="J8" s="40">
        <v>5</v>
      </c>
    </row>
    <row r="9" spans="1:16" ht="17" x14ac:dyDescent="0.2">
      <c r="A9" s="48">
        <v>2</v>
      </c>
      <c r="B9" s="119"/>
      <c r="C9" s="39" t="s">
        <v>83</v>
      </c>
      <c r="D9" s="40" t="s">
        <v>17</v>
      </c>
      <c r="E9" s="40">
        <v>5</v>
      </c>
      <c r="F9" s="40">
        <v>5</v>
      </c>
      <c r="G9" s="40">
        <v>5</v>
      </c>
      <c r="H9" s="40">
        <v>5</v>
      </c>
      <c r="I9" s="40">
        <v>5</v>
      </c>
      <c r="J9" s="40">
        <v>5</v>
      </c>
    </row>
    <row r="10" spans="1:16" ht="34" x14ac:dyDescent="0.2">
      <c r="A10" s="48">
        <v>3</v>
      </c>
      <c r="B10" s="119"/>
      <c r="C10" s="39" t="s">
        <v>84</v>
      </c>
      <c r="D10" s="40" t="s">
        <v>17</v>
      </c>
      <c r="E10" s="40">
        <v>5</v>
      </c>
      <c r="F10" s="40">
        <v>5</v>
      </c>
      <c r="G10" s="40">
        <v>5</v>
      </c>
      <c r="H10" s="40">
        <v>5</v>
      </c>
      <c r="I10" s="40">
        <v>5</v>
      </c>
      <c r="J10" s="40">
        <v>5</v>
      </c>
    </row>
    <row r="11" spans="1:16" ht="34" x14ac:dyDescent="0.2">
      <c r="A11" s="48">
        <v>4</v>
      </c>
      <c r="B11" s="119"/>
      <c r="C11" s="39" t="s">
        <v>85</v>
      </c>
      <c r="D11" s="40" t="s">
        <v>17</v>
      </c>
      <c r="E11" s="40">
        <v>5</v>
      </c>
      <c r="F11" s="40">
        <v>5</v>
      </c>
      <c r="G11" s="40">
        <v>5</v>
      </c>
      <c r="H11" s="40">
        <v>5</v>
      </c>
      <c r="I11" s="40">
        <v>5</v>
      </c>
      <c r="J11" s="40">
        <v>5</v>
      </c>
    </row>
    <row r="12" spans="1:16" ht="17" x14ac:dyDescent="0.2">
      <c r="A12" s="48">
        <v>5</v>
      </c>
      <c r="B12" s="119"/>
      <c r="C12" s="39" t="s">
        <v>86</v>
      </c>
      <c r="D12" s="40" t="s">
        <v>17</v>
      </c>
      <c r="E12" s="40">
        <v>5</v>
      </c>
      <c r="F12" s="40">
        <v>5</v>
      </c>
      <c r="G12" s="40">
        <v>5</v>
      </c>
      <c r="H12" s="40">
        <v>5</v>
      </c>
      <c r="I12" s="40">
        <v>5</v>
      </c>
      <c r="J12" s="40">
        <v>5</v>
      </c>
    </row>
    <row r="13" spans="1:16" ht="34" x14ac:dyDescent="0.2">
      <c r="A13" s="48">
        <v>6</v>
      </c>
      <c r="B13" s="119"/>
      <c r="C13" s="39" t="s">
        <v>87</v>
      </c>
      <c r="D13" s="40" t="s">
        <v>17</v>
      </c>
      <c r="E13" s="40">
        <v>5</v>
      </c>
      <c r="F13" s="40">
        <v>5</v>
      </c>
      <c r="G13" s="40">
        <v>5</v>
      </c>
      <c r="H13" s="40">
        <v>5</v>
      </c>
      <c r="I13" s="40">
        <v>5</v>
      </c>
      <c r="J13" s="40">
        <v>5</v>
      </c>
    </row>
    <row r="14" spans="1:16" ht="17" x14ac:dyDescent="0.2">
      <c r="A14" s="48">
        <v>7</v>
      </c>
      <c r="B14" s="119"/>
      <c r="C14" s="39" t="s">
        <v>88</v>
      </c>
      <c r="D14" s="40" t="s">
        <v>17</v>
      </c>
      <c r="E14" s="40">
        <v>5</v>
      </c>
      <c r="F14" s="40">
        <v>5</v>
      </c>
      <c r="G14" s="40">
        <v>5</v>
      </c>
      <c r="H14" s="40">
        <v>5</v>
      </c>
      <c r="I14" s="40">
        <v>5</v>
      </c>
      <c r="J14" s="40">
        <v>5</v>
      </c>
    </row>
    <row r="15" spans="1:16" ht="17" x14ac:dyDescent="0.2">
      <c r="A15" s="48">
        <v>8</v>
      </c>
      <c r="B15" s="119"/>
      <c r="C15" s="39" t="s">
        <v>89</v>
      </c>
      <c r="D15" s="40" t="s">
        <v>17</v>
      </c>
      <c r="E15" s="40">
        <v>5</v>
      </c>
      <c r="F15" s="40">
        <v>5</v>
      </c>
      <c r="G15" s="40">
        <v>5</v>
      </c>
      <c r="H15" s="40">
        <v>5</v>
      </c>
      <c r="I15" s="40">
        <v>5</v>
      </c>
      <c r="J15" s="40">
        <v>5</v>
      </c>
    </row>
    <row r="16" spans="1:16" ht="34" x14ac:dyDescent="0.2">
      <c r="A16" s="48">
        <v>9</v>
      </c>
      <c r="B16" s="119"/>
      <c r="C16" s="39" t="s">
        <v>90</v>
      </c>
      <c r="D16" s="40" t="s">
        <v>17</v>
      </c>
      <c r="E16" s="40">
        <v>5</v>
      </c>
      <c r="F16" s="40">
        <v>5</v>
      </c>
      <c r="G16" s="40">
        <v>5</v>
      </c>
      <c r="H16" s="40">
        <v>5</v>
      </c>
      <c r="I16" s="40">
        <v>5</v>
      </c>
      <c r="J16" s="40">
        <v>5</v>
      </c>
    </row>
    <row r="17" spans="1:10" ht="17" x14ac:dyDescent="0.2">
      <c r="A17" s="48">
        <v>10</v>
      </c>
      <c r="B17" s="119"/>
      <c r="C17" s="39" t="s">
        <v>91</v>
      </c>
      <c r="D17" s="40" t="s">
        <v>17</v>
      </c>
      <c r="E17" s="40">
        <v>5</v>
      </c>
      <c r="F17" s="40">
        <v>5</v>
      </c>
      <c r="G17" s="40">
        <v>5</v>
      </c>
      <c r="H17" s="40">
        <v>5</v>
      </c>
      <c r="I17" s="40">
        <v>5</v>
      </c>
      <c r="J17" s="40">
        <v>5</v>
      </c>
    </row>
    <row r="18" spans="1:10" ht="17" x14ac:dyDescent="0.2">
      <c r="A18" s="48">
        <v>11</v>
      </c>
      <c r="B18" s="119"/>
      <c r="C18" s="39" t="s">
        <v>92</v>
      </c>
      <c r="D18" s="40" t="s">
        <v>17</v>
      </c>
      <c r="E18" s="40">
        <v>5</v>
      </c>
      <c r="F18" s="40">
        <v>5</v>
      </c>
      <c r="G18" s="41">
        <v>5</v>
      </c>
      <c r="H18" s="41">
        <v>5</v>
      </c>
      <c r="I18" s="40">
        <v>5</v>
      </c>
      <c r="J18" s="40">
        <v>5</v>
      </c>
    </row>
    <row r="19" spans="1:10" ht="17" x14ac:dyDescent="0.2">
      <c r="A19" s="48">
        <v>12</v>
      </c>
      <c r="B19" s="119"/>
      <c r="C19" s="39" t="s">
        <v>93</v>
      </c>
      <c r="D19" s="40" t="s">
        <v>17</v>
      </c>
      <c r="E19" s="40">
        <v>5</v>
      </c>
      <c r="F19" s="40">
        <v>5</v>
      </c>
      <c r="G19" s="41">
        <v>5</v>
      </c>
      <c r="H19" s="41">
        <v>5</v>
      </c>
      <c r="I19" s="40">
        <v>5</v>
      </c>
      <c r="J19" s="40">
        <v>5</v>
      </c>
    </row>
    <row r="20" spans="1:10" ht="34" x14ac:dyDescent="0.2">
      <c r="A20" s="48">
        <v>13</v>
      </c>
      <c r="B20" s="119"/>
      <c r="C20" s="39" t="s">
        <v>94</v>
      </c>
      <c r="D20" s="40" t="s">
        <v>17</v>
      </c>
      <c r="E20" s="40">
        <v>5</v>
      </c>
      <c r="F20" s="40">
        <v>5</v>
      </c>
      <c r="G20" s="40">
        <v>5</v>
      </c>
      <c r="H20" s="40">
        <v>5</v>
      </c>
      <c r="I20" s="40">
        <v>5</v>
      </c>
      <c r="J20" s="40">
        <v>5</v>
      </c>
    </row>
    <row r="21" spans="1:10" ht="34" x14ac:dyDescent="0.2">
      <c r="A21" s="48">
        <v>14</v>
      </c>
      <c r="B21" s="119"/>
      <c r="C21" s="39" t="s">
        <v>95</v>
      </c>
      <c r="D21" s="40" t="s">
        <v>17</v>
      </c>
      <c r="E21" s="40">
        <v>5</v>
      </c>
      <c r="F21" s="40">
        <v>5</v>
      </c>
      <c r="G21" s="40">
        <v>5</v>
      </c>
      <c r="H21" s="40">
        <v>5</v>
      </c>
      <c r="I21" s="40">
        <v>5</v>
      </c>
      <c r="J21" s="40">
        <v>5</v>
      </c>
    </row>
    <row r="22" spans="1:10" ht="34" x14ac:dyDescent="0.2">
      <c r="A22" s="48">
        <v>15</v>
      </c>
      <c r="B22" s="119"/>
      <c r="C22" s="39" t="s">
        <v>96</v>
      </c>
      <c r="D22" s="40" t="s">
        <v>17</v>
      </c>
      <c r="E22" s="40">
        <v>5</v>
      </c>
      <c r="F22" s="40">
        <v>5</v>
      </c>
      <c r="G22" s="40">
        <v>5</v>
      </c>
      <c r="H22" s="40">
        <v>5</v>
      </c>
      <c r="I22" s="40">
        <v>5</v>
      </c>
      <c r="J22" s="40">
        <v>5</v>
      </c>
    </row>
    <row r="23" spans="1:10" ht="17" x14ac:dyDescent="0.2">
      <c r="A23" s="48">
        <v>16</v>
      </c>
      <c r="B23" s="119"/>
      <c r="C23" s="39" t="s">
        <v>97</v>
      </c>
      <c r="D23" s="40" t="s">
        <v>17</v>
      </c>
      <c r="E23" s="40">
        <v>5</v>
      </c>
      <c r="F23" s="40">
        <v>5</v>
      </c>
      <c r="G23" s="40">
        <v>5</v>
      </c>
      <c r="H23" s="40">
        <v>5</v>
      </c>
      <c r="I23" s="40">
        <v>5</v>
      </c>
      <c r="J23" s="40">
        <v>5</v>
      </c>
    </row>
    <row r="24" spans="1:10" ht="34" x14ac:dyDescent="0.2">
      <c r="A24" s="48">
        <v>17</v>
      </c>
      <c r="B24" s="119"/>
      <c r="C24" s="39" t="s">
        <v>98</v>
      </c>
      <c r="D24" s="40" t="s">
        <v>17</v>
      </c>
      <c r="E24" s="40">
        <v>1</v>
      </c>
      <c r="F24" s="40">
        <v>1</v>
      </c>
      <c r="G24" s="40">
        <v>1</v>
      </c>
      <c r="H24" s="40">
        <v>1</v>
      </c>
      <c r="I24" s="40">
        <v>1</v>
      </c>
      <c r="J24" s="40">
        <v>1</v>
      </c>
    </row>
    <row r="25" spans="1:10" ht="34" x14ac:dyDescent="0.2">
      <c r="A25" s="48">
        <v>18</v>
      </c>
      <c r="B25" s="119"/>
      <c r="C25" s="42" t="s">
        <v>99</v>
      </c>
      <c r="D25" s="40" t="s">
        <v>17</v>
      </c>
      <c r="E25" s="40">
        <v>5</v>
      </c>
      <c r="F25" s="40">
        <v>5</v>
      </c>
      <c r="G25" s="40">
        <v>5</v>
      </c>
      <c r="H25" s="40">
        <v>5</v>
      </c>
      <c r="I25" s="40">
        <v>5</v>
      </c>
      <c r="J25" s="40">
        <v>5</v>
      </c>
    </row>
    <row r="26" spans="1:10" ht="34" x14ac:dyDescent="0.2">
      <c r="A26" s="48">
        <v>19</v>
      </c>
      <c r="B26" s="119"/>
      <c r="C26" s="42" t="s">
        <v>100</v>
      </c>
      <c r="D26" s="40" t="s">
        <v>17</v>
      </c>
      <c r="E26" s="40">
        <v>5</v>
      </c>
      <c r="F26" s="40">
        <v>5</v>
      </c>
      <c r="G26" s="40">
        <v>5</v>
      </c>
      <c r="H26" s="40">
        <v>5</v>
      </c>
      <c r="I26" s="40">
        <v>5</v>
      </c>
      <c r="J26" s="40">
        <v>5</v>
      </c>
    </row>
    <row r="27" spans="1:10" ht="34" x14ac:dyDescent="0.2">
      <c r="A27" s="48">
        <v>20</v>
      </c>
      <c r="B27" s="119"/>
      <c r="C27" s="39" t="s">
        <v>101</v>
      </c>
      <c r="D27" s="40" t="s">
        <v>17</v>
      </c>
      <c r="E27" s="40">
        <v>5</v>
      </c>
      <c r="F27" s="40">
        <v>5</v>
      </c>
      <c r="G27" s="40">
        <v>5</v>
      </c>
      <c r="H27" s="40">
        <v>5</v>
      </c>
      <c r="I27" s="40">
        <v>5</v>
      </c>
      <c r="J27" s="40">
        <v>5</v>
      </c>
    </row>
    <row r="28" spans="1:10" ht="17" x14ac:dyDescent="0.2">
      <c r="A28" s="48">
        <v>21</v>
      </c>
      <c r="B28" s="119"/>
      <c r="C28" s="39" t="s">
        <v>102</v>
      </c>
      <c r="D28" s="40" t="s">
        <v>17</v>
      </c>
      <c r="E28" s="40">
        <v>5</v>
      </c>
      <c r="F28" s="40">
        <v>5</v>
      </c>
      <c r="G28" s="40">
        <v>5</v>
      </c>
      <c r="H28" s="40">
        <v>5</v>
      </c>
      <c r="I28" s="40">
        <v>5</v>
      </c>
      <c r="J28" s="40">
        <v>5</v>
      </c>
    </row>
    <row r="29" spans="1:10" ht="51" x14ac:dyDescent="0.2">
      <c r="A29" s="48">
        <v>22</v>
      </c>
      <c r="B29" s="119" t="s">
        <v>103</v>
      </c>
      <c r="C29" s="39" t="s">
        <v>104</v>
      </c>
      <c r="D29" s="39" t="s">
        <v>105</v>
      </c>
      <c r="E29" s="40">
        <v>1</v>
      </c>
      <c r="F29" s="40">
        <v>1</v>
      </c>
      <c r="G29" s="40">
        <v>1</v>
      </c>
      <c r="H29" s="40">
        <v>1</v>
      </c>
      <c r="I29" s="40">
        <v>1</v>
      </c>
      <c r="J29" s="40">
        <v>1</v>
      </c>
    </row>
    <row r="30" spans="1:10" ht="17" x14ac:dyDescent="0.2">
      <c r="A30" s="48">
        <v>23</v>
      </c>
      <c r="B30" s="119"/>
      <c r="C30" s="39" t="s">
        <v>106</v>
      </c>
      <c r="D30" s="40" t="s">
        <v>17</v>
      </c>
      <c r="E30" s="40">
        <v>5</v>
      </c>
      <c r="F30" s="40">
        <v>5</v>
      </c>
      <c r="G30" s="40">
        <v>5</v>
      </c>
      <c r="H30" s="40">
        <v>5</v>
      </c>
      <c r="I30" s="40">
        <v>5</v>
      </c>
      <c r="J30" s="40">
        <v>5</v>
      </c>
    </row>
    <row r="31" spans="1:10" ht="34" x14ac:dyDescent="0.2">
      <c r="A31" s="48">
        <v>24</v>
      </c>
      <c r="B31" s="119"/>
      <c r="C31" s="39" t="s">
        <v>107</v>
      </c>
      <c r="D31" s="40" t="s">
        <v>17</v>
      </c>
      <c r="E31" s="40">
        <v>1</v>
      </c>
      <c r="F31" s="40">
        <v>1</v>
      </c>
      <c r="G31" s="40">
        <v>1</v>
      </c>
      <c r="H31" s="40">
        <v>1</v>
      </c>
      <c r="I31" s="40">
        <v>1</v>
      </c>
      <c r="J31" s="40">
        <v>1</v>
      </c>
    </row>
    <row r="32" spans="1:10" ht="17" x14ac:dyDescent="0.2">
      <c r="A32" s="48">
        <v>25</v>
      </c>
      <c r="B32" s="119"/>
      <c r="C32" s="39" t="s">
        <v>65</v>
      </c>
      <c r="D32" s="40" t="s">
        <v>17</v>
      </c>
      <c r="E32" s="40">
        <v>1</v>
      </c>
      <c r="F32" s="40">
        <v>1</v>
      </c>
      <c r="G32" s="40">
        <v>1</v>
      </c>
      <c r="H32" s="40">
        <v>1</v>
      </c>
      <c r="I32" s="40">
        <v>1</v>
      </c>
      <c r="J32" s="40">
        <v>1</v>
      </c>
    </row>
    <row r="33" spans="1:10" ht="17" x14ac:dyDescent="0.2">
      <c r="A33" s="48">
        <v>26</v>
      </c>
      <c r="B33" s="119"/>
      <c r="C33" s="39" t="s">
        <v>66</v>
      </c>
      <c r="D33" s="40" t="s">
        <v>17</v>
      </c>
      <c r="E33" s="40">
        <v>1</v>
      </c>
      <c r="F33" s="40">
        <v>1</v>
      </c>
      <c r="G33" s="40">
        <v>1</v>
      </c>
      <c r="H33" s="40">
        <v>1</v>
      </c>
      <c r="I33" s="40">
        <v>1</v>
      </c>
      <c r="J33" s="40">
        <v>1</v>
      </c>
    </row>
    <row r="34" spans="1:10" ht="17" x14ac:dyDescent="0.2">
      <c r="A34" s="48">
        <v>27</v>
      </c>
      <c r="B34" s="119"/>
      <c r="C34" s="39" t="s">
        <v>108</v>
      </c>
      <c r="D34" s="40" t="s">
        <v>17</v>
      </c>
      <c r="E34" s="40">
        <v>1</v>
      </c>
      <c r="F34" s="40">
        <v>1</v>
      </c>
      <c r="G34" s="40">
        <v>1</v>
      </c>
      <c r="H34" s="40">
        <v>1</v>
      </c>
      <c r="I34" s="40">
        <v>1</v>
      </c>
      <c r="J34" s="40">
        <v>1</v>
      </c>
    </row>
    <row r="35" spans="1:10" ht="17" x14ac:dyDescent="0.2">
      <c r="A35" s="48">
        <v>28</v>
      </c>
      <c r="B35" s="119"/>
      <c r="C35" s="39" t="s">
        <v>67</v>
      </c>
      <c r="D35" s="40" t="s">
        <v>17</v>
      </c>
      <c r="E35" s="40">
        <v>1</v>
      </c>
      <c r="F35" s="40">
        <v>1</v>
      </c>
      <c r="G35" s="40">
        <v>1</v>
      </c>
      <c r="H35" s="40">
        <v>1</v>
      </c>
      <c r="I35" s="40">
        <v>1</v>
      </c>
      <c r="J35" s="40">
        <v>1</v>
      </c>
    </row>
    <row r="36" spans="1:10" ht="17" x14ac:dyDescent="0.2">
      <c r="A36" s="48">
        <v>29</v>
      </c>
      <c r="B36" s="119"/>
      <c r="C36" s="39" t="s">
        <v>109</v>
      </c>
      <c r="D36" s="40" t="s">
        <v>17</v>
      </c>
      <c r="E36" s="40">
        <v>1</v>
      </c>
      <c r="F36" s="40">
        <v>1</v>
      </c>
      <c r="G36" s="40">
        <v>1</v>
      </c>
      <c r="H36" s="40">
        <v>1</v>
      </c>
      <c r="I36" s="40">
        <v>1</v>
      </c>
      <c r="J36" s="40">
        <v>1</v>
      </c>
    </row>
    <row r="37" spans="1:10" ht="17" x14ac:dyDescent="0.2">
      <c r="A37" s="48">
        <v>30</v>
      </c>
      <c r="B37" s="119"/>
      <c r="C37" s="39" t="s">
        <v>110</v>
      </c>
      <c r="D37" s="40" t="s">
        <v>17</v>
      </c>
      <c r="E37" s="40">
        <v>1</v>
      </c>
      <c r="F37" s="40">
        <v>1</v>
      </c>
      <c r="G37" s="40">
        <v>1</v>
      </c>
      <c r="H37" s="40">
        <v>1</v>
      </c>
      <c r="I37" s="40">
        <v>1</v>
      </c>
      <c r="J37" s="40">
        <v>1</v>
      </c>
    </row>
    <row r="38" spans="1:10" ht="51" x14ac:dyDescent="0.2">
      <c r="A38" s="48">
        <v>31</v>
      </c>
      <c r="B38" s="119" t="s">
        <v>111</v>
      </c>
      <c r="C38" s="39" t="s">
        <v>112</v>
      </c>
      <c r="D38" s="39" t="s">
        <v>113</v>
      </c>
      <c r="E38" s="40">
        <v>1</v>
      </c>
      <c r="F38" s="40">
        <v>1</v>
      </c>
      <c r="G38" s="40">
        <v>1</v>
      </c>
      <c r="H38" s="40">
        <v>1</v>
      </c>
      <c r="I38" s="40">
        <v>1</v>
      </c>
      <c r="J38" s="40">
        <v>1</v>
      </c>
    </row>
    <row r="39" spans="1:10" ht="17" x14ac:dyDescent="0.2">
      <c r="A39" s="48">
        <v>32</v>
      </c>
      <c r="B39" s="119"/>
      <c r="C39" s="39" t="s">
        <v>114</v>
      </c>
      <c r="D39" s="40" t="s">
        <v>17</v>
      </c>
      <c r="E39" s="40" t="s">
        <v>15</v>
      </c>
      <c r="F39" s="40" t="s">
        <v>15</v>
      </c>
      <c r="G39" s="40" t="s">
        <v>15</v>
      </c>
      <c r="H39" s="40" t="s">
        <v>15</v>
      </c>
      <c r="I39" s="40" t="s">
        <v>15</v>
      </c>
      <c r="J39" s="40" t="s">
        <v>15</v>
      </c>
    </row>
    <row r="40" spans="1:10" ht="17" x14ac:dyDescent="0.2">
      <c r="A40" s="48">
        <v>33</v>
      </c>
      <c r="B40" s="119"/>
      <c r="C40" s="39" t="s">
        <v>115</v>
      </c>
      <c r="D40" s="40" t="s">
        <v>17</v>
      </c>
      <c r="E40" s="40">
        <v>5</v>
      </c>
      <c r="F40" s="40">
        <v>5</v>
      </c>
      <c r="G40" s="40">
        <v>5</v>
      </c>
      <c r="H40" s="40">
        <v>5</v>
      </c>
      <c r="I40" s="40">
        <v>5</v>
      </c>
      <c r="J40" s="40">
        <v>5</v>
      </c>
    </row>
    <row r="41" spans="1:10" ht="34" x14ac:dyDescent="0.2">
      <c r="A41" s="48">
        <v>34</v>
      </c>
      <c r="B41" s="119"/>
      <c r="C41" s="39" t="s">
        <v>116</v>
      </c>
      <c r="D41" s="40" t="s">
        <v>17</v>
      </c>
      <c r="E41" s="40">
        <v>1</v>
      </c>
      <c r="F41" s="40">
        <v>1</v>
      </c>
      <c r="G41" s="40">
        <v>1</v>
      </c>
      <c r="H41" s="40">
        <v>1</v>
      </c>
      <c r="I41" s="40">
        <v>1</v>
      </c>
      <c r="J41" s="40">
        <v>1</v>
      </c>
    </row>
    <row r="42" spans="1:10" ht="34" x14ac:dyDescent="0.2">
      <c r="A42" s="48">
        <v>35</v>
      </c>
      <c r="B42" s="119"/>
      <c r="C42" s="39" t="s">
        <v>117</v>
      </c>
      <c r="D42" s="39" t="s">
        <v>118</v>
      </c>
      <c r="E42" s="40">
        <v>1</v>
      </c>
      <c r="F42" s="40">
        <v>1</v>
      </c>
      <c r="G42" s="40">
        <v>1</v>
      </c>
      <c r="H42" s="40">
        <v>1</v>
      </c>
      <c r="I42" s="40">
        <v>1</v>
      </c>
      <c r="J42" s="40">
        <v>1</v>
      </c>
    </row>
    <row r="43" spans="1:10" ht="34" x14ac:dyDescent="0.2">
      <c r="A43" s="48">
        <v>36</v>
      </c>
      <c r="B43" s="119"/>
      <c r="C43" s="39" t="s">
        <v>119</v>
      </c>
      <c r="D43" s="39" t="s">
        <v>120</v>
      </c>
      <c r="E43" s="40">
        <v>1</v>
      </c>
      <c r="F43" s="40">
        <v>1</v>
      </c>
      <c r="G43" s="40">
        <v>1</v>
      </c>
      <c r="H43" s="40">
        <v>1</v>
      </c>
      <c r="I43" s="40">
        <v>1</v>
      </c>
      <c r="J43" s="40">
        <v>1</v>
      </c>
    </row>
    <row r="44" spans="1:10" ht="51" x14ac:dyDescent="0.2">
      <c r="A44" s="48">
        <v>37</v>
      </c>
      <c r="B44" s="119"/>
      <c r="C44" s="39" t="s">
        <v>68</v>
      </c>
      <c r="D44" s="39" t="s">
        <v>121</v>
      </c>
      <c r="E44" s="40">
        <v>5</v>
      </c>
      <c r="F44" s="40">
        <v>5</v>
      </c>
      <c r="G44" s="40">
        <v>5</v>
      </c>
      <c r="H44" s="40">
        <v>5</v>
      </c>
      <c r="I44" s="40">
        <v>5</v>
      </c>
      <c r="J44" s="40">
        <v>5</v>
      </c>
    </row>
    <row r="45" spans="1:10" ht="34" x14ac:dyDescent="0.2">
      <c r="A45" s="48">
        <v>38</v>
      </c>
      <c r="B45" s="119"/>
      <c r="C45" s="39" t="s">
        <v>122</v>
      </c>
      <c r="D45" s="39" t="s">
        <v>123</v>
      </c>
      <c r="E45" s="40">
        <v>5</v>
      </c>
      <c r="F45" s="40">
        <v>5</v>
      </c>
      <c r="G45" s="40">
        <v>5</v>
      </c>
      <c r="H45" s="40">
        <v>5</v>
      </c>
      <c r="I45" s="40">
        <v>5</v>
      </c>
      <c r="J45" s="40">
        <v>5</v>
      </c>
    </row>
    <row r="46" spans="1:10" ht="17" x14ac:dyDescent="0.2">
      <c r="A46" s="48">
        <v>39</v>
      </c>
      <c r="B46" s="119"/>
      <c r="C46" s="39" t="s">
        <v>124</v>
      </c>
      <c r="D46" s="40" t="s">
        <v>17</v>
      </c>
      <c r="E46" s="40">
        <v>5</v>
      </c>
      <c r="F46" s="40">
        <v>5</v>
      </c>
      <c r="G46" s="40">
        <v>5</v>
      </c>
      <c r="H46" s="40">
        <v>5</v>
      </c>
      <c r="I46" s="40">
        <v>5</v>
      </c>
      <c r="J46" s="40">
        <v>5</v>
      </c>
    </row>
    <row r="47" spans="1:10" ht="17" x14ac:dyDescent="0.2">
      <c r="A47" s="48">
        <v>40</v>
      </c>
      <c r="B47" s="119"/>
      <c r="C47" s="39" t="s">
        <v>69</v>
      </c>
      <c r="D47" s="40" t="s">
        <v>17</v>
      </c>
      <c r="E47" s="40">
        <v>1</v>
      </c>
      <c r="F47" s="40">
        <v>5</v>
      </c>
      <c r="G47" s="40">
        <v>1</v>
      </c>
      <c r="H47" s="40">
        <v>1</v>
      </c>
      <c r="I47" s="40">
        <v>1</v>
      </c>
      <c r="J47" s="40">
        <v>5</v>
      </c>
    </row>
    <row r="48" spans="1:10" ht="17" x14ac:dyDescent="0.2">
      <c r="A48" s="48">
        <v>41</v>
      </c>
      <c r="B48" s="119"/>
      <c r="C48" s="39" t="s">
        <v>70</v>
      </c>
      <c r="D48" s="40" t="s">
        <v>17</v>
      </c>
      <c r="E48" s="40">
        <v>1</v>
      </c>
      <c r="F48" s="40">
        <v>5</v>
      </c>
      <c r="G48" s="40">
        <v>1</v>
      </c>
      <c r="H48" s="40">
        <v>1</v>
      </c>
      <c r="I48" s="40">
        <v>1</v>
      </c>
      <c r="J48" s="40">
        <v>5</v>
      </c>
    </row>
    <row r="49" spans="1:10" ht="34" x14ac:dyDescent="0.2">
      <c r="A49" s="48">
        <v>42</v>
      </c>
      <c r="B49" s="128" t="s">
        <v>125</v>
      </c>
      <c r="C49" s="39" t="s">
        <v>126</v>
      </c>
      <c r="D49" s="39" t="s">
        <v>123</v>
      </c>
      <c r="E49" s="40">
        <v>5</v>
      </c>
      <c r="F49" s="40">
        <v>5</v>
      </c>
      <c r="G49" s="40">
        <v>5</v>
      </c>
      <c r="H49" s="40">
        <v>5</v>
      </c>
      <c r="I49" s="40">
        <v>5</v>
      </c>
      <c r="J49" s="40">
        <v>5</v>
      </c>
    </row>
    <row r="50" spans="1:10" ht="34" x14ac:dyDescent="0.2">
      <c r="A50" s="48">
        <v>43</v>
      </c>
      <c r="B50" s="129"/>
      <c r="C50" s="39" t="s">
        <v>127</v>
      </c>
      <c r="D50" s="40" t="s">
        <v>17</v>
      </c>
      <c r="E50" s="40">
        <v>5</v>
      </c>
      <c r="F50" s="40">
        <v>5</v>
      </c>
      <c r="G50" s="40">
        <v>5</v>
      </c>
      <c r="H50" s="40">
        <v>5</v>
      </c>
      <c r="I50" s="40">
        <v>5</v>
      </c>
      <c r="J50" s="40">
        <v>5</v>
      </c>
    </row>
    <row r="51" spans="1:10" ht="34" x14ac:dyDescent="0.2">
      <c r="A51" s="48">
        <v>44</v>
      </c>
      <c r="B51" s="129"/>
      <c r="C51" s="39" t="s">
        <v>128</v>
      </c>
      <c r="D51" s="40" t="s">
        <v>17</v>
      </c>
      <c r="E51" s="40">
        <v>5</v>
      </c>
      <c r="F51" s="40">
        <v>5</v>
      </c>
      <c r="G51" s="40">
        <v>5</v>
      </c>
      <c r="H51" s="40">
        <v>5</v>
      </c>
      <c r="I51" s="40">
        <v>5</v>
      </c>
      <c r="J51" s="40">
        <v>5</v>
      </c>
    </row>
    <row r="52" spans="1:10" ht="17" x14ac:dyDescent="0.2">
      <c r="A52" s="48">
        <v>45</v>
      </c>
      <c r="B52" s="129"/>
      <c r="C52" s="39" t="s">
        <v>71</v>
      </c>
      <c r="D52" s="40" t="s">
        <v>17</v>
      </c>
      <c r="E52" s="40">
        <v>1</v>
      </c>
      <c r="F52" s="40">
        <v>1</v>
      </c>
      <c r="G52" s="40">
        <v>1</v>
      </c>
      <c r="H52" s="40">
        <v>1</v>
      </c>
      <c r="I52" s="40">
        <v>1</v>
      </c>
      <c r="J52" s="40">
        <v>1</v>
      </c>
    </row>
    <row r="53" spans="1:10" ht="17" x14ac:dyDescent="0.2">
      <c r="A53" s="48">
        <v>46</v>
      </c>
      <c r="B53" s="129"/>
      <c r="C53" s="39" t="s">
        <v>72</v>
      </c>
      <c r="D53" s="40" t="s">
        <v>17</v>
      </c>
      <c r="E53" s="40">
        <v>1</v>
      </c>
      <c r="F53" s="40">
        <v>1</v>
      </c>
      <c r="G53" s="40">
        <v>1</v>
      </c>
      <c r="H53" s="40">
        <v>1</v>
      </c>
      <c r="I53" s="40">
        <v>1</v>
      </c>
      <c r="J53" s="40">
        <v>1</v>
      </c>
    </row>
    <row r="54" spans="1:10" ht="68" x14ac:dyDescent="0.2">
      <c r="A54" s="48">
        <v>47</v>
      </c>
      <c r="B54" s="129"/>
      <c r="C54" s="39" t="s">
        <v>129</v>
      </c>
      <c r="D54" s="39" t="s">
        <v>130</v>
      </c>
      <c r="E54" s="40">
        <v>5</v>
      </c>
      <c r="F54" s="40">
        <v>5</v>
      </c>
      <c r="G54" s="40">
        <v>5</v>
      </c>
      <c r="H54" s="40">
        <v>5</v>
      </c>
      <c r="I54" s="40">
        <v>5</v>
      </c>
      <c r="J54" s="40">
        <v>5</v>
      </c>
    </row>
    <row r="55" spans="1:10" ht="17" x14ac:dyDescent="0.2">
      <c r="A55" s="48">
        <v>48</v>
      </c>
      <c r="B55" s="129"/>
      <c r="C55" s="39" t="s">
        <v>131</v>
      </c>
      <c r="D55" s="40" t="s">
        <v>17</v>
      </c>
      <c r="E55" s="40">
        <v>5</v>
      </c>
      <c r="F55" s="40">
        <v>5</v>
      </c>
      <c r="G55" s="40">
        <v>5</v>
      </c>
      <c r="H55" s="40">
        <v>5</v>
      </c>
      <c r="I55" s="40">
        <v>5</v>
      </c>
      <c r="J55" s="40">
        <v>5</v>
      </c>
    </row>
    <row r="56" spans="1:10" ht="51" x14ac:dyDescent="0.2">
      <c r="A56" s="48">
        <v>49</v>
      </c>
      <c r="B56" s="129"/>
      <c r="C56" s="39" t="s">
        <v>132</v>
      </c>
      <c r="D56" s="39" t="s">
        <v>64</v>
      </c>
      <c r="E56" s="40">
        <v>5</v>
      </c>
      <c r="F56" s="40">
        <v>5</v>
      </c>
      <c r="G56" s="40">
        <v>5</v>
      </c>
      <c r="H56" s="40">
        <v>5</v>
      </c>
      <c r="I56" s="40">
        <v>5</v>
      </c>
      <c r="J56" s="40">
        <v>5</v>
      </c>
    </row>
    <row r="57" spans="1:10" ht="34" x14ac:dyDescent="0.2">
      <c r="A57" s="48">
        <v>50</v>
      </c>
      <c r="B57" s="129"/>
      <c r="C57" s="39" t="s">
        <v>133</v>
      </c>
      <c r="D57" s="40" t="s">
        <v>17</v>
      </c>
      <c r="E57" s="40">
        <v>1</v>
      </c>
      <c r="F57" s="40">
        <v>1</v>
      </c>
      <c r="G57" s="40">
        <v>1</v>
      </c>
      <c r="H57" s="40">
        <v>1</v>
      </c>
      <c r="I57" s="40">
        <v>1</v>
      </c>
      <c r="J57" s="40">
        <v>1</v>
      </c>
    </row>
    <row r="58" spans="1:10" ht="17" x14ac:dyDescent="0.2">
      <c r="A58" s="48">
        <v>51</v>
      </c>
      <c r="B58" s="129"/>
      <c r="C58" s="39" t="s">
        <v>134</v>
      </c>
      <c r="D58" s="40" t="s">
        <v>17</v>
      </c>
      <c r="E58" s="40">
        <v>1</v>
      </c>
      <c r="F58" s="40">
        <v>1</v>
      </c>
      <c r="G58" s="40">
        <v>1</v>
      </c>
      <c r="H58" s="40">
        <v>1</v>
      </c>
      <c r="I58" s="40">
        <v>1</v>
      </c>
      <c r="J58" s="40">
        <v>1</v>
      </c>
    </row>
    <row r="59" spans="1:10" ht="17" x14ac:dyDescent="0.2">
      <c r="A59" s="48">
        <v>52</v>
      </c>
      <c r="B59" s="129"/>
      <c r="C59" s="39" t="s">
        <v>135</v>
      </c>
      <c r="D59" s="40" t="s">
        <v>17</v>
      </c>
      <c r="E59" s="40" t="s">
        <v>15</v>
      </c>
      <c r="F59" s="40">
        <v>5</v>
      </c>
      <c r="G59" s="40">
        <v>5</v>
      </c>
      <c r="H59" s="40" t="s">
        <v>15</v>
      </c>
      <c r="I59" s="40" t="s">
        <v>15</v>
      </c>
      <c r="J59" s="40">
        <v>5</v>
      </c>
    </row>
    <row r="60" spans="1:10" ht="34" x14ac:dyDescent="0.2">
      <c r="A60" s="48">
        <v>53</v>
      </c>
      <c r="B60" s="129"/>
      <c r="C60" s="42" t="s">
        <v>136</v>
      </c>
      <c r="D60" s="39" t="s">
        <v>137</v>
      </c>
      <c r="E60" s="40">
        <v>1</v>
      </c>
      <c r="F60" s="40">
        <v>1</v>
      </c>
      <c r="G60" s="40">
        <v>1</v>
      </c>
      <c r="H60" s="40">
        <v>1</v>
      </c>
      <c r="I60" s="40">
        <v>1</v>
      </c>
      <c r="J60" s="40">
        <v>1</v>
      </c>
    </row>
    <row r="61" spans="1:10" ht="102" x14ac:dyDescent="0.2">
      <c r="A61" s="48">
        <v>54</v>
      </c>
      <c r="B61" s="130"/>
      <c r="C61" s="39" t="s">
        <v>73</v>
      </c>
      <c r="D61" s="39" t="s">
        <v>138</v>
      </c>
      <c r="E61" s="40">
        <v>5</v>
      </c>
      <c r="F61" s="40">
        <v>5</v>
      </c>
      <c r="G61" s="40">
        <v>5</v>
      </c>
      <c r="H61" s="40">
        <v>5</v>
      </c>
      <c r="I61" s="40">
        <v>5</v>
      </c>
      <c r="J61" s="40">
        <v>5</v>
      </c>
    </row>
    <row r="62" spans="1:10" ht="21" hidden="1" x14ac:dyDescent="0.25">
      <c r="E62" s="43">
        <f t="shared" ref="E62:J62" si="0">SUM(E8:E61)</f>
        <v>180</v>
      </c>
      <c r="F62" s="43">
        <f t="shared" si="0"/>
        <v>193</v>
      </c>
      <c r="G62" s="43">
        <f t="shared" si="0"/>
        <v>185</v>
      </c>
      <c r="H62" s="43">
        <f t="shared" si="0"/>
        <v>180</v>
      </c>
      <c r="I62" s="43">
        <f t="shared" si="0"/>
        <v>180</v>
      </c>
      <c r="J62" s="43">
        <f t="shared" si="0"/>
        <v>193</v>
      </c>
    </row>
    <row r="63" spans="1:10" ht="21" hidden="1" x14ac:dyDescent="0.25">
      <c r="E63" s="43">
        <f>IF(E62=180,20,0)</f>
        <v>20</v>
      </c>
      <c r="F63" s="43">
        <f>IF(F62=193,20,0)</f>
        <v>20</v>
      </c>
      <c r="G63" s="43">
        <f>IF(G62=185,20,0)</f>
        <v>20</v>
      </c>
      <c r="H63" s="43">
        <f>IF(H62=180,20,0)</f>
        <v>20</v>
      </c>
      <c r="I63" s="43">
        <f>IF(I62=180,20,0)</f>
        <v>20</v>
      </c>
      <c r="J63" s="43">
        <f>IF(J62=193,20,0)</f>
        <v>20</v>
      </c>
    </row>
    <row r="64" spans="1:10" ht="34" hidden="1" x14ac:dyDescent="0.2">
      <c r="E64" s="37" t="s">
        <v>80</v>
      </c>
      <c r="F64" s="38" t="s">
        <v>79</v>
      </c>
      <c r="G64" s="38" t="s">
        <v>217</v>
      </c>
      <c r="H64" s="38" t="s">
        <v>218</v>
      </c>
      <c r="I64" s="37" t="s">
        <v>220</v>
      </c>
      <c r="J64" s="38" t="s">
        <v>219</v>
      </c>
    </row>
  </sheetData>
  <mergeCells count="10">
    <mergeCell ref="E3:H3"/>
    <mergeCell ref="A1:J1"/>
    <mergeCell ref="A2:J2"/>
    <mergeCell ref="A4:J4"/>
    <mergeCell ref="C3:D3"/>
    <mergeCell ref="B49:B61"/>
    <mergeCell ref="A5:J6"/>
    <mergeCell ref="B8:B28"/>
    <mergeCell ref="B29:B37"/>
    <mergeCell ref="B38:B48"/>
  </mergeCells>
  <phoneticPr fontId="17" type="noConversion"/>
  <pageMargins left="0.70866141732283472" right="0.70866141732283472" top="0.74803149606299213" bottom="0.74803149606299213"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
  <sheetViews>
    <sheetView view="pageBreakPreview" zoomScaleNormal="100" zoomScaleSheetLayoutView="100" workbookViewId="0">
      <selection activeCell="AD15" sqref="AD15"/>
    </sheetView>
  </sheetViews>
  <sheetFormatPr baseColWidth="10" defaultColWidth="11.5" defaultRowHeight="14" x14ac:dyDescent="0.2"/>
  <cols>
    <col min="1" max="1" width="11.5" style="2"/>
    <col min="2" max="2" width="12.5" style="2" customWidth="1"/>
    <col min="3" max="3" width="19.33203125" style="2" customWidth="1"/>
    <col min="4" max="4" width="8.5" style="2" customWidth="1"/>
    <col min="5" max="5" width="8.33203125" style="2" customWidth="1"/>
    <col min="6" max="6" width="11.5" style="2"/>
    <col min="7" max="7" width="8.1640625" style="2" customWidth="1"/>
    <col min="8" max="8" width="14.5" style="2" customWidth="1"/>
    <col min="9" max="12" width="11.5" style="2" hidden="1" customWidth="1"/>
    <col min="13" max="26" width="0" style="2" hidden="1" customWidth="1"/>
    <col min="27" max="16384" width="11.5" style="2"/>
  </cols>
  <sheetData>
    <row r="1" spans="1:16" ht="19" x14ac:dyDescent="0.25">
      <c r="A1" s="136" t="s">
        <v>330</v>
      </c>
      <c r="B1" s="136"/>
      <c r="C1" s="136"/>
      <c r="D1" s="136"/>
      <c r="E1" s="136"/>
      <c r="F1" s="136"/>
      <c r="G1" s="136"/>
      <c r="H1" s="136"/>
      <c r="I1" s="136"/>
      <c r="J1" s="136"/>
      <c r="K1" s="60"/>
      <c r="L1" s="60"/>
      <c r="M1" s="60"/>
      <c r="N1" s="60"/>
      <c r="P1" s="5"/>
    </row>
    <row r="2" spans="1:16" ht="19" x14ac:dyDescent="0.25">
      <c r="A2" s="136" t="s">
        <v>10</v>
      </c>
      <c r="B2" s="136"/>
      <c r="C2" s="136"/>
      <c r="D2" s="136"/>
      <c r="E2" s="136"/>
      <c r="F2" s="136"/>
      <c r="G2" s="136"/>
      <c r="H2" s="136"/>
      <c r="I2" s="136"/>
      <c r="J2" s="136"/>
      <c r="K2" s="60"/>
      <c r="L2" s="60"/>
      <c r="M2" s="60"/>
      <c r="N2" s="60"/>
      <c r="P2" s="5"/>
    </row>
    <row r="3" spans="1:16" ht="40.5" customHeight="1" x14ac:dyDescent="0.2">
      <c r="A3" s="84" t="s">
        <v>373</v>
      </c>
      <c r="B3" s="84"/>
      <c r="C3" s="84"/>
      <c r="D3" s="84"/>
      <c r="E3" s="84"/>
      <c r="F3" s="84"/>
      <c r="G3" s="84"/>
      <c r="H3" s="84"/>
      <c r="I3" s="84"/>
      <c r="J3" s="84"/>
      <c r="K3" s="61"/>
      <c r="L3" s="61"/>
      <c r="M3" s="61"/>
    </row>
    <row r="4" spans="1:16" ht="19.5" customHeight="1" x14ac:dyDescent="0.2">
      <c r="A4" s="124" t="s">
        <v>372</v>
      </c>
      <c r="B4" s="124"/>
      <c r="C4" s="124"/>
      <c r="D4" s="124"/>
      <c r="E4" s="124"/>
      <c r="F4" s="124"/>
      <c r="G4" s="124"/>
      <c r="H4" s="124"/>
      <c r="I4" s="3"/>
      <c r="J4" s="3"/>
      <c r="K4" s="61"/>
      <c r="L4" s="61"/>
      <c r="M4" s="61"/>
    </row>
    <row r="5" spans="1:16" ht="13.25" customHeight="1" x14ac:dyDescent="0.2">
      <c r="B5" s="4"/>
      <c r="C5" s="4"/>
      <c r="D5" s="4"/>
      <c r="E5" s="4"/>
      <c r="F5" s="4"/>
      <c r="G5" s="4"/>
      <c r="H5" s="6"/>
    </row>
    <row r="6" spans="1:16" ht="13.25" customHeight="1" x14ac:dyDescent="0.2">
      <c r="B6" s="137" t="s">
        <v>370</v>
      </c>
      <c r="C6" s="137"/>
      <c r="D6" s="135">
        <f>Establecimiento!C9</f>
        <v>0</v>
      </c>
      <c r="E6" s="135"/>
      <c r="F6" s="135"/>
      <c r="G6" s="135"/>
      <c r="H6" s="6"/>
    </row>
    <row r="7" spans="1:16" ht="13.25" customHeight="1" x14ac:dyDescent="0.2">
      <c r="B7" s="137"/>
      <c r="C7" s="137"/>
      <c r="D7" s="135"/>
      <c r="E7" s="135"/>
      <c r="F7" s="135"/>
      <c r="G7" s="135"/>
      <c r="H7" s="6"/>
    </row>
    <row r="8" spans="1:16" ht="13.25" customHeight="1" x14ac:dyDescent="0.2">
      <c r="B8" s="137" t="s">
        <v>371</v>
      </c>
      <c r="C8" s="137"/>
      <c r="D8" s="135">
        <f>Establecimiento!C10</f>
        <v>0</v>
      </c>
      <c r="E8" s="135"/>
      <c r="F8" s="135"/>
      <c r="G8" s="135"/>
      <c r="H8" s="6"/>
    </row>
    <row r="9" spans="1:16" ht="13.25" customHeight="1" x14ac:dyDescent="0.2">
      <c r="B9" s="4"/>
      <c r="C9" s="4"/>
      <c r="D9" s="4"/>
      <c r="E9" s="4"/>
      <c r="F9" s="4"/>
      <c r="G9" s="4"/>
      <c r="H9" s="6"/>
    </row>
    <row r="10" spans="1:16" ht="13.25" customHeight="1" thickBot="1" x14ac:dyDescent="0.25">
      <c r="B10" s="4"/>
      <c r="C10" s="4"/>
      <c r="D10" s="4"/>
      <c r="E10" s="4"/>
      <c r="F10" s="4"/>
      <c r="G10" s="4"/>
      <c r="H10" s="6"/>
    </row>
    <row r="11" spans="1:16" ht="13.25" customHeight="1" x14ac:dyDescent="0.2">
      <c r="B11" s="144" t="s">
        <v>317</v>
      </c>
      <c r="C11" s="145"/>
      <c r="D11" s="145"/>
      <c r="E11" s="145"/>
      <c r="F11" s="145"/>
      <c r="G11" s="146"/>
      <c r="H11" s="44"/>
      <c r="I11" s="2" t="s">
        <v>61</v>
      </c>
    </row>
    <row r="12" spans="1:16" x14ac:dyDescent="0.2">
      <c r="B12" s="147" t="s">
        <v>318</v>
      </c>
      <c r="C12" s="135"/>
      <c r="D12" s="135" t="s">
        <v>319</v>
      </c>
      <c r="E12" s="135"/>
      <c r="F12" s="135" t="s">
        <v>320</v>
      </c>
      <c r="G12" s="148"/>
      <c r="H12" s="49"/>
      <c r="I12" s="2" t="s">
        <v>62</v>
      </c>
    </row>
    <row r="13" spans="1:16" ht="15" x14ac:dyDescent="0.2">
      <c r="B13" s="50" t="s">
        <v>321</v>
      </c>
      <c r="C13" s="51" t="s">
        <v>322</v>
      </c>
      <c r="D13" s="149">
        <f>Evaluación!Q208</f>
        <v>685</v>
      </c>
      <c r="E13" s="149"/>
      <c r="F13" s="149">
        <f>Evaluación!O208</f>
        <v>685</v>
      </c>
      <c r="G13" s="150"/>
      <c r="H13" s="52"/>
      <c r="I13" s="2" t="s">
        <v>323</v>
      </c>
    </row>
    <row r="14" spans="1:16" ht="15" x14ac:dyDescent="0.2">
      <c r="B14" s="50" t="s">
        <v>324</v>
      </c>
      <c r="C14" s="51" t="s">
        <v>325</v>
      </c>
      <c r="D14" s="149"/>
      <c r="E14" s="149"/>
      <c r="F14" s="149"/>
      <c r="G14" s="150"/>
      <c r="H14" s="52"/>
      <c r="I14" s="2" t="s">
        <v>326</v>
      </c>
    </row>
    <row r="15" spans="1:16" x14ac:dyDescent="0.2">
      <c r="B15" s="138" t="s">
        <v>327</v>
      </c>
      <c r="C15" s="139"/>
      <c r="D15" s="140">
        <f>F13/D13</f>
        <v>1</v>
      </c>
      <c r="E15" s="141"/>
      <c r="F15" s="141"/>
      <c r="G15" s="142"/>
      <c r="H15" s="49">
        <v>2023</v>
      </c>
      <c r="I15" s="143" t="s">
        <v>328</v>
      </c>
      <c r="J15" s="143"/>
      <c r="K15" s="143"/>
      <c r="L15" s="143"/>
    </row>
    <row r="16" spans="1:16" ht="12.75" customHeight="1" x14ac:dyDescent="0.2">
      <c r="B16" s="53"/>
      <c r="C16" s="53"/>
      <c r="D16" s="53"/>
      <c r="E16" s="53"/>
      <c r="F16" s="53"/>
      <c r="G16" s="53"/>
      <c r="H16" s="53"/>
    </row>
    <row r="17" spans="2:8" ht="19" x14ac:dyDescent="0.2">
      <c r="B17" s="53"/>
      <c r="C17" s="53"/>
      <c r="D17" s="53"/>
      <c r="E17" s="53"/>
      <c r="F17" s="53"/>
      <c r="G17" s="53"/>
      <c r="H17" s="53"/>
    </row>
  </sheetData>
  <mergeCells count="17">
    <mergeCell ref="B15:C15"/>
    <mergeCell ref="D15:G15"/>
    <mergeCell ref="I15:L15"/>
    <mergeCell ref="B11:G11"/>
    <mergeCell ref="B12:C12"/>
    <mergeCell ref="D12:E12"/>
    <mergeCell ref="F12:G12"/>
    <mergeCell ref="D13:E14"/>
    <mergeCell ref="F13:G14"/>
    <mergeCell ref="D8:G8"/>
    <mergeCell ref="A4:H4"/>
    <mergeCell ref="A1:J1"/>
    <mergeCell ref="A2:J2"/>
    <mergeCell ref="A3:J3"/>
    <mergeCell ref="B6:C7"/>
    <mergeCell ref="B8:C8"/>
    <mergeCell ref="D6:G7"/>
  </mergeCells>
  <pageMargins left="0.75" right="0.75" top="1" bottom="1" header="0.51180555555555562" footer="0.51180555555555562"/>
  <pageSetup scale="85" firstPageNumber="0" orientation="portrait" r:id="rId1"/>
  <headerFooter alignWithMargins="0"/>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Establecimiento</vt:lpstr>
      <vt:lpstr>Evaluación</vt:lpstr>
      <vt:lpstr>Carro rojo</vt:lpstr>
      <vt:lpstr>Resultado</vt:lpstr>
      <vt:lpstr>'Carro rojo'!Área_de_impresión</vt:lpstr>
      <vt:lpstr>Evaluación!Área_de_impresión</vt:lpstr>
      <vt:lpstr>Resultado!Área_de_impresión</vt:lpstr>
      <vt:lpstr>Evaluación!Títulos_a_imprimir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MIGUELA</dc:creator>
  <cp:lastModifiedBy>Microsoft Office User</cp:lastModifiedBy>
  <cp:lastPrinted>2022-07-25T19:47:52Z</cp:lastPrinted>
  <dcterms:created xsi:type="dcterms:W3CDTF">2012-02-07T18:40:38Z</dcterms:created>
  <dcterms:modified xsi:type="dcterms:W3CDTF">2023-07-10T19:33:21Z</dcterms:modified>
</cp:coreProperties>
</file>