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moro/Desktop/NORMATIVIDAD/CRITERIOS DE EVALUACIÓN, CÉDULAS Y FORMATOS 2023/CÉDULAS 2023/"/>
    </mc:Choice>
  </mc:AlternateContent>
  <xr:revisionPtr revIDLastSave="0" documentId="13_ncr:1_{CDE320DB-1423-7A4D-AD8B-5B5F484F9263}" xr6:coauthVersionLast="47" xr6:coauthVersionMax="47" xr10:uidLastSave="{00000000-0000-0000-0000-000000000000}"/>
  <bookViews>
    <workbookView xWindow="0" yWindow="120" windowWidth="18320" windowHeight="17840" activeTab="1" xr2:uid="{00000000-000D-0000-FFFF-FFFF00000000}"/>
  </bookViews>
  <sheets>
    <sheet name="Carátula" sheetId="1" r:id="rId1"/>
    <sheet name="Evaluación" sheetId="2" r:id="rId2"/>
    <sheet name="Carro rojo" sheetId="3" r:id="rId3"/>
    <sheet name="Resultado" sheetId="4" r:id="rId4"/>
  </sheets>
  <definedNames>
    <definedName name="_xlnm._FilterDatabase" localSheetId="1" hidden="1">Evaluación!$O$8:$Q$8</definedName>
    <definedName name="_xlnm.Print_Area" localSheetId="2">'Carro rojo'!$A$1:$I$64</definedName>
    <definedName name="_xlnm.Print_Area" localSheetId="1">Evaluación!$A$1:$L$177</definedName>
    <definedName name="Excel_BuiltIn__FilterDatabase_1">Carátula!#REF!</definedName>
    <definedName name="_xlnm.Print_Titles" localSheetId="2">'Carro rojo'!$1:$6</definedName>
    <definedName name="_xlnm.Print_Titles" localSheetId="1">Evaluación!$1:$8</definedName>
    <definedName name="_xlnm.Print_Titles" localSheetId="3">Resultado!#REF!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0" i="2" l="1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O92" i="2" s="1"/>
  <c r="P93" i="2"/>
  <c r="P94" i="2"/>
  <c r="P95" i="2"/>
  <c r="P96" i="2"/>
  <c r="P97" i="2"/>
  <c r="P98" i="2"/>
  <c r="P99" i="2"/>
  <c r="P100" i="2"/>
  <c r="P101" i="2"/>
  <c r="P102" i="2"/>
  <c r="P103" i="2"/>
  <c r="O103" i="2" s="1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O117" i="2" s="1"/>
  <c r="P118" i="2"/>
  <c r="O118" i="2" s="1"/>
  <c r="P119" i="2"/>
  <c r="O119" i="2" s="1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9" i="2"/>
  <c r="O121" i="2"/>
  <c r="O120" i="2"/>
  <c r="O110" i="2"/>
  <c r="O109" i="2"/>
  <c r="O108" i="2"/>
  <c r="F6" i="2" l="1"/>
  <c r="B6" i="2"/>
  <c r="D5" i="3"/>
  <c r="B5" i="3"/>
  <c r="I7" i="4"/>
  <c r="I6" i="4"/>
  <c r="F62" i="3" l="1"/>
  <c r="F63" i="3" s="1"/>
  <c r="L52" i="2" s="1"/>
  <c r="G62" i="3"/>
  <c r="G63" i="3" s="1"/>
  <c r="L76" i="2" s="1"/>
  <c r="H62" i="3"/>
  <c r="H63" i="3" s="1"/>
  <c r="L125" i="2" s="1"/>
  <c r="I62" i="3"/>
  <c r="I63" i="3" s="1"/>
  <c r="L161" i="2" s="1"/>
  <c r="E62" i="3"/>
  <c r="E63" i="3" s="1"/>
  <c r="L51" i="2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9" i="2" s="1"/>
  <c r="A90" i="2" s="1"/>
  <c r="A91" i="2" s="1"/>
  <c r="A94" i="2" s="1"/>
  <c r="A98" i="2" s="1"/>
  <c r="A99" i="2" s="1"/>
  <c r="A100" i="2" s="1"/>
  <c r="A101" i="2" s="1"/>
  <c r="A102" i="2" s="1"/>
  <c r="A106" i="2" s="1"/>
  <c r="A107" i="2" s="1"/>
  <c r="A112" i="2" s="1"/>
  <c r="A113" i="2" s="1"/>
  <c r="Q177" i="2"/>
  <c r="B11" i="4" s="1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7" i="2"/>
  <c r="O78" i="2"/>
  <c r="O79" i="2"/>
  <c r="O80" i="2"/>
  <c r="O81" i="2"/>
  <c r="O82" i="2"/>
  <c r="O83" i="2"/>
  <c r="O84" i="2"/>
  <c r="O85" i="2"/>
  <c r="O86" i="2"/>
  <c r="O87" i="2"/>
  <c r="O89" i="2"/>
  <c r="O90" i="2"/>
  <c r="O91" i="2"/>
  <c r="O93" i="2"/>
  <c r="O94" i="2"/>
  <c r="O97" i="2"/>
  <c r="O98" i="2"/>
  <c r="O99" i="2"/>
  <c r="O100" i="2"/>
  <c r="O101" i="2"/>
  <c r="O102" i="2"/>
  <c r="O104" i="2"/>
  <c r="O105" i="2"/>
  <c r="O106" i="2"/>
  <c r="O107" i="2"/>
  <c r="O111" i="2"/>
  <c r="O112" i="2"/>
  <c r="O113" i="2"/>
  <c r="O114" i="2"/>
  <c r="O115" i="2"/>
  <c r="O116" i="2"/>
  <c r="O122" i="2"/>
  <c r="O123" i="2"/>
  <c r="O124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A114" i="2" l="1"/>
  <c r="A115" i="2" s="1"/>
  <c r="A116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P177" i="2"/>
  <c r="O161" i="2"/>
  <c r="O125" i="2"/>
  <c r="O76" i="2"/>
  <c r="O52" i="2"/>
  <c r="L177" i="2"/>
  <c r="O51" i="2"/>
  <c r="O177" i="2" l="1"/>
  <c r="K11" i="4" s="1"/>
  <c r="F14" i="4" s="1"/>
</calcChain>
</file>

<file path=xl/sharedStrings.xml><?xml version="1.0" encoding="utf-8"?>
<sst xmlns="http://schemas.openxmlformats.org/spreadsheetml/2006/main" count="569" uniqueCount="405">
  <si>
    <t>DATOS</t>
  </si>
  <si>
    <t>ESTABLECIMIENTO</t>
  </si>
  <si>
    <t xml:space="preserve">Entidad Federativa. </t>
  </si>
  <si>
    <t>Jurisdicción Sanitaria.</t>
  </si>
  <si>
    <t>Nombre del establecimiento.</t>
  </si>
  <si>
    <t>Claves (autorización) de la Comisión de Energía Nuclear y Salvaguardas para Radioterapia y para Medina Nuclear.</t>
  </si>
  <si>
    <t>Domicilio del Establecimiento.</t>
  </si>
  <si>
    <t>Municipio.</t>
  </si>
  <si>
    <t>Localidad.</t>
  </si>
  <si>
    <t>Existencia de sistema de referencia  mediante convenio formal y establecido con el establecimiento prestador del servicio para los procesos sujetos de subrogación.</t>
  </si>
  <si>
    <t>DIRECCIÓN GENERAL DE CALIDAD Y EDUCACIÓN EN SALUD</t>
  </si>
  <si>
    <t>ÁREA DE VERIFICACIÓN</t>
  </si>
  <si>
    <t>CONCEPTO</t>
  </si>
  <si>
    <t>CRITERIO</t>
  </si>
  <si>
    <t>Calif.</t>
  </si>
  <si>
    <t>NA</t>
  </si>
  <si>
    <t>PUNTAJE ESPERADO</t>
  </si>
  <si>
    <t xml:space="preserve">BANCO DE SANGRE.  *(1). *( ) corresponde a referencia bibliográfica. </t>
  </si>
  <si>
    <t>Banco de sangre propio en la unidad. Las 24 horas y los 365 dias del año.</t>
  </si>
  <si>
    <t>Verificar existencia y funcionamiento.</t>
  </si>
  <si>
    <t>Concentrado plaquetario.</t>
  </si>
  <si>
    <t>Verificar disponibilidad obtenidos por aféresis.</t>
  </si>
  <si>
    <t>Plasma fresco.</t>
  </si>
  <si>
    <t>Ídem.</t>
  </si>
  <si>
    <t>Filtros leucorreductores.</t>
  </si>
  <si>
    <t>Verificar existencia y sistema de abasto.</t>
  </si>
  <si>
    <t>Kits desechables para aféresis.</t>
  </si>
  <si>
    <t>Laboratorio de hematología especializada para marcadores celulares propios para Linfomas NO HODGKIN.</t>
  </si>
  <si>
    <t>Biometría hemática por Coulter. (con reticulositos cuando se requiera)</t>
  </si>
  <si>
    <t>Verificar: 1. Realización. 2. Resultados interpretados en notas médicas e integrados en los expedientes clínicos.</t>
  </si>
  <si>
    <t>Grupo sanguíneo y Rh.(fenotipo)</t>
  </si>
  <si>
    <t>Pruebas de coagulación (TP, TTP, TT, fibrinógeno.)</t>
  </si>
  <si>
    <t>Química sanguínea y Perfil de Lipidos</t>
  </si>
  <si>
    <t>Pruebas de función hepática de 8 elementos.</t>
  </si>
  <si>
    <t>Amilasa y lipasa pancreática.</t>
  </si>
  <si>
    <t>Deshidrogenasa láctica,  fosfatasa alcalina y Beta 2 Microglobulina</t>
  </si>
  <si>
    <t>Determinación de anticuerpos para, HEPATITIS B y C; CMG; VIH  en  IgG e IgM.</t>
  </si>
  <si>
    <t>Alfa-feto-proteína.</t>
  </si>
  <si>
    <t>Perfil Hormonal Completo para Trasplante de medula osea.</t>
  </si>
  <si>
    <t>Índice de DNA en células de linfoma.</t>
  </si>
  <si>
    <t>Hemocultivo y cultivo faringeo</t>
  </si>
  <si>
    <t>Urocultivo.</t>
  </si>
  <si>
    <t xml:space="preserve">Coprocultivo. </t>
  </si>
  <si>
    <t>Depuración de creatinina en orina en 24 hrs.</t>
  </si>
  <si>
    <t>Electrolitos séricos: Na, K, Ca. Mg. P, Cl.</t>
  </si>
  <si>
    <t>Verificar existencia de resultados interpretados e integrados en los expedientes clínicos.</t>
  </si>
  <si>
    <t>Aspirado  y biopsia de médula ósea.</t>
  </si>
  <si>
    <t>Biopsias de tejido afectado y Tinciones especiales para LINFOMAS.</t>
  </si>
  <si>
    <t>Verificar práctica de Wrigth - Giemsa y Citoquímica (PAS, peroxidasa, Sudán negro y estearasas).</t>
  </si>
  <si>
    <t>Equipo e insumos para determinar niveles séricos de metotrexate.</t>
  </si>
  <si>
    <t>Verificar: 1. Existencia. 2. Sistema de abasto. 3. Resultados  interpretados e integrados en los expedientes clínicos.</t>
  </si>
  <si>
    <t>Inmunofenotipo con panel mínimo de 25 anticuerpos.</t>
  </si>
  <si>
    <t>Verificar: 1. Existencia o demostrar convenio, Sistema de Referencia y Contrarreferencia (SRC). 2. Resultados interpretados e integrados en los expedientes clínicos.</t>
  </si>
  <si>
    <t>Determinación de alteraciones moleculares más frecuentes para linfomas.</t>
  </si>
  <si>
    <t>Electroforesis de proteínas sérica. (Inmunoglobulinas séricas)</t>
  </si>
  <si>
    <t>Verificar existencia y funcionamiento o convenio en caso de referencia.</t>
  </si>
  <si>
    <t>Citoquímico y centrifuga de líquido cefalorraquídeo.</t>
  </si>
  <si>
    <t>Verificar: 1. Existencia y funcionamiento 2. Resultados interpretados e integrados en los expedientes clínicos.</t>
  </si>
  <si>
    <t>General de orina.</t>
  </si>
  <si>
    <t>Estudio de Histocompatibilidad de HLA clase I  y II PCR de alta resolución.</t>
  </si>
  <si>
    <t>Verificar: 1. Existencia o demostrar convenio y Sistema de Referencia y Contrarreferencia (SRC). 2. Resultados interpretados e integrados en los expedientes.</t>
  </si>
  <si>
    <t>IMAGENOLOGÍA, RADIOTERAPIA. *(3,4,5)</t>
  </si>
  <si>
    <t>Equipo de Rayos "X".</t>
  </si>
  <si>
    <t>Placas de tórax. y/o Pruebas de función respiratoria en caso de trasplante de medula osea</t>
  </si>
  <si>
    <t>Verificar: 1. Existencia. 2. Sistema de abasto.</t>
  </si>
  <si>
    <t>EKG y Ecocardiograma mayores de 50 años</t>
  </si>
  <si>
    <t xml:space="preserve">Tomografía axial computarizada de cuello, torax, abdomen y pelvis. </t>
  </si>
  <si>
    <t>TAC por emisión de positrones (PET-CT) (opcional)</t>
  </si>
  <si>
    <t>Verificar existencia y funcionamiento o demostrar convenio y sistema de referencia y contrarreferencia.</t>
  </si>
  <si>
    <t>Ultrasonido testicular</t>
  </si>
  <si>
    <t>Resonancia Magnética Nuclear. De craneo (opcional)</t>
  </si>
  <si>
    <t>Radioterapia con acelerador lineal.</t>
  </si>
  <si>
    <t>Isótopos.</t>
  </si>
  <si>
    <t>Con protección avalada por la Comisión Nacional de Energía Nuclear y salvaguardas.</t>
  </si>
  <si>
    <t>Área para guarda de isótopos.</t>
  </si>
  <si>
    <t>Verificar: 1. Licencia de CNEN (si existe) o convenio para la referencia y SRC. 2. Cumplimiento de la  NOM-002-SSA2-1994. 3. Resultados interpretados e integrados en el expediente clínico de los pacientes.</t>
  </si>
  <si>
    <t>MEDICINA NUCLEAR.</t>
  </si>
  <si>
    <t>Gamagrafía.</t>
  </si>
  <si>
    <t>Verificar existencia del servicio con permiso de la Comisión Nacional de Energía Nuclear y Salvaguardas o convenio y sistema de referencia y contrarreferencia a unidad autorizada.</t>
  </si>
  <si>
    <t>Bombas de infusión de 2 canales.</t>
  </si>
  <si>
    <t>Mínimo dos por paciente.</t>
  </si>
  <si>
    <t>Catéteres para infusión central.</t>
  </si>
  <si>
    <t>Catéteres para venoclisis N° 20, 21 y 22.</t>
  </si>
  <si>
    <t>Equipos para venoclisis y metriset.</t>
  </si>
  <si>
    <t>Aguja desechable 20 x 32</t>
  </si>
  <si>
    <t>Aguja desechable 22x32</t>
  </si>
  <si>
    <t>Jeringas desechables de 5 y 10 ml.</t>
  </si>
  <si>
    <t>Agujas de Osgood N° 16 y 18. NO REUTILIZABLES.</t>
  </si>
  <si>
    <t>Aguja espinal desechable N° 22.</t>
  </si>
  <si>
    <t>Aguja de Hamshidi. NO REUTILIZABLE</t>
  </si>
  <si>
    <t>Aguja Hicktman o Mahurkar de (13.5F)</t>
  </si>
  <si>
    <t>Equipo para punción lumbar.</t>
  </si>
  <si>
    <t>Alcohol etílico.</t>
  </si>
  <si>
    <t>Algodón.</t>
  </si>
  <si>
    <t>Guantes para exploración 5 medidas.</t>
  </si>
  <si>
    <t>Bata desechable de cirujano.</t>
  </si>
  <si>
    <t>Cubre bocas.</t>
  </si>
  <si>
    <t>Alcohol gel en dispensadores y en áreas comunes.</t>
  </si>
  <si>
    <t>Solución glucosada al 5%.</t>
  </si>
  <si>
    <t>Antiséptico germicida.</t>
  </si>
  <si>
    <t>Apósitos 20 x 8 cm.</t>
  </si>
  <si>
    <t>Gasa 7.5 x 5 cm.</t>
  </si>
  <si>
    <t>Carro rojo completo en hospitalización.</t>
  </si>
  <si>
    <t>Verificar de acuerdo al contenido de cada cajón.</t>
  </si>
  <si>
    <t>Buenas condiciones del área.</t>
  </si>
  <si>
    <t>Control de los Residuos Peligrosos Biológico-Infecciosos.</t>
  </si>
  <si>
    <t xml:space="preserve"> Verificar cumplimiento de la NOM 087-Ecol-2003 para el manejo de punzocortantes, tejidos y químicos. </t>
  </si>
  <si>
    <t>Personal médico, paramédico y técnico con uniforme y gafete de identificación.</t>
  </si>
  <si>
    <t>Verificar que el personal porte uniforme y gafete de identificación.</t>
  </si>
  <si>
    <t>Identificación de pacientes en su persona, cama y expediente clínico.</t>
  </si>
  <si>
    <t>Verificar  que al paciente se le llama por su nombre de pila y Verificar: 1. Identificación en brazaletes y cabecera por lo menos con nombre y fecha de nacimiento del paciente. 2. Sondas y catéteres con fecha y hora de colocación y soluciones con hora de inicio y término.</t>
  </si>
  <si>
    <t>HOSPITALIZACIÓN. *(3,6,7,8)</t>
  </si>
  <si>
    <t>Lavamanos con agua, sin fugas. Jabonera con dispensador. Bote campana o pedal para basurero de uso por el personal médico y de enfermería.</t>
  </si>
  <si>
    <t>Historia clínica, hoja de informe diario al familiar y Cartas de consentimiento bajo información integradas en los expedientes clínicos.</t>
  </si>
  <si>
    <t>Verificar: 1. Existencia en expedientes clínicos seleccionados al azar. 2. Llenado completo del formato de la unidad.</t>
  </si>
  <si>
    <t>Guarda de material y equipo.</t>
  </si>
  <si>
    <t>Guarda de ropa.</t>
  </si>
  <si>
    <t>Guarda de medicamentos.</t>
  </si>
  <si>
    <t>Cuarto séptico.</t>
  </si>
  <si>
    <t>Cuarto de procedimientos.</t>
  </si>
  <si>
    <t>Verificar: 1. Existencia. 2. Fecha  caducidad. 3. Suficiencia para la demanda.</t>
  </si>
  <si>
    <t>ÁREA DE QUIMIOTERAPIA.</t>
  </si>
  <si>
    <t>Área especial para la preparación de quimioterápicos con campana de flujo laminar o centro de mezclas.</t>
  </si>
  <si>
    <t>Verificar existencia y funcionamiento o convenios y sistema de referencia.</t>
  </si>
  <si>
    <t>Área especial para la aplicación de quimioterapia con camas camillas y reposet.</t>
  </si>
  <si>
    <t>Refrigerador para guardar medicamentos para quimioterapia</t>
  </si>
  <si>
    <t>Carro rojo completo en quimioterapia.</t>
  </si>
  <si>
    <t>Área de curación.</t>
  </si>
  <si>
    <t>COCINA. *(7)</t>
  </si>
  <si>
    <t>Cocina propia o de referencia.</t>
  </si>
  <si>
    <t>Verificar existencia y condiciones o demostrar convenio o contrato para su referencia.</t>
  </si>
  <si>
    <t>Condiciones generales.</t>
  </si>
  <si>
    <t>Condiciones de las raciones para los pacientes.</t>
  </si>
  <si>
    <t>Verificar buenas condiciones de las raciones.</t>
  </si>
  <si>
    <t>CASA DE MÁQUINAS.</t>
  </si>
  <si>
    <t>Planta de energía eléctrica de emergencia.</t>
  </si>
  <si>
    <t xml:space="preserve"> Verificar: 1. Programa de mantenimiento preventivo. 2. Bitácora con registro de Incidencias, pruebas o simulacros, servicios realizados, fallas temporales y acciones, 3. Que funcione antes de 30 segundos posteriores a la interrupción del suministro de energía eléctrica.</t>
  </si>
  <si>
    <t>Equipo en buenas condiciones.</t>
  </si>
  <si>
    <t>Verificar: 1. Existencia de control de vapor. 2. Condiciones de funcionalidad de: calderas, sistema hidroneumático y suavizador de aguas y 3. Que la bitácora de mantenimiento preventivo incluya al equipo.</t>
  </si>
  <si>
    <t>RECURSOS HUMANOS. *(7)</t>
  </si>
  <si>
    <t>Infectólogo, Neurologo y Urologo</t>
  </si>
  <si>
    <t>Físico.</t>
  </si>
  <si>
    <t>Buenas condiciones generales del área.</t>
  </si>
  <si>
    <t>Camas-camilla de terapia intensiva.</t>
  </si>
  <si>
    <t xml:space="preserve">Contactos eléctricos y enchufes, sin cables sueltos. </t>
  </si>
  <si>
    <t>Tomas de oxígeno y  succión por cama.</t>
  </si>
  <si>
    <t>Verificar: 1.- Existencia de contenedores de acuerdo con la NOM-087-ECOL-2002-RPBI. 2. Uso y separación de contenedores. 3. Señalización y circulación de contenedores. 4. Existencia de almacén temporal y destino final. 5. Documentación del registro de movimiento y control de RPBI (bitácora actualizada, convenio con el prestador de servicio legalmente autorizado, calendario de recolección).</t>
  </si>
  <si>
    <t>Espacios tributarios suficientes.</t>
  </si>
  <si>
    <t>Verificar espacios.</t>
  </si>
  <si>
    <t xml:space="preserve">Ventiladores. </t>
  </si>
  <si>
    <t>Verificar existencia (uno por cada camilla) y funcionamiento .</t>
  </si>
  <si>
    <t xml:space="preserve">Humidificador. </t>
  </si>
  <si>
    <t>Nebulizador.</t>
  </si>
  <si>
    <t>Electrocardiógrafo.</t>
  </si>
  <si>
    <t>Criterios de Ingreso y egreso.</t>
  </si>
  <si>
    <t>Verificar existencia.</t>
  </si>
  <si>
    <t>Protocolos para el manejo de la principal patología.</t>
  </si>
  <si>
    <t xml:space="preserve">Verificar existencia y los registros de su uso en el expediente clínico. </t>
  </si>
  <si>
    <t>Lavabo, jabón y toallas desechables en el área.</t>
  </si>
  <si>
    <t>Verificar existencia, funcionamiento y su uso.</t>
  </si>
  <si>
    <t>Lavamanos con agua y sin fugas. Jabonera con despachador. Bote campana o pedal para basura.</t>
  </si>
  <si>
    <t>Verificar que el personal médico y paramédico se lava las manos antes y después de revisar a un paciente.</t>
  </si>
  <si>
    <t>Identificación de pacientes en su persona, cama y expediente.</t>
  </si>
  <si>
    <t>El personal médico, paramédico y técnico del servicio cuenta con uniforme.</t>
  </si>
  <si>
    <t>Verificar por muestreo que los integrantes del personal portan uniforme y gafete de identificación.</t>
  </si>
  <si>
    <t>Apoyo del laboratorio y rayos X las 24 horas.</t>
  </si>
  <si>
    <t>Monitores suficientes en buenas condiciones uno por paciente o por cama, con bitácora de mantenimiento preventivo.</t>
  </si>
  <si>
    <t>CONCEPTOS DE SEGURIDAD A EVALUAR EN CADA UNO DE LOS SERVICIOS DE ATENCIÓN *(13)</t>
  </si>
  <si>
    <t>Revisiones programadas de seguridad del equipo y estructura del área.</t>
  </si>
  <si>
    <t>Verificar existencia y funcionamiento del equipo y la bitácora de mantenimiento preventivo y correctivo.</t>
  </si>
  <si>
    <t>Carro rojo completo en Terapia Intensiva.</t>
  </si>
  <si>
    <t>Cédulas de registro de actividades.</t>
  </si>
  <si>
    <t>Verificar existencia, fecha de actualización y base bibliográfica reciente (un año); conocimiento y aplicación por el personal.</t>
  </si>
  <si>
    <t>DEPARTAMENTO DE ENSEÑANZA Y CAPACITACIÓN:</t>
  </si>
  <si>
    <t>Programa de capacitación para el personal del servicio.</t>
  </si>
  <si>
    <t>Verificar programa, calendario de las actividades, registros de resultados y documentación de soporte.</t>
  </si>
  <si>
    <t>Programas en la unidad para el personal.</t>
  </si>
  <si>
    <t>Verificar calendario de actividades (cursos, talleres, seminarios, etc.).</t>
  </si>
  <si>
    <t>COMITÉS TÉCNICO-MÉDICO HOSPITALARIOS. Conceptos de seguridad a evaluar. *(13)</t>
  </si>
  <si>
    <t xml:space="preserve">Comité de Morbi-Mortalidad Hospitalaria. </t>
  </si>
  <si>
    <t>Verificar actas: constitutiva, de reuniones, de acuerdos. Registros de propuesta de mejora, seguimiento de las propuestas y evaluación de los resultados.</t>
  </si>
  <si>
    <t>Comité de Infecciones Nosocomiales en la Unidad.</t>
  </si>
  <si>
    <t>Verificar actas: constitutiva, de reuniones, de acuerdos y seguimiento de acuerdos; registro de propuesta de mejora y su seguimiento y evaluación de los resultados.</t>
  </si>
  <si>
    <t>Comité de Calidad e integración del Expediente Clínico.</t>
  </si>
  <si>
    <t>Programa de enseñanza y capacitación continua para el personal del servicio.</t>
  </si>
  <si>
    <t>Verificar existencia documental y registros de la participación del personal del servicio en el último año.</t>
  </si>
  <si>
    <t>SERVICIOS DE APOYO. Conceptos de capacidad a evaluar. *(7)</t>
  </si>
  <si>
    <t xml:space="preserve">Servicio de inhaloterapia: </t>
  </si>
  <si>
    <t>Verificar: 1. Registros y expedientes del personal. 2. Documentos de formación o capacitación. 3. Cobertura las 24 horas del día durante todo el año. 4. Protocolos de manejo y aseo accesibles y vigentes. 5. Bitácora de aseo.</t>
  </si>
  <si>
    <t>Departamento o servicio de nutrición:</t>
  </si>
  <si>
    <t xml:space="preserve">Verificar: 1. Registros y expedientes del personal. 2. Documentos de formación o capacitación. </t>
  </si>
  <si>
    <t>Departamento o servicio de trabajo social:</t>
  </si>
  <si>
    <t>Departamento o servicio de psicología o salud mental:</t>
  </si>
  <si>
    <t>Programa de sanitización y limpieza de las áreas de aislamiento.</t>
  </si>
  <si>
    <t>Verificar: 1. Programa. 2. El manual de procedimientos. 3. Calendario de actividades del programa. 4. La bitácora actualizada de las acciones realizadas en las áreas.</t>
  </si>
  <si>
    <t>Registro de uso de desinfectantes y rotación de los mismos en las áreas de aislamiento cuando es necesario.</t>
  </si>
  <si>
    <t>Verificar documentos y el manual de procedimientos.</t>
  </si>
  <si>
    <t>Capacitación continua para el personal de intendencia propio o subrogado.</t>
  </si>
  <si>
    <t>Verificar el programa, calendario de actividades del programa en cada turno laboral y los registros de asistencia por turno laboral.</t>
  </si>
  <si>
    <t>esperado</t>
  </si>
  <si>
    <t>alcanzado</t>
  </si>
  <si>
    <t>NO ACREDITA</t>
  </si>
  <si>
    <t>UCI</t>
  </si>
  <si>
    <t>Agua inyectable.</t>
  </si>
  <si>
    <t>Verificar existencia, control de caducidad de los medicamentos y su ubicación.</t>
  </si>
  <si>
    <t>Llave de tres vías.</t>
  </si>
  <si>
    <t>Sonda de aspiración.</t>
  </si>
  <si>
    <t>Agujas hipodérmicas.</t>
  </si>
  <si>
    <t>Mango de laringoscopio.</t>
  </si>
  <si>
    <t>Guantes.</t>
  </si>
  <si>
    <t>Tela adhesiva.</t>
  </si>
  <si>
    <t>Extensión para oxígeno.</t>
  </si>
  <si>
    <t>Puntas nasales.</t>
  </si>
  <si>
    <t>Responsable de la revisión de Carro Rojo.</t>
  </si>
  <si>
    <t>PUNTAJE ALCANZADO</t>
  </si>
  <si>
    <t>Calificación</t>
  </si>
  <si>
    <t>CUMPLE</t>
  </si>
  <si>
    <t>EL ESTABLECIMIENTO NO ACREDITA A PESAR DE LA CALIFICACIÓN OBTENIDA POR NO CONTAR CON ONCÓLOGO PEDIATRA</t>
  </si>
  <si>
    <t>EL ESTABLECIMIENTO NO ACREDITA POR LA CALIFICACIÓN OBTENIDA Y POR NO CONTAR CON ONCÓLOGO PEDIATRA</t>
  </si>
  <si>
    <t>EL ESTABLECIMIENTO NO ACREDITA A PESAR DE LA CALIFICACIÓN OBTENIDA POR NO CONTAR CON OFTALMÓLOGO CAPACITADO EN RETINA.</t>
  </si>
  <si>
    <t>EL ESTABLECIMIENTO NO ACREDITA A PESAR DE LA CALIFICACIÓN OBTENIDA POR NO CONTAR CON HEMATÓLOGO PEDIATRA</t>
  </si>
  <si>
    <t>EL ESTABLECIMIENTO NO ACREDITA POR LA CALIFICACIÓN OBTENIDA Y POR NO CONTAR CON HEMATÓLOGO PEDIATRA</t>
  </si>
  <si>
    <t>EL ESTABLECIMIENTO NO ACREDITA A PESAR DE LA CALIFICACIÓN OBTENIDA POR NO CONTAR CON NEUROCIRUJANO.</t>
  </si>
  <si>
    <t>EL ESTABLECIMIENTO NO ACREDITA A PESAR DE LA CALIFICACIÓN OBTENIDA POR NO CONTAR CON ORTOPEDISTA.</t>
  </si>
  <si>
    <t>Guías o Protocolos clínicos de manejo del cáncer de  testiculo, linfoma no Hodgkin difuso y folicular.</t>
  </si>
  <si>
    <t>Ídem. CA TESTICULAR</t>
  </si>
  <si>
    <t>Ídem. LNH</t>
  </si>
  <si>
    <t>Ídem. CA TESTICULAR Y LNH</t>
  </si>
  <si>
    <t>Determinación de  gonadotrofinas séricas con fracción beta .</t>
  </si>
  <si>
    <t>na</t>
  </si>
  <si>
    <t xml:space="preserve">No. </t>
  </si>
  <si>
    <t>Área de verificación</t>
  </si>
  <si>
    <t>Concepto</t>
  </si>
  <si>
    <t>Criterio</t>
  </si>
  <si>
    <t>HOSP ADULTOS</t>
  </si>
  <si>
    <t xml:space="preserve">CARRO ROJO: Contenido por cajón. PRIMER CAJÓN. </t>
  </si>
  <si>
    <t>Verificar existencia, sistema de abasto, control de caducidad de los medicamentos y su ubicación.</t>
  </si>
  <si>
    <t>Adenosina solución inyectable 6 mg/2 ml.</t>
  </si>
  <si>
    <t>Adrenalina (epinefrina) solución inyectable 1 mg / 1 ml.</t>
  </si>
  <si>
    <t xml:space="preserve">Amiodarona solución inyectable 150 mg / 3 ml. </t>
  </si>
  <si>
    <t>Atropina solución inyectable 1 mg /1 ml.</t>
  </si>
  <si>
    <t>Bicarbonato de sodio solución inyectable al 7.5% (0.75 g).</t>
  </si>
  <si>
    <t>Diazepam solución inyectable 10 mg / 2 ml.</t>
  </si>
  <si>
    <t>Dobutamina solución inyectable 250 mg.</t>
  </si>
  <si>
    <t>Dopamina solución inyectable 200 mg / 5 ml.</t>
  </si>
  <si>
    <t>Esmolol solución inyectable 2.5 g / 10 ml</t>
  </si>
  <si>
    <t>Midazolam solución inyectable 5 mg / ml</t>
  </si>
  <si>
    <t>Vecuronio solución inyectable 4 mg/ml.</t>
  </si>
  <si>
    <t>Furosemide solución inyectable 20 mg / 2 ml.</t>
  </si>
  <si>
    <t>Gluconato de Calcio solución inyectable al 10%.</t>
  </si>
  <si>
    <t>Glucosa solución inyectable al 50% (adultos y pediatría) 10% (neonatología).</t>
  </si>
  <si>
    <t>Hidrocortisona solución inyectable 100 mg.</t>
  </si>
  <si>
    <t xml:space="preserve">Metilprednisolona solución inyectable 40 mg. </t>
  </si>
  <si>
    <t>Nitroglicerina solución intravenosa 50 mg /10 ml</t>
  </si>
  <si>
    <t>Nitroprusiato de sodio solución inyectable 50 mg</t>
  </si>
  <si>
    <t>Sulfato de Magnesio solución inyectable 1g / 10 ml.</t>
  </si>
  <si>
    <t>Lidocaína solución inyectable al 2%.</t>
  </si>
  <si>
    <t>CARRO ROJO: Contenido por cajón. SEGUNDO CAJÓN.</t>
  </si>
  <si>
    <t>Parches para electrodo (adulto, pediátricos, neonatales).</t>
  </si>
  <si>
    <t>Verificar: 1. Existencia, 2. Suficiencia, 3. Control de caducidad, 4. Ubicación. 5.Empaques integros.</t>
  </si>
  <si>
    <t>Catéter venoso central (4-7 fr)</t>
  </si>
  <si>
    <t>Catéter para vena periférica (17,18, 20, 22, 24 fr)</t>
  </si>
  <si>
    <t>Jeringas de 5, 10, 20  ml.</t>
  </si>
  <si>
    <t>Equipo de venoclisis con microgotero.</t>
  </si>
  <si>
    <t>Equipo de venoclisis con normogotero.</t>
  </si>
  <si>
    <t>CARRO ROJO: Contenido por cajón. TERCER CAJÓN.</t>
  </si>
  <si>
    <t>Cánulas endotraqueales: N° 2.5, 3.0, 3.5, 4.0, 4.5, 5.0, 6.5, 7.0, 7.5, 8.0, 8.5, 9.0, 9.5 mm. En caso de neonatos: 2.5 a 4.5 mm.</t>
  </si>
  <si>
    <t>Verificar: 1. Existencia, 2. Suficiencia, 3. Control de caducidad, 4. Ubicación. 5. Empaques integros.</t>
  </si>
  <si>
    <t>Cateter umbilical.</t>
  </si>
  <si>
    <t>Aguja intrósea (14,16,18).</t>
  </si>
  <si>
    <t>Guía metálica para cánulas endotraqueales (adulto y pediátrico).</t>
  </si>
  <si>
    <t>Lidocaína con atomizador manual al 10%.</t>
  </si>
  <si>
    <t>Verificar: 1. Existencia. 2. Vigencia. 3. Ubicación.</t>
  </si>
  <si>
    <t>Cánulas de Guedel: 3, 4, 5.</t>
  </si>
  <si>
    <t>Verificar: 1. Existencia. 2. Suficiencia. 3. Ubicación.</t>
  </si>
  <si>
    <t>Verificar: 1. Existencia. 2. Suficiencia. 3. Funcionamiento del equipo. 4. Ubicación. 5. Pilas de repuesto.</t>
  </si>
  <si>
    <t>Hojas rectas: 0, 1, 2.</t>
  </si>
  <si>
    <t xml:space="preserve">Verificar: 1. Existencia. 2. Suficiencia. 3. Ubicación. </t>
  </si>
  <si>
    <t>Hojas curvas: 1, 2, 3, 4.</t>
  </si>
  <si>
    <t>CARRO ROJO: Contenido por cajón. CUARTO CAJÓN Y ANEXOS.</t>
  </si>
  <si>
    <t>Bolsa autoinflable para reanimación neonatal, pediátrica y adulto.</t>
  </si>
  <si>
    <t>Mascarillas: neonatales (prematuro, término), 2, 3.</t>
  </si>
  <si>
    <t>Mascarilla laríngea (1.0,1.5, 2.0,2.5,3.0,4.0). En UCIN solo número 1 y 1.5.</t>
  </si>
  <si>
    <t>Monitor-Desfibrilador con paletas para adulto y pediátricas.</t>
  </si>
  <si>
    <t xml:space="preserve">Verificar: 1. Existencia. 2. Verificación periódica de funcionamiento del equipo. 3. Ubicación. 4. Bitácora de mantenimiento. </t>
  </si>
  <si>
    <t>Tanque de oxígeno.</t>
  </si>
  <si>
    <t>Solución Hartmann inyectable 500 ml.</t>
  </si>
  <si>
    <t>Solución de cloruro de sodio inyectable al 0.9% 500 ml.</t>
  </si>
  <si>
    <t>Solución glucosada inyectable al 5% 250 ml.</t>
  </si>
  <si>
    <t>Coloide solución inyectable      500 ml.</t>
  </si>
  <si>
    <t>Tabla de reanimación (Por lo menos 50 x 60 x 1.0 cm).</t>
  </si>
  <si>
    <t>Verificar existencia y ubicación, material no conductivo.</t>
  </si>
  <si>
    <t>Verificar: 1. Bitácora de control de carro rojo firmada por el responsable de turno. 2. Registro histórico del abastecimiento oportuno y completo del contenido del carro rojo.</t>
  </si>
  <si>
    <t>QUIM</t>
  </si>
  <si>
    <t>Carro rojo completo en radioterapia.</t>
  </si>
  <si>
    <t>Calificar en la columna de la hoja "Carro Rojo".</t>
  </si>
  <si>
    <t>RADIO</t>
  </si>
  <si>
    <t>Carro rojo completo en imagenología.</t>
  </si>
  <si>
    <t>IMAG.</t>
  </si>
  <si>
    <t>DIRECCIÓN GENERAL DE CALIDAD Y EDUCACION EN SALUD</t>
  </si>
  <si>
    <t>UNIDAD DE ANÁLISIS ECONÓMICO</t>
  </si>
  <si>
    <t>CÉDULA DE EVALUACIÓN PARA CÁNCER EN MAYORS DE 18 AÑOS:  CÁNCER TESTICULAR SEMINOMA Y NO SEMINOMA, LINFOMA NO HODGKIN FOLICULAR Y DIFUSO</t>
  </si>
  <si>
    <t>CLUES.</t>
  </si>
  <si>
    <t>Nombredel Responsable del establecimiento</t>
  </si>
  <si>
    <t>Fecha de la Visita de la evaluación.</t>
  </si>
  <si>
    <t>Nombre del responsable de la evaluación.</t>
  </si>
  <si>
    <t xml:space="preserve">CRITERIOS MAYORES </t>
  </si>
  <si>
    <t>Nombre del Establecimiento</t>
  </si>
  <si>
    <t>CLUES</t>
  </si>
  <si>
    <r>
      <t>Verificar</t>
    </r>
    <r>
      <rPr>
        <b/>
        <sz val="11"/>
        <rFont val="Montserrat"/>
      </rPr>
      <t xml:space="preserve"> limpieza de las instalaciones, que no exista humedad, cuarteaduras, orificios en paredes y plafones</t>
    </r>
    <r>
      <rPr>
        <sz val="11"/>
        <rFont val="Montserrat"/>
      </rPr>
      <t xml:space="preserve"> ni fugas de agua, aire o gas.</t>
    </r>
  </si>
  <si>
    <t>HOSPITALIZACIÓN. *(3,6,7,8,9,10,11)
(CRITERIO MAYOR)</t>
  </si>
  <si>
    <t>LABORATORIO DE ANÁLISIS CLÍNICOS. *(2,3)
(CRITERIO MAYOR)</t>
  </si>
  <si>
    <r>
      <t>Verificar: 1. Existencia</t>
    </r>
    <r>
      <rPr>
        <b/>
        <sz val="11"/>
        <rFont val="Montserrat"/>
      </rPr>
      <t xml:space="preserve"> 2. limpieza de las instalaciones, que no exista humedad, cuarteaduras, orificios en paredes y plafones</t>
    </r>
    <r>
      <rPr>
        <sz val="11"/>
        <rFont val="Montserrat"/>
      </rPr>
      <t xml:space="preserve"> ni fugas de agua, aire o gas. 3. Funcionamiento. 4 Resultados integrados en los expedientes clínicos.</t>
    </r>
  </si>
  <si>
    <r>
      <t>Verificar: 1 Existencia y funcionamiento</t>
    </r>
    <r>
      <rPr>
        <b/>
        <sz val="11"/>
        <rFont val="Montserrat"/>
      </rPr>
      <t xml:space="preserve">. </t>
    </r>
  </si>
  <si>
    <r>
      <t xml:space="preserve">Verificar 1. Existencia y funcionamiento. </t>
    </r>
    <r>
      <rPr>
        <b/>
        <sz val="11"/>
        <rFont val="Montserrat"/>
      </rPr>
      <t>2. limpieza de las instalaciones, que no exista humedad, cuarteaduras, orificios en paredes y plafones</t>
    </r>
  </si>
  <si>
    <r>
      <t>Verificar: 1. Señalización de acceso restringido. 2.</t>
    </r>
    <r>
      <rPr>
        <b/>
        <sz val="11"/>
        <rFont val="Montserrat"/>
      </rPr>
      <t xml:space="preserve"> Buen estado de infraestructura</t>
    </r>
    <r>
      <rPr>
        <sz val="11"/>
        <rFont val="Montserrat"/>
      </rPr>
      <t>, charolas y utensilios para pacientes. 3. Áreas de preparación, lavado, almacén, etc. bien delimitadas e iluminadas. 4. Líneas hidroeléctricas en buen  estado. 5. Línea de gas en buen estado con tanques de suministro.</t>
    </r>
    <r>
      <rPr>
        <b/>
        <sz val="11"/>
        <rFont val="Montserrat"/>
      </rPr>
      <t xml:space="preserve"> 5. Limpieza de las instalaciones</t>
    </r>
  </si>
  <si>
    <t>Personal de Anatomopatología e Histotecnología</t>
  </si>
  <si>
    <t>Personal Nutricionista y médico de Otorinolaringología para trasplante de medula osea.</t>
  </si>
  <si>
    <t>Personal de Radioterapia</t>
  </si>
  <si>
    <t>Personal médico de Radiología y medicina interna.</t>
  </si>
  <si>
    <t>Requisitos generales: Limpieza e infraestructura</t>
  </si>
  <si>
    <t>Acciones Esenciales para la Seguridad del Paciente</t>
  </si>
  <si>
    <t>Autorizaciones sanitarias (se debe mostrar documento al personal evaluador)</t>
  </si>
  <si>
    <t>Personal Médico de Oncología y/o Hematología.</t>
  </si>
  <si>
    <t>Personal de Enfermería Epecialista o con Capacitación en Quimioterapia</t>
  </si>
  <si>
    <t>Personal de Medicina Intensivista</t>
  </si>
  <si>
    <r>
      <t xml:space="preserve">Verificar existencia y funcionamiento y por muestreo, verificar que el personal se lava las manos antes y después de tocar a un paciente. </t>
    </r>
    <r>
      <rPr>
        <b/>
        <sz val="11"/>
        <rFont val="Montserrat"/>
      </rPr>
      <t>Existencia del cartel con recomendación del lavado de manos.</t>
    </r>
  </si>
  <si>
    <r>
      <t xml:space="preserve">Verificar registros de recursos humanos de su capacidad técnica: </t>
    </r>
    <r>
      <rPr>
        <b/>
        <sz val="11"/>
        <rFont val="Montserrat"/>
      </rPr>
      <t>1. Título y cédula profesional; diploma y cédula de la especialidad, certificación vigente (personal médico quirúrgico). Capacitación en el Programa Integral de Higiene de Manos y Acciones Esenciales para la Seguridad del Paciente (conocimiento y aplicación)</t>
    </r>
  </si>
  <si>
    <t>Personal de Medicina Oncológica (Criterio Mayor), Cirugía Oncológica  y/o Cirugía general</t>
  </si>
  <si>
    <t>Personal de Medicina intensivista adultos (Criterio Mayor)</t>
  </si>
  <si>
    <t>Enfermera especialista o capacitada en quimioterapia (Criterio Mayor).</t>
  </si>
  <si>
    <t>Cumplimiento normativo de al menos 70% los expedientes clínicos revisados</t>
  </si>
  <si>
    <t>FARMACIA Y BOTIQUÍN</t>
  </si>
  <si>
    <t>010.000.0104.00</t>
  </si>
  <si>
    <t>Paracetamol. Tableta cada tableta contiene: paracetamol 500 mg. envase con 10 tabletas.</t>
  </si>
  <si>
    <t>010.000.5186.00</t>
  </si>
  <si>
    <t>Pantoprazol o rabeprazol u omeprazol. Tableta o Gragea o Cápsula Cada Tableta o Gragea o Cápsula contiene: Pantoprazol 40 mg o Rabeprazol sódico 20 mg u omeprazol 20 mg Envase con 7 Tabletas o Grageas o Cápsulas</t>
  </si>
  <si>
    <t>010.000.5186.01</t>
  </si>
  <si>
    <t>Pantoprazol o rabeprazol u omeprazol. Tableta o Gragea o Cápsula Cada Tableta o Gragea o Cápsula contiene: Pantoprazol 40 mg o Rabeprazol sódico 20 mg u omeprazol 20 mg Envase con 14 Tabletas o Grageas o Cápsulas</t>
  </si>
  <si>
    <t>010.000.5186.02</t>
  </si>
  <si>
    <t>Pantoprazol o rabeprazol u omeprazol. Tableta o Gragea o Cápsula Cada Tableta o Gragea o Cápsula contiene: Pantoprazol 40 mg o Rabeprazol sódico 20 mg u omeprazol 20 mg Envase con 28 Tabletas o Grageas o Cápsulas</t>
  </si>
  <si>
    <t>010.000.5187.00</t>
  </si>
  <si>
    <t>Omeprazol o pantoprazol. Solución Inyectable Cada frasco ámpula con liofilizado contiene: omeprazol sódico equivalente a 40 mg de omeprazol. o pantoprazol sódico equivalente a 40 mg de pantoprazol. Envase con un frasco ámpula con liofilizado y ampolleta con 10 ml de diluyente.</t>
  </si>
  <si>
    <t>010.000.2195.00</t>
  </si>
  <si>
    <t>Ondansetrón. Tableta Cada Tableta contiene: Clorhidrato dihidratado de ondansetrón equivalente a 8 mg de ondansetrón Envase con 10 Tabletas.</t>
  </si>
  <si>
    <t>010.000.5428.00</t>
  </si>
  <si>
    <t>Ondansetrón. Solución Inyectable Cada ampolleta o frasco ampula contiene: Clorhidrato dihidratado de ondansetrón equivalente a 8 mg de ondansetrón Envase con 3 ampolletas o frascos ámpula con 4 ml.</t>
  </si>
  <si>
    <t>010.000.0472.00</t>
  </si>
  <si>
    <t>Prednisona. Tableta Cada Tableta contiene: Prednisona 5 mg Envase con 20 Tabletas.</t>
  </si>
  <si>
    <t>010.000.0473.00</t>
  </si>
  <si>
    <t>Prednisona. Tableta Cada Tableta contiene: Prednisona 50 mg Envase con 20 Tabletas.</t>
  </si>
  <si>
    <t>010.000.4442.00</t>
  </si>
  <si>
    <t>Aprepitant. Cápsula Cada Cápsula contiene: 125 mg de Aprepitant Cada Cápsula contiene: 80 mg de Aprepitant Envase con una Cápsula de 125 mg y 2 Cápsulas de 80 mg</t>
  </si>
  <si>
    <t>010.000.1767.00</t>
  </si>
  <si>
    <t>Bleomicina. Solución Inyectable Cada ampolleta o frasco ámpula con liofilizado contiene: Sulfato de bleomicina equivalente a 15 UI de bleomicina. Envase con una ampolleta o un frasco ámpula y diluyente de 5 ml.</t>
  </si>
  <si>
    <t>010.000.1767.01</t>
  </si>
  <si>
    <t>Bleomicina. Solución Inyectable Cada ampolleta o frasco ámpula con liofilizado contiene: Sulfato de bleomicina equivalente a 15 UI de bleomicina. Envase con una ampolleta o un frasco ámpula y diluyente de 10 ml.</t>
  </si>
  <si>
    <t>010.000.4431.00</t>
  </si>
  <si>
    <t>CARBOPLATINO. SOLUCIÓN INYECTABLE. Cada frasco ámpula contiene: Carboplatino 150 mg Envase con un frasco ámpula.</t>
  </si>
  <si>
    <t>010.000.1752.00</t>
  </si>
  <si>
    <t>Ciclofosfamida. Solución Inyectable Cada frasco ámpula con liofilizado o solución inyectable contiene: Ciclofosfamida monohidratada equivalente a 200 mg de ciclofosfamida. Envase con 5 frascos ámpula.</t>
  </si>
  <si>
    <t>010.000.6214.00</t>
  </si>
  <si>
    <t>Ciclofosfamida. Solución Inyectable. Cada frasco ámpula con liofilizado contiene: Ciclofosfamida monohidratada equivalente a 1000 mg de ciclofosfamida. Envase con 1 frasco ámpula</t>
  </si>
  <si>
    <t>010.000.3046.00</t>
  </si>
  <si>
    <t>Cisplatino. Solución Inyectable El frasco ámpula con liofilizado o Solución contiene: Cisplatino 10 mg Envase con un frasco ámpula.</t>
  </si>
  <si>
    <t>010.000.6291.00</t>
  </si>
  <si>
    <t>CISPLATINO. SOLUCIÓN INYECTABLE Cada frasco ámpula con liofilizado o solución contiene: Cisplatino 50 mg. Envase con un frasco ámpula.</t>
  </si>
  <si>
    <t>010.000.3432.00</t>
  </si>
  <si>
    <t>Dexametasona. Tableta. Cada tableta contiene dexametasona 0.5 mg Envase con 30 Tabletas.</t>
  </si>
  <si>
    <t>010.000.4241.00</t>
  </si>
  <si>
    <t>Dexametasona. Solución Inyectable. Cada frasco ámpula o ampolleta contiene: Fosfato sódico de dexametasona equivalente a 8 mg de fosfato de dexametasona. Envase con un frasco ámpula o ampolleta con 2 ml.</t>
  </si>
  <si>
    <t>010.000.1764.00</t>
  </si>
  <si>
    <t>Doxorrubicina. Solución Inyectable Cada frasco ámpula con liofilizado contiene: Clorhidrato de doxorrubicina 10 mg Envase con un frasco ámpula.</t>
  </si>
  <si>
    <t>010.000.1765.00</t>
  </si>
  <si>
    <t>Doxorrubicina. Solución Inyectable Cada frasco ámpula con liofilizado contiene: Clorhidrato de doxorrubicina 50 mg Envase con un frasco ámpula.</t>
  </si>
  <si>
    <t>010.000.4230.00</t>
  </si>
  <si>
    <t>Etopósido. Solución Inyectable Cada ampolleta o frasco ámpula contiene: Etopósido 100 mg Envase con 10 ampolletas o frascos ámpula de 5 ml.</t>
  </si>
  <si>
    <t>010.000.4230.01</t>
  </si>
  <si>
    <t>Etopósido. Solución Inyectable Cada ampolleta o frasco ámpula contiene: Etopósido 100 mg Envase con 1 ampolleta o frascos ámpula de 5 mL.</t>
  </si>
  <si>
    <t>010.000.5432.00</t>
  </si>
  <si>
    <t>Filgrastim. Solución Inyectable Cada frasco ámpula o jeringa contiene: Filgrastim 300 µg Envase con 5 frascos ámpula o Jeringas.</t>
  </si>
  <si>
    <t>010.000.4432.00</t>
  </si>
  <si>
    <t>Ifosfamida. Solución Inyectable. Cada frasco ámpula con polvo o liofilizado contiene: Ifosfamida 1 g. Envase con un frasco ámpula.</t>
  </si>
  <si>
    <t>010.000.4433.00</t>
  </si>
  <si>
    <t>MESNA. SOLUCIÓN INYECTABLE Cada ampolleta o frasco ámpula o vial contiene: Mesna 400 mg Envase con 5 ampolletas o frascos ámpula o viales con 4 mL (100 mg/mL).</t>
  </si>
  <si>
    <t>010.000.5433.01</t>
  </si>
  <si>
    <t>Rituximab. Solución Inyectable Cada frasco ámpula contiene Rituximab 100 mg Envase con 2 frascos ámpula con 10 ml.</t>
  </si>
  <si>
    <t>010.000.5445.00</t>
  </si>
  <si>
    <t>Rituximab. Solución Inyectable Cada frasco ámpula contiene Rituximab 500 mg Envase con un frasco ámpula con 50 ml.</t>
  </si>
  <si>
    <t>010.000.1768.00</t>
  </si>
  <si>
    <t>Vincristina. Solución Inyectable. Cada frasco ámpula con liofilizado contiene: Sulfato de Vincristina 1 mg. Envase con frasco ámpula y una ampolleta con 10 ml de diluyente.</t>
  </si>
  <si>
    <t>010.000.1768.03</t>
  </si>
  <si>
    <t>VINCRISTINA. SOLUCIÓN INYECTABLE. Cada frasco ámpula liofilizado contiene: sulfato de vincristina 1 mg de liofilizado sin diluyente. Envase con 1 frascos ámpula.</t>
  </si>
  <si>
    <t>010.000.1768.04</t>
  </si>
  <si>
    <t>VINCRISTINA. SOLUCIÓN INYECTABLE. Cada frasco ámpula liofilizado contiene: sulfato de vincristina 1 mg de liofilizado sin diluyente. Envase con 5 frascos ámpula.</t>
  </si>
  <si>
    <t>010.000.1768.05</t>
  </si>
  <si>
    <t>VINCRISTINA. SOLUCIÓN INYECTABLE. Cada frasco ámpula liofilizado contiene: sulfato de vincristina 1 mg de liofilizado sin diluyente. Envase con 10 frascos ámpula.</t>
  </si>
  <si>
    <t>010.000.5435.00</t>
  </si>
  <si>
    <t>Paclitaxel. Solución Inyectable Cada frasco ámpula contiene: Paclitaxel 300 mg Envase con un frasco ámpula con 50 ml con o sin equipo para venoclisis libre de polivinilcloruro (PVC) y filtro con membrana no mayor de 0.22 µm.</t>
  </si>
  <si>
    <t>TERAPIA INTENSIVA ADULTOS</t>
  </si>
  <si>
    <t>Terapia Intensiva Adultos</t>
  </si>
  <si>
    <t>Sistema de energía de emergencia</t>
  </si>
  <si>
    <t>Circuito eléctrico conectado a planta de emergencia con  restablecimiento de la energía sea en un lapso de 10 segundos o menos.</t>
  </si>
  <si>
    <t>Verificar: 1. Existencia y funcionamiento. 2. Registro de contingencias y acciones realizadas. 3. Contactos diferenciados de color naranja.</t>
  </si>
  <si>
    <r>
      <t>Verificar 
1</t>
    </r>
    <r>
      <rPr>
        <b/>
        <sz val="11"/>
        <rFont val="Montserrat"/>
      </rPr>
      <t>. Limpieza de las instalaciones, que no existan humedad, cuarteaduras, orificios en plafones y paredes.
2. Que el sistema de control térmico ambiental mantenga la temperatura en un rango estable entre 24 y 28°C y que la humedad se mantenga entre 30 y 60%.</t>
    </r>
    <r>
      <rPr>
        <sz val="11"/>
        <rFont val="Montserrat"/>
      </rPr>
      <t xml:space="preserve">
</t>
    </r>
    <r>
      <rPr>
        <b/>
        <sz val="11"/>
        <rFont val="Montserrat"/>
      </rPr>
      <t xml:space="preserve">3. Que se cuente con ventilación con filtrado de alta eficiencia (filtros HEPA).
4. Que la infraestructura </t>
    </r>
    <r>
      <rPr>
        <sz val="11"/>
        <rFont val="Montserrat"/>
      </rPr>
      <t>e instalaciones hidrosanitarias</t>
    </r>
    <r>
      <rPr>
        <b/>
        <sz val="11"/>
        <rFont val="Montserrat"/>
      </rPr>
      <t xml:space="preserve"> </t>
    </r>
    <r>
      <rPr>
        <sz val="11"/>
        <rFont val="Montserrat"/>
      </rPr>
      <t>y eléctricas</t>
    </r>
    <r>
      <rPr>
        <b/>
        <sz val="11"/>
        <rFont val="Montserrat"/>
      </rPr>
      <t xml:space="preserve"> se encuentre en buen estado.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</si>
</sst>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6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Montserrat"/>
    </font>
    <font>
      <sz val="10"/>
      <name val="Montserrat"/>
    </font>
    <font>
      <b/>
      <sz val="11"/>
      <name val="Montserrat"/>
    </font>
    <font>
      <b/>
      <sz val="10"/>
      <name val="Montserrat"/>
    </font>
    <font>
      <b/>
      <sz val="12"/>
      <name val="Montserrat"/>
    </font>
    <font>
      <sz val="12"/>
      <name val="Montserrat"/>
    </font>
    <font>
      <b/>
      <sz val="14"/>
      <name val="Montserrat"/>
    </font>
    <font>
      <sz val="11"/>
      <name val="Montserrat"/>
    </font>
    <font>
      <sz val="14"/>
      <name val="Montserrat"/>
    </font>
    <font>
      <sz val="12"/>
      <color indexed="9"/>
      <name val="Montserrat"/>
    </font>
    <font>
      <b/>
      <sz val="12"/>
      <color indexed="9"/>
      <name val="Montserrat"/>
    </font>
    <font>
      <b/>
      <sz val="14"/>
      <color indexed="9"/>
      <name val="Montserrat"/>
    </font>
    <font>
      <b/>
      <i/>
      <sz val="10"/>
      <name val="Montserrat"/>
    </font>
    <font>
      <sz val="10"/>
      <color indexed="10"/>
      <name val="Montserrat"/>
    </font>
    <font>
      <b/>
      <sz val="12"/>
      <color theme="1"/>
      <name val="Montserrat"/>
    </font>
    <font>
      <sz val="12"/>
      <color theme="1"/>
      <name val="Montserrat"/>
    </font>
    <font>
      <sz val="9"/>
      <color theme="1"/>
      <name val="Montserrat"/>
    </font>
    <font>
      <b/>
      <sz val="10"/>
      <color indexed="8"/>
      <name val="Montserrat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35"/>
      </patternFill>
    </fill>
    <fill>
      <patternFill patternType="solid">
        <fgColor rgb="FF98989A"/>
        <bgColor indexed="64"/>
      </patternFill>
    </fill>
    <fill>
      <patternFill patternType="solid">
        <fgColor rgb="FF98989A"/>
        <bgColor indexed="21"/>
      </patternFill>
    </fill>
    <fill>
      <patternFill patternType="solid">
        <fgColor rgb="FFBB955C"/>
        <bgColor indexed="31"/>
      </patternFill>
    </fill>
    <fill>
      <patternFill patternType="solid">
        <fgColor rgb="FFBB955C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16" borderId="1" applyNumberFormat="0" applyAlignment="0" applyProtection="0"/>
    <xf numFmtId="0" fontId="3" fillId="17" borderId="2" applyNumberFormat="0" applyAlignment="0" applyProtection="0"/>
    <xf numFmtId="0" fontId="4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7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6" fillId="0" borderId="7" applyNumberFormat="0" applyFill="0" applyAlignment="0" applyProtection="0"/>
    <xf numFmtId="0" fontId="13" fillId="0" borderId="8" applyNumberFormat="0" applyFill="0" applyAlignment="0" applyProtection="0"/>
  </cellStyleXfs>
  <cellXfs count="124">
    <xf numFmtId="0" fontId="0" fillId="0" borderId="0" xfId="0"/>
    <xf numFmtId="0" fontId="19" fillId="0" borderId="0" xfId="0" applyFont="1"/>
    <xf numFmtId="0" fontId="22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0" fillId="26" borderId="0" xfId="0" applyFont="1" applyFill="1" applyAlignment="1">
      <alignment horizontal="center" vertical="center"/>
    </xf>
    <xf numFmtId="0" fontId="19" fillId="26" borderId="0" xfId="0" applyFont="1" applyFill="1"/>
    <xf numFmtId="0" fontId="21" fillId="26" borderId="0" xfId="0" applyFont="1" applyFill="1" applyAlignment="1">
      <alignment vertical="center"/>
    </xf>
    <xf numFmtId="0" fontId="19" fillId="26" borderId="0" xfId="0" applyFont="1" applyFill="1" applyAlignment="1">
      <alignment vertical="center"/>
    </xf>
    <xf numFmtId="0" fontId="20" fillId="29" borderId="11" xfId="0" applyFont="1" applyFill="1" applyBorder="1"/>
    <xf numFmtId="0" fontId="20" fillId="29" borderId="17" xfId="0" applyFont="1" applyFill="1" applyBorder="1" applyAlignment="1">
      <alignment horizontal="center" vertical="center" wrapText="1"/>
    </xf>
    <xf numFmtId="0" fontId="20" fillId="29" borderId="15" xfId="0" applyFont="1" applyFill="1" applyBorder="1" applyAlignment="1">
      <alignment horizontal="center" vertical="center" wrapText="1"/>
    </xf>
    <xf numFmtId="0" fontId="20" fillId="29" borderId="16" xfId="0" applyFont="1" applyFill="1" applyBorder="1" applyAlignment="1">
      <alignment horizontal="center" vertical="center"/>
    </xf>
    <xf numFmtId="0" fontId="21" fillId="24" borderId="10" xfId="0" applyFont="1" applyFill="1" applyBorder="1" applyAlignment="1">
      <alignment horizontal="center" vertical="center"/>
    </xf>
    <xf numFmtId="0" fontId="20" fillId="29" borderId="11" xfId="0" applyFont="1" applyFill="1" applyBorder="1" applyAlignment="1">
      <alignment horizontal="center" vertical="center"/>
    </xf>
    <xf numFmtId="0" fontId="25" fillId="27" borderId="9" xfId="0" applyFont="1" applyFill="1" applyBorder="1" applyAlignment="1">
      <alignment horizontal="justify" vertical="center" wrapText="1"/>
    </xf>
    <xf numFmtId="0" fontId="20" fillId="26" borderId="9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25" borderId="11" xfId="0" applyFont="1" applyFill="1" applyBorder="1" applyAlignment="1">
      <alignment horizontal="center" vertical="center"/>
    </xf>
    <xf numFmtId="0" fontId="25" fillId="28" borderId="9" xfId="0" applyFont="1" applyFill="1" applyBorder="1" applyAlignment="1">
      <alignment horizontal="justify" vertical="center" wrapText="1"/>
    </xf>
    <xf numFmtId="0" fontId="25" fillId="27" borderId="9" xfId="0" applyFont="1" applyFill="1" applyBorder="1" applyAlignment="1">
      <alignment horizontal="justify" vertical="center"/>
    </xf>
    <xf numFmtId="0" fontId="25" fillId="26" borderId="18" xfId="0" applyFont="1" applyFill="1" applyBorder="1" applyAlignment="1">
      <alignment horizontal="justify" vertical="center" wrapText="1"/>
    </xf>
    <xf numFmtId="0" fontId="25" fillId="26" borderId="9" xfId="0" applyFont="1" applyFill="1" applyBorder="1" applyAlignment="1">
      <alignment horizontal="justify" vertical="center" wrapText="1"/>
    </xf>
    <xf numFmtId="0" fontId="25" fillId="26" borderId="9" xfId="0" applyFont="1" applyFill="1" applyBorder="1" applyAlignment="1">
      <alignment horizontal="justify" vertical="center" wrapText="1" shrinkToFit="1"/>
    </xf>
    <xf numFmtId="0" fontId="25" fillId="26" borderId="14" xfId="0" applyFont="1" applyFill="1" applyBorder="1" applyAlignment="1">
      <alignment horizontal="justify" vertical="center" wrapText="1"/>
    </xf>
    <xf numFmtId="0" fontId="23" fillId="26" borderId="0" xfId="0" applyFont="1" applyFill="1" applyAlignment="1">
      <alignment horizontal="center" vertical="center"/>
    </xf>
    <xf numFmtId="0" fontId="23" fillId="0" borderId="0" xfId="0" applyFont="1" applyAlignment="1">
      <alignment vertical="center" wrapText="1" shrinkToFit="1"/>
    </xf>
    <xf numFmtId="0" fontId="25" fillId="26" borderId="9" xfId="0" applyFont="1" applyFill="1" applyBorder="1" applyAlignment="1">
      <alignment horizontal="justify" vertical="center"/>
    </xf>
    <xf numFmtId="0" fontId="25" fillId="26" borderId="0" xfId="0" applyFont="1" applyFill="1"/>
    <xf numFmtId="0" fontId="21" fillId="0" borderId="0" xfId="0" applyFont="1" applyAlignment="1">
      <alignment horizontal="center"/>
    </xf>
    <xf numFmtId="0" fontId="25" fillId="0" borderId="0" xfId="0" applyFont="1"/>
    <xf numFmtId="0" fontId="28" fillId="12" borderId="11" xfId="0" applyFont="1" applyFill="1" applyBorder="1" applyAlignment="1">
      <alignment horizontal="center" vertical="center" wrapText="1"/>
    </xf>
    <xf numFmtId="0" fontId="28" fillId="12" borderId="12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8" fillId="30" borderId="11" xfId="0" applyFont="1" applyFill="1" applyBorder="1" applyAlignment="1">
      <alignment horizontal="center" vertical="center" wrapText="1"/>
    </xf>
    <xf numFmtId="0" fontId="28" fillId="30" borderId="12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6" fillId="0" borderId="11" xfId="0" applyFont="1" applyBorder="1" applyAlignment="1">
      <alignment horizontal="justify" vertical="center" wrapText="1"/>
    </xf>
    <xf numFmtId="0" fontId="26" fillId="26" borderId="11" xfId="0" applyFont="1" applyFill="1" applyBorder="1" applyAlignment="1">
      <alignment horizontal="justify" vertical="center" wrapText="1"/>
    </xf>
    <xf numFmtId="0" fontId="26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7" fillId="30" borderId="11" xfId="0" applyFont="1" applyFill="1" applyBorder="1" applyAlignment="1">
      <alignment horizontal="center" vertical="center" textRotation="90" wrapText="1"/>
    </xf>
    <xf numFmtId="0" fontId="29" fillId="30" borderId="1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wrapText="1"/>
    </xf>
    <xf numFmtId="0" fontId="20" fillId="26" borderId="0" xfId="0" applyFont="1" applyFill="1" applyAlignment="1">
      <alignment horizontal="center" vertical="center" wrapText="1"/>
    </xf>
    <xf numFmtId="0" fontId="18" fillId="26" borderId="0" xfId="0" applyFont="1" applyFill="1" applyAlignment="1">
      <alignment vertical="center"/>
    </xf>
    <xf numFmtId="0" fontId="20" fillId="26" borderId="0" xfId="0" applyFont="1" applyFill="1" applyAlignment="1">
      <alignment vertical="center" wrapText="1"/>
    </xf>
    <xf numFmtId="0" fontId="21" fillId="0" borderId="0" xfId="0" applyFont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0" fontId="20" fillId="26" borderId="9" xfId="0" applyFont="1" applyFill="1" applyBorder="1" applyAlignment="1">
      <alignment horizontal="justify" vertical="center" wrapText="1"/>
    </xf>
    <xf numFmtId="0" fontId="33" fillId="26" borderId="11" xfId="0" applyFont="1" applyFill="1" applyBorder="1" applyAlignment="1">
      <alignment horizontal="center" vertical="center"/>
    </xf>
    <xf numFmtId="0" fontId="33" fillId="26" borderId="11" xfId="0" applyFont="1" applyFill="1" applyBorder="1" applyAlignment="1">
      <alignment vertical="center" wrapText="1"/>
    </xf>
    <xf numFmtId="0" fontId="34" fillId="26" borderId="11" xfId="0" applyFont="1" applyFill="1" applyBorder="1" applyAlignment="1">
      <alignment horizontal="center" vertical="center"/>
    </xf>
    <xf numFmtId="0" fontId="21" fillId="0" borderId="0" xfId="0" applyFont="1"/>
    <xf numFmtId="0" fontId="35" fillId="0" borderId="11" xfId="0" applyFont="1" applyBorder="1" applyAlignment="1">
      <alignment horizontal="justify" vertical="center" wrapText="1"/>
    </xf>
    <xf numFmtId="0" fontId="20" fillId="0" borderId="30" xfId="0" applyFont="1" applyBorder="1" applyAlignment="1">
      <alignment horizontal="justify" vertical="center"/>
    </xf>
    <xf numFmtId="0" fontId="20" fillId="0" borderId="18" xfId="0" applyFont="1" applyBorder="1" applyAlignment="1">
      <alignment horizontal="justify" vertical="center"/>
    </xf>
    <xf numFmtId="0" fontId="25" fillId="31" borderId="9" xfId="0" applyFont="1" applyFill="1" applyBorder="1" applyAlignment="1">
      <alignment horizontal="justify" vertical="center"/>
    </xf>
    <xf numFmtId="0" fontId="22" fillId="0" borderId="9" xfId="0" applyFont="1" applyBorder="1" applyAlignment="1">
      <alignment horizontal="justify" vertical="center"/>
    </xf>
    <xf numFmtId="0" fontId="25" fillId="31" borderId="20" xfId="0" applyFont="1" applyFill="1" applyBorder="1" applyAlignment="1">
      <alignment horizontal="justify" vertical="center"/>
    </xf>
    <xf numFmtId="0" fontId="22" fillId="0" borderId="20" xfId="0" applyFont="1" applyBorder="1" applyAlignment="1">
      <alignment horizontal="justify" vertical="center"/>
    </xf>
    <xf numFmtId="0" fontId="25" fillId="31" borderId="14" xfId="0" applyFont="1" applyFill="1" applyBorder="1" applyAlignment="1">
      <alignment horizontal="justify" vertical="center"/>
    </xf>
    <xf numFmtId="14" fontId="22" fillId="0" borderId="14" xfId="0" applyNumberFormat="1" applyFont="1" applyBorder="1" applyAlignment="1">
      <alignment horizontal="justify" vertical="center"/>
    </xf>
    <xf numFmtId="0" fontId="22" fillId="32" borderId="3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2" fillId="31" borderId="9" xfId="0" applyFont="1" applyFill="1" applyBorder="1" applyAlignment="1">
      <alignment horizontal="center" vertical="center"/>
    </xf>
    <xf numFmtId="0" fontId="25" fillId="29" borderId="36" xfId="0" applyFont="1" applyFill="1" applyBorder="1" applyAlignment="1">
      <alignment horizontal="center" vertical="center" wrapText="1"/>
    </xf>
    <xf numFmtId="0" fontId="25" fillId="29" borderId="32" xfId="0" applyFont="1" applyFill="1" applyBorder="1" applyAlignment="1">
      <alignment horizontal="center" vertical="center" wrapText="1"/>
    </xf>
    <xf numFmtId="0" fontId="25" fillId="29" borderId="19" xfId="0" applyFont="1" applyFill="1" applyBorder="1" applyAlignment="1">
      <alignment horizontal="center" vertical="center" wrapText="1"/>
    </xf>
    <xf numFmtId="0" fontId="20" fillId="26" borderId="0" xfId="0" applyFont="1" applyFill="1" applyAlignment="1">
      <alignment horizontal="center" vertical="center" wrapText="1"/>
    </xf>
    <xf numFmtId="0" fontId="25" fillId="26" borderId="18" xfId="0" applyFont="1" applyFill="1" applyBorder="1" applyAlignment="1">
      <alignment horizontal="justify" vertical="center" wrapText="1"/>
    </xf>
    <xf numFmtId="0" fontId="25" fillId="26" borderId="9" xfId="0" applyFont="1" applyFill="1" applyBorder="1" applyAlignment="1">
      <alignment horizontal="justify" vertical="center"/>
    </xf>
    <xf numFmtId="0" fontId="25" fillId="26" borderId="9" xfId="0" applyFont="1" applyFill="1" applyBorder="1" applyAlignment="1">
      <alignment horizontal="justify" vertical="center" wrapText="1" shrinkToFit="1"/>
    </xf>
    <xf numFmtId="0" fontId="25" fillId="0" borderId="9" xfId="0" applyFont="1" applyBorder="1" applyAlignment="1">
      <alignment horizontal="justify" vertical="center"/>
    </xf>
    <xf numFmtId="0" fontId="25" fillId="26" borderId="18" xfId="0" applyFont="1" applyFill="1" applyBorder="1" applyAlignment="1">
      <alignment horizontal="justify" vertical="center"/>
    </xf>
    <xf numFmtId="0" fontId="25" fillId="26" borderId="31" xfId="0" applyFont="1" applyFill="1" applyBorder="1" applyAlignment="1">
      <alignment horizontal="center" vertical="center" wrapText="1"/>
    </xf>
    <xf numFmtId="0" fontId="25" fillId="26" borderId="32" xfId="0" applyFont="1" applyFill="1" applyBorder="1" applyAlignment="1">
      <alignment horizontal="center" vertical="center" wrapText="1"/>
    </xf>
    <xf numFmtId="0" fontId="25" fillId="26" borderId="19" xfId="0" applyFont="1" applyFill="1" applyBorder="1" applyAlignment="1">
      <alignment horizontal="center" vertical="center" wrapText="1"/>
    </xf>
    <xf numFmtId="0" fontId="25" fillId="26" borderId="33" xfId="0" applyFont="1" applyFill="1" applyBorder="1" applyAlignment="1">
      <alignment horizontal="center" vertical="center" wrapText="1"/>
    </xf>
    <xf numFmtId="0" fontId="25" fillId="26" borderId="0" xfId="0" applyFont="1" applyFill="1" applyAlignment="1">
      <alignment horizontal="center" vertical="center" wrapText="1"/>
    </xf>
    <xf numFmtId="0" fontId="25" fillId="26" borderId="21" xfId="0" applyFont="1" applyFill="1" applyBorder="1" applyAlignment="1">
      <alignment horizontal="center" vertical="center" wrapText="1"/>
    </xf>
    <xf numFmtId="0" fontId="25" fillId="26" borderId="34" xfId="0" applyFont="1" applyFill="1" applyBorder="1" applyAlignment="1">
      <alignment horizontal="center" vertical="center" wrapText="1"/>
    </xf>
    <xf numFmtId="0" fontId="25" fillId="26" borderId="35" xfId="0" applyFont="1" applyFill="1" applyBorder="1" applyAlignment="1">
      <alignment horizontal="center" vertical="center" wrapText="1"/>
    </xf>
    <xf numFmtId="0" fontId="25" fillId="26" borderId="22" xfId="0" applyFont="1" applyFill="1" applyBorder="1" applyAlignment="1">
      <alignment horizontal="center" vertical="center" wrapText="1"/>
    </xf>
    <xf numFmtId="0" fontId="25" fillId="26" borderId="9" xfId="0" applyFont="1" applyFill="1" applyBorder="1" applyAlignment="1">
      <alignment horizontal="center" vertical="center" wrapText="1" shrinkToFit="1"/>
    </xf>
    <xf numFmtId="0" fontId="25" fillId="26" borderId="9" xfId="0" applyFont="1" applyFill="1" applyBorder="1" applyAlignment="1">
      <alignment horizontal="center" vertical="center"/>
    </xf>
    <xf numFmtId="0" fontId="25" fillId="26" borderId="18" xfId="0" applyFont="1" applyFill="1" applyBorder="1" applyAlignment="1">
      <alignment horizontal="justify" vertical="center" wrapText="1" shrinkToFit="1"/>
    </xf>
    <xf numFmtId="0" fontId="25" fillId="26" borderId="9" xfId="0" applyFont="1" applyFill="1" applyBorder="1" applyAlignment="1">
      <alignment horizontal="justify" vertical="center" wrapText="1"/>
    </xf>
    <xf numFmtId="0" fontId="25" fillId="26" borderId="9" xfId="0" applyFont="1" applyFill="1" applyBorder="1" applyAlignment="1">
      <alignment horizontal="center" vertical="center" wrapText="1"/>
    </xf>
    <xf numFmtId="0" fontId="25" fillId="26" borderId="19" xfId="0" applyFont="1" applyFill="1" applyBorder="1" applyAlignment="1">
      <alignment horizontal="justify" vertical="center" wrapText="1"/>
    </xf>
    <xf numFmtId="0" fontId="25" fillId="26" borderId="14" xfId="0" applyFont="1" applyFill="1" applyBorder="1" applyAlignment="1">
      <alignment horizontal="justify" vertical="center" wrapText="1" shrinkToFit="1"/>
    </xf>
    <xf numFmtId="0" fontId="25" fillId="0" borderId="34" xfId="0" applyFont="1" applyBorder="1" applyAlignment="1">
      <alignment horizontal="justify" vertical="center" wrapText="1"/>
    </xf>
    <xf numFmtId="0" fontId="25" fillId="0" borderId="35" xfId="0" applyFont="1" applyBorder="1" applyAlignment="1">
      <alignment horizontal="justify" vertical="center"/>
    </xf>
    <xf numFmtId="0" fontId="25" fillId="0" borderId="22" xfId="0" applyFont="1" applyBorder="1" applyAlignment="1">
      <alignment horizontal="justify" vertical="center"/>
    </xf>
    <xf numFmtId="0" fontId="20" fillId="26" borderId="9" xfId="0" applyFont="1" applyFill="1" applyBorder="1" applyAlignment="1">
      <alignment horizontal="justify" vertical="center" wrapText="1" shrinkToFit="1"/>
    </xf>
    <xf numFmtId="0" fontId="19" fillId="26" borderId="0" xfId="0" applyFont="1" applyFill="1" applyAlignment="1">
      <alignment horizontal="center" vertical="center"/>
    </xf>
    <xf numFmtId="0" fontId="18" fillId="26" borderId="0" xfId="0" applyFont="1" applyFill="1" applyAlignment="1">
      <alignment horizontal="right" vertical="center"/>
    </xf>
    <xf numFmtId="0" fontId="20" fillId="29" borderId="23" xfId="0" applyFont="1" applyFill="1" applyBorder="1" applyAlignment="1">
      <alignment horizontal="center" vertical="center"/>
    </xf>
    <xf numFmtId="0" fontId="20" fillId="29" borderId="24" xfId="0" applyFont="1" applyFill="1" applyBorder="1" applyAlignment="1">
      <alignment horizontal="center" vertical="center"/>
    </xf>
    <xf numFmtId="0" fontId="25" fillId="26" borderId="22" xfId="0" applyFont="1" applyFill="1" applyBorder="1" applyAlignment="1">
      <alignment horizontal="justify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0" fillId="26" borderId="0" xfId="0" applyFont="1" applyFill="1" applyAlignment="1">
      <alignment horizontal="right" vertical="center"/>
    </xf>
    <xf numFmtId="0" fontId="19" fillId="26" borderId="13" xfId="0" applyFont="1" applyFill="1" applyBorder="1" applyAlignment="1">
      <alignment horizontal="center" vertical="center"/>
    </xf>
    <xf numFmtId="0" fontId="21" fillId="26" borderId="13" xfId="0" applyFont="1" applyFill="1" applyBorder="1" applyAlignment="1">
      <alignment horizontal="center" vertical="center"/>
    </xf>
    <xf numFmtId="0" fontId="19" fillId="0" borderId="0" xfId="0" applyFont="1" applyAlignment="1">
      <alignment horizontal="justify" vertical="center"/>
    </xf>
    <xf numFmtId="1" fontId="21" fillId="0" borderId="9" xfId="0" applyNumberFormat="1" applyFont="1" applyBorder="1" applyAlignment="1">
      <alignment horizontal="center" vertical="center" wrapText="1"/>
    </xf>
    <xf numFmtId="1" fontId="21" fillId="0" borderId="9" xfId="0" applyNumberFormat="1" applyFont="1" applyBorder="1" applyAlignment="1">
      <alignment horizontal="center" vertical="center"/>
    </xf>
    <xf numFmtId="1" fontId="3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19" fillId="32" borderId="28" xfId="0" applyFont="1" applyFill="1" applyBorder="1" applyAlignment="1">
      <alignment horizontal="center"/>
    </xf>
    <xf numFmtId="164" fontId="32" fillId="0" borderId="29" xfId="0" applyNumberFormat="1" applyFont="1" applyBorder="1" applyAlignment="1">
      <alignment horizontal="center"/>
    </xf>
    <xf numFmtId="0" fontId="21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21" fillId="32" borderId="11" xfId="0" applyFont="1" applyFill="1" applyBorder="1" applyAlignment="1">
      <alignment horizontal="center" vertical="center"/>
    </xf>
    <xf numFmtId="0" fontId="21" fillId="32" borderId="11" xfId="0" applyFont="1" applyFill="1" applyBorder="1" applyAlignment="1">
      <alignment horizontal="center"/>
    </xf>
    <xf numFmtId="0" fontId="21" fillId="0" borderId="11" xfId="0" applyFont="1" applyBorder="1" applyAlignment="1">
      <alignment horizontal="center" vertical="center"/>
    </xf>
  </cellXfs>
  <cellStyles count="4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tas" xfId="32" builtinId="10" customBuiltin="1"/>
    <cellStyle name="Salida" xfId="33" builtinId="21" customBuiltin="1"/>
    <cellStyle name="Texto de advertencia" xfId="34" builtinId="11" customBuiltin="1"/>
    <cellStyle name="Texto explicativo" xfId="35" builtinId="53" customBuiltin="1"/>
    <cellStyle name="Título" xfId="36" builtinId="15" customBuiltin="1"/>
    <cellStyle name="Título 2" xfId="37" builtinId="17" customBuiltin="1"/>
    <cellStyle name="Título 3" xfId="38" builtinId="18" customBuiltin="1"/>
    <cellStyle name="Total" xfId="39" builtinId="25" customBuiltin="1"/>
  </cellStyles>
  <dxfs count="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B955C"/>
      <color rgb="FF989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</xdr:col>
      <xdr:colOff>488842</xdr:colOff>
      <xdr:row>3</xdr:row>
      <xdr:rowOff>29142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8100"/>
          <a:ext cx="1755667" cy="562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1</xdr:col>
      <xdr:colOff>1508017</xdr:colOff>
      <xdr:row>2</xdr:row>
      <xdr:rowOff>38667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8575"/>
          <a:ext cx="1755667" cy="5625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79723</xdr:colOff>
      <xdr:row>0</xdr:row>
      <xdr:rowOff>67719</xdr:rowOff>
    </xdr:from>
    <xdr:to>
      <xdr:col>1</xdr:col>
      <xdr:colOff>1416290</xdr:colOff>
      <xdr:row>2</xdr:row>
      <xdr:rowOff>77811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3" y="67719"/>
          <a:ext cx="1754101" cy="5581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70199</xdr:colOff>
      <xdr:row>0</xdr:row>
      <xdr:rowOff>28575</xdr:rowOff>
    </xdr:from>
    <xdr:to>
      <xdr:col>0</xdr:col>
      <xdr:colOff>1447801</xdr:colOff>
      <xdr:row>2</xdr:row>
      <xdr:rowOff>72570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" y="28575"/>
          <a:ext cx="1377602" cy="501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view="pageBreakPreview" topLeftCell="A16" zoomScaleSheetLayoutView="100" workbookViewId="0">
      <selection activeCell="H36" sqref="H36"/>
    </sheetView>
  </sheetViews>
  <sheetFormatPr baseColWidth="10" defaultColWidth="11.5" defaultRowHeight="14" x14ac:dyDescent="0.2"/>
  <cols>
    <col min="1" max="1" width="19.33203125" style="1" customWidth="1"/>
    <col min="2" max="2" width="31" style="1" customWidth="1"/>
    <col min="3" max="4" width="10.6640625" style="1" customWidth="1"/>
    <col min="5" max="5" width="12.6640625" style="1" customWidth="1"/>
    <col min="6" max="6" width="31.6640625" style="1" customWidth="1"/>
    <col min="7" max="7" width="11.6640625" style="1" customWidth="1"/>
    <col min="8" max="16384" width="11.5" style="1"/>
  </cols>
  <sheetData>
    <row r="1" spans="1:6" x14ac:dyDescent="0.2">
      <c r="A1" s="69" t="s">
        <v>300</v>
      </c>
      <c r="B1" s="69"/>
      <c r="C1" s="69"/>
      <c r="D1" s="69"/>
      <c r="E1" s="69"/>
      <c r="F1" s="69"/>
    </row>
    <row r="2" spans="1:6" x14ac:dyDescent="0.2">
      <c r="A2" s="69" t="s">
        <v>299</v>
      </c>
      <c r="B2" s="69"/>
      <c r="C2" s="69"/>
      <c r="D2" s="69"/>
      <c r="E2" s="69"/>
      <c r="F2" s="69"/>
    </row>
    <row r="3" spans="1:6" x14ac:dyDescent="0.2">
      <c r="A3" s="69"/>
      <c r="B3" s="69"/>
      <c r="C3" s="69"/>
      <c r="D3" s="69"/>
      <c r="E3" s="69"/>
      <c r="F3" s="69"/>
    </row>
    <row r="4" spans="1:6" ht="18" customHeight="1" x14ac:dyDescent="0.2">
      <c r="A4" s="68" t="s">
        <v>301</v>
      </c>
      <c r="B4" s="68"/>
      <c r="C4" s="68"/>
      <c r="D4" s="68"/>
      <c r="E4" s="68"/>
      <c r="F4" s="68"/>
    </row>
    <row r="5" spans="1:6" ht="18" customHeight="1" x14ac:dyDescent="0.2">
      <c r="A5" s="68"/>
      <c r="B5" s="68"/>
      <c r="C5" s="68"/>
      <c r="D5" s="68"/>
      <c r="E5" s="68"/>
      <c r="F5" s="68"/>
    </row>
    <row r="6" spans="1:6" ht="18" customHeight="1" x14ac:dyDescent="0.2">
      <c r="A6" s="68"/>
      <c r="B6" s="68"/>
      <c r="C6" s="68"/>
      <c r="D6" s="68"/>
      <c r="E6" s="68"/>
      <c r="F6" s="68"/>
    </row>
    <row r="7" spans="1:6" ht="14.25" customHeight="1" x14ac:dyDescent="0.2">
      <c r="A7" s="70">
        <v>2023</v>
      </c>
      <c r="B7" s="70"/>
      <c r="C7" s="70"/>
      <c r="D7" s="70"/>
      <c r="E7" s="70"/>
      <c r="F7" s="70"/>
    </row>
    <row r="8" spans="1:6" ht="14.25" customHeight="1" x14ac:dyDescent="0.2">
      <c r="A8" s="71" t="s">
        <v>0</v>
      </c>
      <c r="B8" s="71"/>
      <c r="C8" s="71" t="s">
        <v>1</v>
      </c>
      <c r="D8" s="71"/>
      <c r="E8" s="71"/>
      <c r="F8" s="71"/>
    </row>
    <row r="9" spans="1:6" ht="30" customHeight="1" x14ac:dyDescent="0.2">
      <c r="A9" s="61" t="s">
        <v>2</v>
      </c>
      <c r="B9" s="61"/>
      <c r="C9" s="62"/>
      <c r="D9" s="62"/>
      <c r="E9" s="62"/>
      <c r="F9" s="62"/>
    </row>
    <row r="10" spans="1:6" ht="30" customHeight="1" x14ac:dyDescent="0.2">
      <c r="A10" s="61" t="s">
        <v>3</v>
      </c>
      <c r="B10" s="61"/>
      <c r="C10" s="62"/>
      <c r="D10" s="62"/>
      <c r="E10" s="62"/>
      <c r="F10" s="62"/>
    </row>
    <row r="11" spans="1:6" ht="30" customHeight="1" x14ac:dyDescent="0.2">
      <c r="A11" s="61" t="s">
        <v>4</v>
      </c>
      <c r="B11" s="61"/>
      <c r="C11" s="62"/>
      <c r="D11" s="62"/>
      <c r="E11" s="62"/>
      <c r="F11" s="62"/>
    </row>
    <row r="12" spans="1:6" ht="30" customHeight="1" x14ac:dyDescent="0.2">
      <c r="A12" s="61" t="s">
        <v>302</v>
      </c>
      <c r="B12" s="61"/>
      <c r="C12" s="62"/>
      <c r="D12" s="62"/>
      <c r="E12" s="62"/>
      <c r="F12" s="62"/>
    </row>
    <row r="13" spans="1:6" ht="57" customHeight="1" x14ac:dyDescent="0.2">
      <c r="A13" s="61" t="s">
        <v>5</v>
      </c>
      <c r="B13" s="61"/>
      <c r="C13" s="62"/>
      <c r="D13" s="62"/>
      <c r="E13" s="62"/>
      <c r="F13" s="62"/>
    </row>
    <row r="14" spans="1:6" ht="30" customHeight="1" x14ac:dyDescent="0.2">
      <c r="A14" s="61" t="s">
        <v>6</v>
      </c>
      <c r="B14" s="61"/>
      <c r="C14" s="62"/>
      <c r="D14" s="62"/>
      <c r="E14" s="62"/>
      <c r="F14" s="62"/>
    </row>
    <row r="15" spans="1:6" ht="30" customHeight="1" x14ac:dyDescent="0.2">
      <c r="A15" s="61" t="s">
        <v>7</v>
      </c>
      <c r="B15" s="61"/>
      <c r="C15" s="62"/>
      <c r="D15" s="62"/>
      <c r="E15" s="62"/>
      <c r="F15" s="62"/>
    </row>
    <row r="16" spans="1:6" ht="30" customHeight="1" x14ac:dyDescent="0.2">
      <c r="A16" s="61" t="s">
        <v>8</v>
      </c>
      <c r="B16" s="61"/>
      <c r="C16" s="62"/>
      <c r="D16" s="62"/>
      <c r="E16" s="62"/>
      <c r="F16" s="62"/>
    </row>
    <row r="17" spans="1:6" ht="36" customHeight="1" x14ac:dyDescent="0.2">
      <c r="A17" s="61" t="s">
        <v>303</v>
      </c>
      <c r="B17" s="61"/>
      <c r="C17" s="62"/>
      <c r="D17" s="62"/>
      <c r="E17" s="62"/>
      <c r="F17" s="62"/>
    </row>
    <row r="18" spans="1:6" ht="96.75" customHeight="1" x14ac:dyDescent="0.2">
      <c r="A18" s="63" t="s">
        <v>9</v>
      </c>
      <c r="B18" s="63"/>
      <c r="C18" s="64"/>
      <c r="D18" s="64"/>
      <c r="E18" s="64"/>
      <c r="F18" s="64"/>
    </row>
    <row r="19" spans="1:6" ht="14.25" customHeight="1" x14ac:dyDescent="0.2">
      <c r="A19" s="65" t="s">
        <v>304</v>
      </c>
      <c r="B19" s="65"/>
      <c r="C19" s="66"/>
      <c r="D19" s="66"/>
      <c r="E19" s="66"/>
      <c r="F19" s="66"/>
    </row>
    <row r="20" spans="1:6" ht="31.5" customHeight="1" x14ac:dyDescent="0.2">
      <c r="A20" s="61" t="s">
        <v>305</v>
      </c>
      <c r="B20" s="61"/>
      <c r="C20" s="62"/>
      <c r="D20" s="62"/>
      <c r="E20" s="62"/>
      <c r="F20" s="62"/>
    </row>
    <row r="21" spans="1:6" ht="31.5" customHeight="1" x14ac:dyDescent="0.2">
      <c r="A21" s="67" t="s">
        <v>306</v>
      </c>
      <c r="B21" s="67"/>
      <c r="C21" s="67"/>
      <c r="D21" s="67"/>
      <c r="E21" s="67"/>
      <c r="F21" s="67"/>
    </row>
    <row r="22" spans="1:6" ht="32.25" customHeight="1" x14ac:dyDescent="0.2">
      <c r="A22" s="59" t="s">
        <v>323</v>
      </c>
      <c r="B22" s="59"/>
      <c r="C22" s="59"/>
      <c r="D22" s="59"/>
      <c r="E22" s="59"/>
      <c r="F22" s="60"/>
    </row>
    <row r="23" spans="1:6" ht="28.5" customHeight="1" x14ac:dyDescent="0.2">
      <c r="A23" s="59" t="s">
        <v>325</v>
      </c>
      <c r="B23" s="59"/>
      <c r="C23" s="59"/>
      <c r="D23" s="59"/>
      <c r="E23" s="59"/>
      <c r="F23" s="60"/>
    </row>
    <row r="24" spans="1:6" ht="30.75" customHeight="1" x14ac:dyDescent="0.2">
      <c r="A24" s="59" t="s">
        <v>324</v>
      </c>
      <c r="B24" s="59"/>
      <c r="C24" s="59"/>
      <c r="D24" s="59"/>
      <c r="E24" s="59"/>
      <c r="F24" s="60"/>
    </row>
    <row r="25" spans="1:6" ht="30.75" customHeight="1" x14ac:dyDescent="0.2">
      <c r="A25" s="59" t="s">
        <v>320</v>
      </c>
      <c r="B25" s="59"/>
      <c r="C25" s="59"/>
      <c r="D25" s="59"/>
      <c r="E25" s="59"/>
      <c r="F25" s="60"/>
    </row>
    <row r="26" spans="1:6" ht="30.75" customHeight="1" x14ac:dyDescent="0.2">
      <c r="A26" s="59" t="s">
        <v>321</v>
      </c>
      <c r="B26" s="59"/>
      <c r="C26" s="59"/>
      <c r="D26" s="59"/>
      <c r="E26" s="59"/>
      <c r="F26" s="60"/>
    </row>
    <row r="27" spans="1:6" ht="30.75" customHeight="1" x14ac:dyDescent="0.2">
      <c r="A27" s="59" t="s">
        <v>400</v>
      </c>
      <c r="B27" s="59"/>
      <c r="C27" s="59"/>
      <c r="D27" s="59"/>
      <c r="E27" s="59"/>
      <c r="F27" s="60"/>
    </row>
    <row r="28" spans="1:6" ht="30.75" customHeight="1" x14ac:dyDescent="0.2">
      <c r="A28" s="59" t="s">
        <v>401</v>
      </c>
      <c r="B28" s="59"/>
      <c r="C28" s="59"/>
      <c r="D28" s="59"/>
      <c r="E28" s="59"/>
      <c r="F28" s="60"/>
    </row>
    <row r="29" spans="1:6" ht="30.75" customHeight="1" x14ac:dyDescent="0.2">
      <c r="A29" s="59" t="s">
        <v>331</v>
      </c>
      <c r="B29" s="59"/>
      <c r="C29" s="59"/>
      <c r="D29" s="59"/>
      <c r="E29" s="59"/>
      <c r="F29" s="60"/>
    </row>
    <row r="30" spans="1:6" ht="30.75" customHeight="1" x14ac:dyDescent="0.2">
      <c r="A30" s="59" t="s">
        <v>322</v>
      </c>
      <c r="B30" s="59"/>
      <c r="C30" s="59"/>
      <c r="D30" s="59"/>
      <c r="E30" s="59"/>
      <c r="F30" s="60"/>
    </row>
  </sheetData>
  <sheetProtection selectLockedCells="1" selectUnlockedCells="1"/>
  <mergeCells count="41">
    <mergeCell ref="A27:F27"/>
    <mergeCell ref="A28:F28"/>
    <mergeCell ref="A4:F6"/>
    <mergeCell ref="A1:F1"/>
    <mergeCell ref="A2:F2"/>
    <mergeCell ref="A3:F3"/>
    <mergeCell ref="A7:F7"/>
    <mergeCell ref="A8:B8"/>
    <mergeCell ref="C8:F8"/>
    <mergeCell ref="A9:B9"/>
    <mergeCell ref="C9:F9"/>
    <mergeCell ref="A10:B10"/>
    <mergeCell ref="C10:F10"/>
    <mergeCell ref="A11:B11"/>
    <mergeCell ref="C11:F11"/>
    <mergeCell ref="A12:B12"/>
    <mergeCell ref="C12:F12"/>
    <mergeCell ref="A16:B16"/>
    <mergeCell ref="C16:F16"/>
    <mergeCell ref="A13:B13"/>
    <mergeCell ref="C13:F13"/>
    <mergeCell ref="A14:B14"/>
    <mergeCell ref="C14:F14"/>
    <mergeCell ref="A15:B15"/>
    <mergeCell ref="C15:F15"/>
    <mergeCell ref="A25:F25"/>
    <mergeCell ref="A26:F26"/>
    <mergeCell ref="A30:F30"/>
    <mergeCell ref="A17:B17"/>
    <mergeCell ref="C17:F17"/>
    <mergeCell ref="A22:F22"/>
    <mergeCell ref="A23:F23"/>
    <mergeCell ref="A24:F24"/>
    <mergeCell ref="A18:B18"/>
    <mergeCell ref="C18:F18"/>
    <mergeCell ref="A19:B19"/>
    <mergeCell ref="C19:F19"/>
    <mergeCell ref="A20:B20"/>
    <mergeCell ref="C20:F20"/>
    <mergeCell ref="A21:F21"/>
    <mergeCell ref="A29:F29"/>
  </mergeCells>
  <phoneticPr fontId="16" type="noConversion"/>
  <printOptions horizontalCentered="1"/>
  <pageMargins left="0.28000000000000003" right="0.22" top="0.16" bottom="0.18" header="0.51181102362204722" footer="0.16"/>
  <pageSetup scale="80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78"/>
  <sheetViews>
    <sheetView tabSelected="1" view="pageBreakPreview" zoomScaleSheetLayoutView="100" workbookViewId="0">
      <selection activeCell="S11" sqref="S11"/>
    </sheetView>
  </sheetViews>
  <sheetFormatPr baseColWidth="10" defaultColWidth="11.5" defaultRowHeight="19" x14ac:dyDescent="0.25"/>
  <cols>
    <col min="1" max="1" width="4.6640625" style="1" customWidth="1"/>
    <col min="2" max="2" width="24.33203125" style="1" customWidth="1"/>
    <col min="3" max="3" width="35.6640625" style="1" customWidth="1"/>
    <col min="4" max="10" width="5.6640625" style="1" customWidth="1"/>
    <col min="11" max="11" width="8.6640625" style="1" customWidth="1"/>
    <col min="12" max="12" width="7.33203125" style="1" customWidth="1"/>
    <col min="13" max="14" width="11.5" style="1" hidden="1" customWidth="1"/>
    <col min="15" max="15" width="11.5" style="3" hidden="1" customWidth="1"/>
    <col min="16" max="17" width="11.5" style="1" hidden="1" customWidth="1"/>
    <col min="18" max="34" width="11.5" style="1" customWidth="1"/>
    <col min="35" max="16384" width="11.5" style="1"/>
  </cols>
  <sheetData>
    <row r="1" spans="1:17" x14ac:dyDescent="0.25">
      <c r="A1" s="102" t="s">
        <v>300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7" x14ac:dyDescent="0.25">
      <c r="A2" s="102" t="s">
        <v>10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7" ht="15" x14ac:dyDescent="0.2">
      <c r="A3" s="4"/>
      <c r="B3" s="75" t="s">
        <v>301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5"/>
      <c r="O3" s="1"/>
    </row>
    <row r="4" spans="1:17" ht="15" x14ac:dyDescent="0.2">
      <c r="A4" s="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5"/>
      <c r="O4" s="1"/>
    </row>
    <row r="5" spans="1:17" ht="15" x14ac:dyDescent="0.2">
      <c r="A5" s="4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5"/>
      <c r="O5" s="1"/>
    </row>
    <row r="6" spans="1:17" ht="22.5" customHeight="1" x14ac:dyDescent="0.2">
      <c r="A6" s="4"/>
      <c r="B6" s="75">
        <f>Carátula!C11</f>
        <v>0</v>
      </c>
      <c r="C6" s="75"/>
      <c r="D6" s="48"/>
      <c r="E6" s="48"/>
      <c r="F6" s="75">
        <f>Carátula!C12</f>
        <v>0</v>
      </c>
      <c r="G6" s="75"/>
      <c r="H6" s="75"/>
      <c r="I6" s="75"/>
      <c r="J6" s="75"/>
      <c r="K6" s="75"/>
      <c r="L6" s="48"/>
      <c r="M6" s="5"/>
      <c r="O6" s="1"/>
    </row>
    <row r="7" spans="1:17" ht="12.75" customHeight="1" thickBot="1" x14ac:dyDescent="0.3">
      <c r="A7" s="6"/>
      <c r="B7" s="6"/>
      <c r="C7" s="6"/>
      <c r="D7" s="6"/>
      <c r="E7" s="6"/>
      <c r="F7" s="6"/>
      <c r="G7" s="6"/>
      <c r="H7" s="101">
        <v>2023</v>
      </c>
      <c r="I7" s="101"/>
      <c r="J7" s="101"/>
      <c r="K7" s="101"/>
      <c r="L7" s="101"/>
      <c r="M7" s="7"/>
    </row>
    <row r="8" spans="1:17" ht="16" x14ac:dyDescent="0.2">
      <c r="A8" s="8"/>
      <c r="B8" s="9" t="s">
        <v>11</v>
      </c>
      <c r="C8" s="10" t="s">
        <v>12</v>
      </c>
      <c r="D8" s="103" t="s">
        <v>13</v>
      </c>
      <c r="E8" s="103"/>
      <c r="F8" s="103"/>
      <c r="G8" s="103"/>
      <c r="H8" s="103"/>
      <c r="I8" s="103"/>
      <c r="J8" s="103"/>
      <c r="K8" s="104"/>
      <c r="L8" s="11" t="s">
        <v>14</v>
      </c>
      <c r="M8" s="5"/>
      <c r="O8" s="12" t="s">
        <v>200</v>
      </c>
      <c r="P8" s="12" t="s">
        <v>229</v>
      </c>
      <c r="Q8" s="12" t="s">
        <v>199</v>
      </c>
    </row>
    <row r="9" spans="1:17" ht="50.25" customHeight="1" x14ac:dyDescent="0.2">
      <c r="A9" s="13">
        <v>1</v>
      </c>
      <c r="B9" s="105" t="s">
        <v>17</v>
      </c>
      <c r="C9" s="14" t="s">
        <v>18</v>
      </c>
      <c r="D9" s="77" t="s">
        <v>19</v>
      </c>
      <c r="E9" s="77"/>
      <c r="F9" s="77"/>
      <c r="G9" s="77"/>
      <c r="H9" s="77"/>
      <c r="I9" s="77"/>
      <c r="J9" s="77"/>
      <c r="K9" s="77"/>
      <c r="L9" s="15">
        <v>5</v>
      </c>
      <c r="M9" s="5"/>
      <c r="O9" s="16">
        <f t="shared" ref="O9:O74" si="0">IF(L9=P9,Q9)</f>
        <v>5</v>
      </c>
      <c r="P9" s="17">
        <f>IF(L9="NA","NA",Q9)</f>
        <v>5</v>
      </c>
      <c r="Q9" s="2">
        <v>5</v>
      </c>
    </row>
    <row r="10" spans="1:17" ht="36" customHeight="1" x14ac:dyDescent="0.2">
      <c r="A10" s="13">
        <f>A9+1</f>
        <v>2</v>
      </c>
      <c r="B10" s="76"/>
      <c r="C10" s="14" t="s">
        <v>20</v>
      </c>
      <c r="D10" s="77" t="s">
        <v>21</v>
      </c>
      <c r="E10" s="77"/>
      <c r="F10" s="77"/>
      <c r="G10" s="77"/>
      <c r="H10" s="77"/>
      <c r="I10" s="77"/>
      <c r="J10" s="77"/>
      <c r="K10" s="77"/>
      <c r="L10" s="15">
        <v>5</v>
      </c>
      <c r="M10" s="5"/>
      <c r="O10" s="16">
        <f t="shared" si="0"/>
        <v>5</v>
      </c>
      <c r="P10" s="17">
        <f t="shared" ref="P10:P73" si="1">IF(L10="NA","NA",Q10)</f>
        <v>5</v>
      </c>
      <c r="Q10" s="2">
        <v>5</v>
      </c>
    </row>
    <row r="11" spans="1:17" ht="15.75" customHeight="1" x14ac:dyDescent="0.2">
      <c r="A11" s="13">
        <f t="shared" ref="A11:A74" si="2">A10+1</f>
        <v>3</v>
      </c>
      <c r="B11" s="76"/>
      <c r="C11" s="14" t="s">
        <v>22</v>
      </c>
      <c r="D11" s="91" t="s">
        <v>23</v>
      </c>
      <c r="E11" s="91"/>
      <c r="F11" s="91"/>
      <c r="G11" s="91"/>
      <c r="H11" s="91"/>
      <c r="I11" s="91"/>
      <c r="J11" s="91"/>
      <c r="K11" s="91"/>
      <c r="L11" s="15">
        <v>5</v>
      </c>
      <c r="M11" s="5"/>
      <c r="O11" s="16">
        <f t="shared" si="0"/>
        <v>5</v>
      </c>
      <c r="P11" s="17">
        <f t="shared" si="1"/>
        <v>5</v>
      </c>
      <c r="Q11" s="2">
        <v>5</v>
      </c>
    </row>
    <row r="12" spans="1:17" ht="16" x14ac:dyDescent="0.2">
      <c r="A12" s="13">
        <f t="shared" si="2"/>
        <v>4</v>
      </c>
      <c r="B12" s="76"/>
      <c r="C12" s="14" t="s">
        <v>24</v>
      </c>
      <c r="D12" s="77" t="s">
        <v>25</v>
      </c>
      <c r="E12" s="77"/>
      <c r="F12" s="77"/>
      <c r="G12" s="77"/>
      <c r="H12" s="77"/>
      <c r="I12" s="77"/>
      <c r="J12" s="77"/>
      <c r="K12" s="77"/>
      <c r="L12" s="15">
        <v>5</v>
      </c>
      <c r="M12" s="5"/>
      <c r="O12" s="16">
        <f t="shared" si="0"/>
        <v>5</v>
      </c>
      <c r="P12" s="17">
        <f t="shared" si="1"/>
        <v>5</v>
      </c>
      <c r="Q12" s="2">
        <v>5</v>
      </c>
    </row>
    <row r="13" spans="1:17" ht="16" x14ac:dyDescent="0.2">
      <c r="A13" s="13">
        <f t="shared" si="2"/>
        <v>5</v>
      </c>
      <c r="B13" s="76"/>
      <c r="C13" s="14" t="s">
        <v>26</v>
      </c>
      <c r="D13" s="77" t="s">
        <v>25</v>
      </c>
      <c r="E13" s="77"/>
      <c r="F13" s="77"/>
      <c r="G13" s="77"/>
      <c r="H13" s="77"/>
      <c r="I13" s="77"/>
      <c r="J13" s="77"/>
      <c r="K13" s="77"/>
      <c r="L13" s="15">
        <v>5</v>
      </c>
      <c r="M13" s="5"/>
      <c r="O13" s="16">
        <f t="shared" si="0"/>
        <v>5</v>
      </c>
      <c r="P13" s="17">
        <f t="shared" si="1"/>
        <v>5</v>
      </c>
      <c r="Q13" s="2">
        <v>5</v>
      </c>
    </row>
    <row r="14" spans="1:17" ht="116.25" customHeight="1" x14ac:dyDescent="0.2">
      <c r="A14" s="13">
        <f t="shared" si="2"/>
        <v>6</v>
      </c>
      <c r="B14" s="105" t="s">
        <v>311</v>
      </c>
      <c r="C14" s="14" t="s">
        <v>27</v>
      </c>
      <c r="D14" s="77" t="s">
        <v>312</v>
      </c>
      <c r="E14" s="77"/>
      <c r="F14" s="77"/>
      <c r="G14" s="77"/>
      <c r="H14" s="77"/>
      <c r="I14" s="77"/>
      <c r="J14" s="77"/>
      <c r="K14" s="77"/>
      <c r="L14" s="15">
        <v>5</v>
      </c>
      <c r="M14" s="5"/>
      <c r="O14" s="16">
        <f t="shared" si="0"/>
        <v>5</v>
      </c>
      <c r="P14" s="17">
        <f t="shared" si="1"/>
        <v>5</v>
      </c>
      <c r="Q14" s="2">
        <v>5</v>
      </c>
    </row>
    <row r="15" spans="1:17" ht="53.25" customHeight="1" x14ac:dyDescent="0.2">
      <c r="A15" s="13">
        <f t="shared" si="2"/>
        <v>7</v>
      </c>
      <c r="B15" s="105"/>
      <c r="C15" s="14" t="s">
        <v>28</v>
      </c>
      <c r="D15" s="77" t="s">
        <v>29</v>
      </c>
      <c r="E15" s="77"/>
      <c r="F15" s="77"/>
      <c r="G15" s="77"/>
      <c r="H15" s="77"/>
      <c r="I15" s="77"/>
      <c r="J15" s="77"/>
      <c r="K15" s="77"/>
      <c r="L15" s="15">
        <v>5</v>
      </c>
      <c r="M15" s="5"/>
      <c r="O15" s="16">
        <f t="shared" si="0"/>
        <v>5</v>
      </c>
      <c r="P15" s="17">
        <f t="shared" si="1"/>
        <v>5</v>
      </c>
      <c r="Q15" s="2">
        <v>5</v>
      </c>
    </row>
    <row r="16" spans="1:17" ht="29" customHeight="1" x14ac:dyDescent="0.2">
      <c r="A16" s="13">
        <f t="shared" si="2"/>
        <v>8</v>
      </c>
      <c r="B16" s="105"/>
      <c r="C16" s="14" t="s">
        <v>30</v>
      </c>
      <c r="D16" s="91" t="s">
        <v>23</v>
      </c>
      <c r="E16" s="91"/>
      <c r="F16" s="91"/>
      <c r="G16" s="91"/>
      <c r="H16" s="91"/>
      <c r="I16" s="91"/>
      <c r="J16" s="91"/>
      <c r="K16" s="91"/>
      <c r="L16" s="15">
        <v>5</v>
      </c>
      <c r="M16" s="5"/>
      <c r="O16" s="16">
        <f t="shared" si="0"/>
        <v>5</v>
      </c>
      <c r="P16" s="17">
        <f t="shared" si="1"/>
        <v>5</v>
      </c>
      <c r="Q16" s="2">
        <v>5</v>
      </c>
    </row>
    <row r="17" spans="1:17" ht="32" x14ac:dyDescent="0.2">
      <c r="A17" s="13">
        <f t="shared" si="2"/>
        <v>9</v>
      </c>
      <c r="B17" s="105"/>
      <c r="C17" s="14" t="s">
        <v>31</v>
      </c>
      <c r="D17" s="91" t="s">
        <v>23</v>
      </c>
      <c r="E17" s="91"/>
      <c r="F17" s="91"/>
      <c r="G17" s="91"/>
      <c r="H17" s="91"/>
      <c r="I17" s="91"/>
      <c r="J17" s="91"/>
      <c r="K17" s="91"/>
      <c r="L17" s="15">
        <v>5</v>
      </c>
      <c r="M17" s="5"/>
      <c r="O17" s="16">
        <f t="shared" si="0"/>
        <v>5</v>
      </c>
      <c r="P17" s="17">
        <f t="shared" si="1"/>
        <v>5</v>
      </c>
      <c r="Q17" s="2">
        <v>5</v>
      </c>
    </row>
    <row r="18" spans="1:17" ht="32" x14ac:dyDescent="0.2">
      <c r="A18" s="13">
        <f t="shared" si="2"/>
        <v>10</v>
      </c>
      <c r="B18" s="105"/>
      <c r="C18" s="14" t="s">
        <v>32</v>
      </c>
      <c r="D18" s="91" t="s">
        <v>23</v>
      </c>
      <c r="E18" s="91"/>
      <c r="F18" s="91"/>
      <c r="G18" s="91"/>
      <c r="H18" s="91"/>
      <c r="I18" s="91"/>
      <c r="J18" s="91"/>
      <c r="K18" s="91"/>
      <c r="L18" s="15">
        <v>5</v>
      </c>
      <c r="M18" s="5"/>
      <c r="O18" s="16">
        <f t="shared" si="0"/>
        <v>5</v>
      </c>
      <c r="P18" s="17">
        <f t="shared" si="1"/>
        <v>5</v>
      </c>
      <c r="Q18" s="2">
        <v>5</v>
      </c>
    </row>
    <row r="19" spans="1:17" ht="35.25" customHeight="1" x14ac:dyDescent="0.2">
      <c r="A19" s="13">
        <f t="shared" si="2"/>
        <v>11</v>
      </c>
      <c r="B19" s="105"/>
      <c r="C19" s="14" t="s">
        <v>33</v>
      </c>
      <c r="D19" s="91" t="s">
        <v>23</v>
      </c>
      <c r="E19" s="91"/>
      <c r="F19" s="91"/>
      <c r="G19" s="91"/>
      <c r="H19" s="91"/>
      <c r="I19" s="91"/>
      <c r="J19" s="91"/>
      <c r="K19" s="91"/>
      <c r="L19" s="15">
        <v>5</v>
      </c>
      <c r="M19" s="5"/>
      <c r="O19" s="16">
        <f t="shared" si="0"/>
        <v>5</v>
      </c>
      <c r="P19" s="17">
        <f t="shared" si="1"/>
        <v>5</v>
      </c>
      <c r="Q19" s="2">
        <v>5</v>
      </c>
    </row>
    <row r="20" spans="1:17" ht="16" x14ac:dyDescent="0.2">
      <c r="A20" s="13">
        <f t="shared" si="2"/>
        <v>12</v>
      </c>
      <c r="B20" s="105"/>
      <c r="C20" s="14" t="s">
        <v>34</v>
      </c>
      <c r="D20" s="91" t="s">
        <v>23</v>
      </c>
      <c r="E20" s="91"/>
      <c r="F20" s="91"/>
      <c r="G20" s="91"/>
      <c r="H20" s="91"/>
      <c r="I20" s="91"/>
      <c r="J20" s="91"/>
      <c r="K20" s="91"/>
      <c r="L20" s="15">
        <v>1</v>
      </c>
      <c r="M20" s="5"/>
      <c r="O20" s="16">
        <f t="shared" si="0"/>
        <v>1</v>
      </c>
      <c r="P20" s="17">
        <f t="shared" si="1"/>
        <v>1</v>
      </c>
      <c r="Q20" s="2">
        <v>1</v>
      </c>
    </row>
    <row r="21" spans="1:17" ht="49.25" customHeight="1" x14ac:dyDescent="0.2">
      <c r="A21" s="13">
        <f t="shared" si="2"/>
        <v>13</v>
      </c>
      <c r="B21" s="105"/>
      <c r="C21" s="14" t="s">
        <v>35</v>
      </c>
      <c r="D21" s="91" t="s">
        <v>23</v>
      </c>
      <c r="E21" s="91"/>
      <c r="F21" s="91"/>
      <c r="G21" s="91"/>
      <c r="H21" s="91"/>
      <c r="I21" s="91"/>
      <c r="J21" s="91"/>
      <c r="K21" s="91"/>
      <c r="L21" s="15">
        <v>5</v>
      </c>
      <c r="M21" s="5"/>
      <c r="O21" s="16">
        <f t="shared" si="0"/>
        <v>5</v>
      </c>
      <c r="P21" s="17">
        <f t="shared" si="1"/>
        <v>5</v>
      </c>
      <c r="Q21" s="2">
        <v>5</v>
      </c>
    </row>
    <row r="22" spans="1:17" ht="51.5" customHeight="1" x14ac:dyDescent="0.2">
      <c r="A22" s="13">
        <f t="shared" si="2"/>
        <v>14</v>
      </c>
      <c r="B22" s="105"/>
      <c r="C22" s="14" t="s">
        <v>228</v>
      </c>
      <c r="D22" s="91" t="s">
        <v>23</v>
      </c>
      <c r="E22" s="91"/>
      <c r="F22" s="91"/>
      <c r="G22" s="91"/>
      <c r="H22" s="91"/>
      <c r="I22" s="91"/>
      <c r="J22" s="91"/>
      <c r="K22" s="91"/>
      <c r="L22" s="15">
        <v>1</v>
      </c>
      <c r="M22" s="5"/>
      <c r="O22" s="16">
        <f t="shared" si="0"/>
        <v>1</v>
      </c>
      <c r="P22" s="17">
        <f t="shared" si="1"/>
        <v>1</v>
      </c>
      <c r="Q22" s="2">
        <v>1</v>
      </c>
    </row>
    <row r="23" spans="1:17" ht="48" x14ac:dyDescent="0.2">
      <c r="A23" s="13">
        <f t="shared" si="2"/>
        <v>15</v>
      </c>
      <c r="B23" s="105"/>
      <c r="C23" s="14" t="s">
        <v>36</v>
      </c>
      <c r="D23" s="91" t="s">
        <v>23</v>
      </c>
      <c r="E23" s="91"/>
      <c r="F23" s="91"/>
      <c r="G23" s="91"/>
      <c r="H23" s="91"/>
      <c r="I23" s="91"/>
      <c r="J23" s="91"/>
      <c r="K23" s="91"/>
      <c r="L23" s="15">
        <v>1</v>
      </c>
      <c r="M23" s="5"/>
      <c r="O23" s="16">
        <f t="shared" si="0"/>
        <v>1</v>
      </c>
      <c r="P23" s="17">
        <f t="shared" si="1"/>
        <v>1</v>
      </c>
      <c r="Q23" s="2">
        <v>1</v>
      </c>
    </row>
    <row r="24" spans="1:17" ht="16" x14ac:dyDescent="0.2">
      <c r="A24" s="13">
        <f t="shared" si="2"/>
        <v>16</v>
      </c>
      <c r="B24" s="105"/>
      <c r="C24" s="14" t="s">
        <v>37</v>
      </c>
      <c r="D24" s="91" t="s">
        <v>23</v>
      </c>
      <c r="E24" s="91"/>
      <c r="F24" s="91"/>
      <c r="G24" s="91"/>
      <c r="H24" s="91"/>
      <c r="I24" s="91"/>
      <c r="J24" s="91"/>
      <c r="K24" s="91"/>
      <c r="L24" s="15">
        <v>5</v>
      </c>
      <c r="M24" s="5"/>
      <c r="O24" s="16">
        <f t="shared" si="0"/>
        <v>5</v>
      </c>
      <c r="P24" s="17">
        <f t="shared" si="1"/>
        <v>5</v>
      </c>
      <c r="Q24" s="2">
        <v>5</v>
      </c>
    </row>
    <row r="25" spans="1:17" ht="39.5" customHeight="1" x14ac:dyDescent="0.2">
      <c r="A25" s="13">
        <f t="shared" si="2"/>
        <v>17</v>
      </c>
      <c r="B25" s="105"/>
      <c r="C25" s="14" t="s">
        <v>38</v>
      </c>
      <c r="D25" s="91" t="s">
        <v>23</v>
      </c>
      <c r="E25" s="91"/>
      <c r="F25" s="91"/>
      <c r="G25" s="91"/>
      <c r="H25" s="91"/>
      <c r="I25" s="91"/>
      <c r="J25" s="91"/>
      <c r="K25" s="91"/>
      <c r="L25" s="15">
        <v>5</v>
      </c>
      <c r="M25" s="5"/>
      <c r="O25" s="16">
        <f t="shared" si="0"/>
        <v>5</v>
      </c>
      <c r="P25" s="17">
        <f t="shared" si="1"/>
        <v>5</v>
      </c>
      <c r="Q25" s="2">
        <v>5</v>
      </c>
    </row>
    <row r="26" spans="1:17" ht="16" x14ac:dyDescent="0.2">
      <c r="A26" s="13">
        <f t="shared" si="2"/>
        <v>18</v>
      </c>
      <c r="B26" s="105"/>
      <c r="C26" s="14" t="s">
        <v>39</v>
      </c>
      <c r="D26" s="91" t="s">
        <v>23</v>
      </c>
      <c r="E26" s="91"/>
      <c r="F26" s="91"/>
      <c r="G26" s="91"/>
      <c r="H26" s="91"/>
      <c r="I26" s="91"/>
      <c r="J26" s="91"/>
      <c r="K26" s="91"/>
      <c r="L26" s="15">
        <v>5</v>
      </c>
      <c r="M26" s="5"/>
      <c r="O26" s="16">
        <f t="shared" si="0"/>
        <v>5</v>
      </c>
      <c r="P26" s="17">
        <f t="shared" si="1"/>
        <v>5</v>
      </c>
      <c r="Q26" s="2">
        <v>5</v>
      </c>
    </row>
    <row r="27" spans="1:17" ht="14.25" customHeight="1" x14ac:dyDescent="0.2">
      <c r="A27" s="13">
        <f t="shared" si="2"/>
        <v>19</v>
      </c>
      <c r="B27" s="105"/>
      <c r="C27" s="14" t="s">
        <v>40</v>
      </c>
      <c r="D27" s="91" t="s">
        <v>23</v>
      </c>
      <c r="E27" s="91"/>
      <c r="F27" s="91"/>
      <c r="G27" s="91"/>
      <c r="H27" s="91"/>
      <c r="I27" s="91"/>
      <c r="J27" s="91"/>
      <c r="K27" s="91"/>
      <c r="L27" s="15">
        <v>5</v>
      </c>
      <c r="M27" s="5"/>
      <c r="O27" s="16">
        <f t="shared" si="0"/>
        <v>5</v>
      </c>
      <c r="P27" s="17">
        <f t="shared" si="1"/>
        <v>5</v>
      </c>
      <c r="Q27" s="2">
        <v>5</v>
      </c>
    </row>
    <row r="28" spans="1:17" ht="15" customHeight="1" x14ac:dyDescent="0.2">
      <c r="A28" s="13">
        <f t="shared" si="2"/>
        <v>20</v>
      </c>
      <c r="B28" s="105"/>
      <c r="C28" s="14" t="s">
        <v>41</v>
      </c>
      <c r="D28" s="91" t="s">
        <v>23</v>
      </c>
      <c r="E28" s="91"/>
      <c r="F28" s="91"/>
      <c r="G28" s="91"/>
      <c r="H28" s="91"/>
      <c r="I28" s="91"/>
      <c r="J28" s="91"/>
      <c r="K28" s="91"/>
      <c r="L28" s="15">
        <v>5</v>
      </c>
      <c r="M28" s="5"/>
      <c r="O28" s="16">
        <f t="shared" si="0"/>
        <v>5</v>
      </c>
      <c r="P28" s="17">
        <f t="shared" si="1"/>
        <v>5</v>
      </c>
      <c r="Q28" s="2">
        <v>5</v>
      </c>
    </row>
    <row r="29" spans="1:17" ht="17.25" customHeight="1" x14ac:dyDescent="0.2">
      <c r="A29" s="13">
        <f t="shared" si="2"/>
        <v>21</v>
      </c>
      <c r="B29" s="105"/>
      <c r="C29" s="14" t="s">
        <v>42</v>
      </c>
      <c r="D29" s="91" t="s">
        <v>23</v>
      </c>
      <c r="E29" s="91"/>
      <c r="F29" s="91"/>
      <c r="G29" s="91"/>
      <c r="H29" s="91"/>
      <c r="I29" s="91"/>
      <c r="J29" s="91"/>
      <c r="K29" s="91"/>
      <c r="L29" s="15">
        <v>5</v>
      </c>
      <c r="M29" s="5"/>
      <c r="O29" s="16">
        <f t="shared" si="0"/>
        <v>5</v>
      </c>
      <c r="P29" s="17">
        <f t="shared" si="1"/>
        <v>5</v>
      </c>
      <c r="Q29" s="2">
        <v>5</v>
      </c>
    </row>
    <row r="30" spans="1:17" ht="32.75" customHeight="1" x14ac:dyDescent="0.2">
      <c r="A30" s="13">
        <f t="shared" si="2"/>
        <v>22</v>
      </c>
      <c r="B30" s="105"/>
      <c r="C30" s="14" t="s">
        <v>43</v>
      </c>
      <c r="D30" s="91" t="s">
        <v>23</v>
      </c>
      <c r="E30" s="91"/>
      <c r="F30" s="91"/>
      <c r="G30" s="91"/>
      <c r="H30" s="91"/>
      <c r="I30" s="91"/>
      <c r="J30" s="91"/>
      <c r="K30" s="91"/>
      <c r="L30" s="15">
        <v>1</v>
      </c>
      <c r="M30" s="5"/>
      <c r="O30" s="16">
        <f t="shared" si="0"/>
        <v>1</v>
      </c>
      <c r="P30" s="17">
        <f t="shared" si="1"/>
        <v>1</v>
      </c>
      <c r="Q30" s="2">
        <v>1</v>
      </c>
    </row>
    <row r="31" spans="1:17" ht="52.25" customHeight="1" x14ac:dyDescent="0.2">
      <c r="A31" s="13">
        <f t="shared" si="2"/>
        <v>23</v>
      </c>
      <c r="B31" s="95" t="s">
        <v>311</v>
      </c>
      <c r="C31" s="14" t="s">
        <v>44</v>
      </c>
      <c r="D31" s="77" t="s">
        <v>45</v>
      </c>
      <c r="E31" s="77"/>
      <c r="F31" s="77"/>
      <c r="G31" s="77"/>
      <c r="H31" s="77"/>
      <c r="I31" s="77"/>
      <c r="J31" s="77"/>
      <c r="K31" s="77"/>
      <c r="L31" s="15">
        <v>5</v>
      </c>
      <c r="M31" s="5"/>
      <c r="O31" s="16">
        <f t="shared" si="0"/>
        <v>5</v>
      </c>
      <c r="P31" s="17">
        <f t="shared" si="1"/>
        <v>5</v>
      </c>
      <c r="Q31" s="2">
        <v>5</v>
      </c>
    </row>
    <row r="32" spans="1:17" ht="33" customHeight="1" x14ac:dyDescent="0.2">
      <c r="A32" s="13">
        <f t="shared" si="2"/>
        <v>24</v>
      </c>
      <c r="B32" s="95"/>
      <c r="C32" s="14" t="s">
        <v>46</v>
      </c>
      <c r="D32" s="91" t="s">
        <v>23</v>
      </c>
      <c r="E32" s="91"/>
      <c r="F32" s="91"/>
      <c r="G32" s="91"/>
      <c r="H32" s="91"/>
      <c r="I32" s="91"/>
      <c r="J32" s="91"/>
      <c r="K32" s="91"/>
      <c r="L32" s="15">
        <v>5</v>
      </c>
      <c r="M32" s="5"/>
      <c r="O32" s="16">
        <f t="shared" si="0"/>
        <v>5</v>
      </c>
      <c r="P32" s="17">
        <f t="shared" si="1"/>
        <v>5</v>
      </c>
      <c r="Q32" s="2">
        <v>5</v>
      </c>
    </row>
    <row r="33" spans="1:17" ht="67.5" customHeight="1" x14ac:dyDescent="0.2">
      <c r="A33" s="13">
        <f t="shared" si="2"/>
        <v>25</v>
      </c>
      <c r="B33" s="95"/>
      <c r="C33" s="14" t="s">
        <v>47</v>
      </c>
      <c r="D33" s="77" t="s">
        <v>48</v>
      </c>
      <c r="E33" s="77"/>
      <c r="F33" s="77"/>
      <c r="G33" s="77"/>
      <c r="H33" s="77"/>
      <c r="I33" s="77"/>
      <c r="J33" s="77"/>
      <c r="K33" s="77"/>
      <c r="L33" s="15">
        <v>5</v>
      </c>
      <c r="M33" s="5"/>
      <c r="O33" s="16">
        <f t="shared" si="0"/>
        <v>5</v>
      </c>
      <c r="P33" s="17">
        <f t="shared" si="1"/>
        <v>5</v>
      </c>
      <c r="Q33" s="2">
        <v>5</v>
      </c>
    </row>
    <row r="34" spans="1:17" ht="60.75" customHeight="1" x14ac:dyDescent="0.2">
      <c r="A34" s="13">
        <f t="shared" si="2"/>
        <v>26</v>
      </c>
      <c r="B34" s="95"/>
      <c r="C34" s="18" t="s">
        <v>49</v>
      </c>
      <c r="D34" s="77" t="s">
        <v>50</v>
      </c>
      <c r="E34" s="77"/>
      <c r="F34" s="77"/>
      <c r="G34" s="77"/>
      <c r="H34" s="77"/>
      <c r="I34" s="77"/>
      <c r="J34" s="77"/>
      <c r="K34" s="77"/>
      <c r="L34" s="15">
        <v>5</v>
      </c>
      <c r="M34" s="5"/>
      <c r="O34" s="16">
        <f t="shared" si="0"/>
        <v>5</v>
      </c>
      <c r="P34" s="17">
        <f t="shared" si="1"/>
        <v>5</v>
      </c>
      <c r="Q34" s="2">
        <v>5</v>
      </c>
    </row>
    <row r="35" spans="1:17" ht="96" customHeight="1" x14ac:dyDescent="0.2">
      <c r="A35" s="13">
        <f t="shared" si="2"/>
        <v>27</v>
      </c>
      <c r="B35" s="95"/>
      <c r="C35" s="14" t="s">
        <v>51</v>
      </c>
      <c r="D35" s="77" t="s">
        <v>52</v>
      </c>
      <c r="E35" s="77"/>
      <c r="F35" s="77"/>
      <c r="G35" s="77"/>
      <c r="H35" s="77"/>
      <c r="I35" s="77"/>
      <c r="J35" s="77"/>
      <c r="K35" s="77"/>
      <c r="L35" s="15">
        <v>5</v>
      </c>
      <c r="M35" s="5"/>
      <c r="O35" s="16">
        <f t="shared" si="0"/>
        <v>5</v>
      </c>
      <c r="P35" s="17">
        <f t="shared" si="1"/>
        <v>5</v>
      </c>
      <c r="Q35" s="2">
        <v>5</v>
      </c>
    </row>
    <row r="36" spans="1:17" ht="48" x14ac:dyDescent="0.2">
      <c r="A36" s="13">
        <f t="shared" si="2"/>
        <v>28</v>
      </c>
      <c r="B36" s="95"/>
      <c r="C36" s="14" t="s">
        <v>53</v>
      </c>
      <c r="D36" s="91" t="s">
        <v>23</v>
      </c>
      <c r="E36" s="91"/>
      <c r="F36" s="91"/>
      <c r="G36" s="91"/>
      <c r="H36" s="91"/>
      <c r="I36" s="91"/>
      <c r="J36" s="91"/>
      <c r="K36" s="91"/>
      <c r="L36" s="15">
        <v>5</v>
      </c>
      <c r="M36" s="5"/>
      <c r="O36" s="16">
        <f t="shared" si="0"/>
        <v>5</v>
      </c>
      <c r="P36" s="17">
        <f t="shared" si="1"/>
        <v>5</v>
      </c>
      <c r="Q36" s="2">
        <v>5</v>
      </c>
    </row>
    <row r="37" spans="1:17" ht="60.75" customHeight="1" x14ac:dyDescent="0.2">
      <c r="A37" s="13">
        <f t="shared" si="2"/>
        <v>29</v>
      </c>
      <c r="B37" s="95"/>
      <c r="C37" s="14" t="s">
        <v>54</v>
      </c>
      <c r="D37" s="77" t="s">
        <v>55</v>
      </c>
      <c r="E37" s="77"/>
      <c r="F37" s="77"/>
      <c r="G37" s="77"/>
      <c r="H37" s="77"/>
      <c r="I37" s="77"/>
      <c r="J37" s="77"/>
      <c r="K37" s="77"/>
      <c r="L37" s="15">
        <v>5</v>
      </c>
      <c r="M37" s="5"/>
      <c r="O37" s="16">
        <f t="shared" si="0"/>
        <v>5</v>
      </c>
      <c r="P37" s="17">
        <f t="shared" si="1"/>
        <v>5</v>
      </c>
      <c r="Q37" s="2">
        <v>5</v>
      </c>
    </row>
    <row r="38" spans="1:17" ht="51.75" customHeight="1" x14ac:dyDescent="0.2">
      <c r="A38" s="13">
        <f t="shared" si="2"/>
        <v>30</v>
      </c>
      <c r="B38" s="95"/>
      <c r="C38" s="14" t="s">
        <v>56</v>
      </c>
      <c r="D38" s="77" t="s">
        <v>57</v>
      </c>
      <c r="E38" s="77"/>
      <c r="F38" s="77"/>
      <c r="G38" s="77"/>
      <c r="H38" s="77"/>
      <c r="I38" s="77"/>
      <c r="J38" s="77"/>
      <c r="K38" s="77"/>
      <c r="L38" s="15">
        <v>5</v>
      </c>
      <c r="M38" s="5"/>
      <c r="O38" s="16">
        <f t="shared" si="0"/>
        <v>5</v>
      </c>
      <c r="P38" s="17">
        <f t="shared" si="1"/>
        <v>5</v>
      </c>
      <c r="Q38" s="2">
        <v>5</v>
      </c>
    </row>
    <row r="39" spans="1:17" ht="16" x14ac:dyDescent="0.2">
      <c r="A39" s="13">
        <f t="shared" si="2"/>
        <v>31</v>
      </c>
      <c r="B39" s="95"/>
      <c r="C39" s="14" t="s">
        <v>58</v>
      </c>
      <c r="D39" s="91" t="s">
        <v>23</v>
      </c>
      <c r="E39" s="91"/>
      <c r="F39" s="91"/>
      <c r="G39" s="91"/>
      <c r="H39" s="91"/>
      <c r="I39" s="91"/>
      <c r="J39" s="91"/>
      <c r="K39" s="91"/>
      <c r="L39" s="15">
        <v>1</v>
      </c>
      <c r="M39" s="5"/>
      <c r="O39" s="16">
        <f t="shared" si="0"/>
        <v>1</v>
      </c>
      <c r="P39" s="17">
        <f t="shared" si="1"/>
        <v>1</v>
      </c>
      <c r="Q39" s="2">
        <v>1</v>
      </c>
    </row>
    <row r="40" spans="1:17" ht="79.5" customHeight="1" x14ac:dyDescent="0.2">
      <c r="A40" s="13">
        <f t="shared" si="2"/>
        <v>32</v>
      </c>
      <c r="B40" s="95"/>
      <c r="C40" s="14" t="s">
        <v>59</v>
      </c>
      <c r="D40" s="77" t="s">
        <v>60</v>
      </c>
      <c r="E40" s="77"/>
      <c r="F40" s="77"/>
      <c r="G40" s="77"/>
      <c r="H40" s="77"/>
      <c r="I40" s="77"/>
      <c r="J40" s="77"/>
      <c r="K40" s="77"/>
      <c r="L40" s="15">
        <v>5</v>
      </c>
      <c r="M40" s="5"/>
      <c r="O40" s="16">
        <f t="shared" si="0"/>
        <v>5</v>
      </c>
      <c r="P40" s="17">
        <f t="shared" si="1"/>
        <v>5</v>
      </c>
      <c r="Q40" s="2">
        <v>5</v>
      </c>
    </row>
    <row r="41" spans="1:17" ht="84.75" customHeight="1" x14ac:dyDescent="0.2">
      <c r="A41" s="13">
        <f t="shared" si="2"/>
        <v>33</v>
      </c>
      <c r="B41" s="83" t="s">
        <v>61</v>
      </c>
      <c r="C41" s="14" t="s">
        <v>62</v>
      </c>
      <c r="D41" s="77" t="s">
        <v>313</v>
      </c>
      <c r="E41" s="77"/>
      <c r="F41" s="77"/>
      <c r="G41" s="77"/>
      <c r="H41" s="77"/>
      <c r="I41" s="77"/>
      <c r="J41" s="77"/>
      <c r="K41" s="77"/>
      <c r="L41" s="15">
        <v>5</v>
      </c>
      <c r="M41" s="5"/>
      <c r="O41" s="16">
        <f t="shared" si="0"/>
        <v>5</v>
      </c>
      <c r="P41" s="17">
        <f t="shared" si="1"/>
        <v>5</v>
      </c>
      <c r="Q41" s="2">
        <v>5</v>
      </c>
    </row>
    <row r="42" spans="1:17" ht="48.5" customHeight="1" x14ac:dyDescent="0.2">
      <c r="A42" s="13">
        <f t="shared" si="2"/>
        <v>34</v>
      </c>
      <c r="B42" s="86"/>
      <c r="C42" s="14" t="s">
        <v>63</v>
      </c>
      <c r="D42" s="77" t="s">
        <v>64</v>
      </c>
      <c r="E42" s="77"/>
      <c r="F42" s="77"/>
      <c r="G42" s="77"/>
      <c r="H42" s="77"/>
      <c r="I42" s="77"/>
      <c r="J42" s="77"/>
      <c r="K42" s="77"/>
      <c r="L42" s="15">
        <v>1</v>
      </c>
      <c r="M42" s="5"/>
      <c r="O42" s="16">
        <f t="shared" si="0"/>
        <v>1</v>
      </c>
      <c r="P42" s="17">
        <f t="shared" si="1"/>
        <v>1</v>
      </c>
      <c r="Q42" s="2">
        <v>1</v>
      </c>
    </row>
    <row r="43" spans="1:17" ht="35.75" customHeight="1" x14ac:dyDescent="0.2">
      <c r="A43" s="13">
        <f t="shared" si="2"/>
        <v>35</v>
      </c>
      <c r="B43" s="86"/>
      <c r="C43" s="14" t="s">
        <v>65</v>
      </c>
      <c r="D43" s="77" t="s">
        <v>19</v>
      </c>
      <c r="E43" s="77"/>
      <c r="F43" s="77"/>
      <c r="G43" s="77"/>
      <c r="H43" s="77"/>
      <c r="I43" s="77"/>
      <c r="J43" s="77"/>
      <c r="K43" s="77"/>
      <c r="L43" s="15">
        <v>1</v>
      </c>
      <c r="M43" s="5"/>
      <c r="O43" s="16">
        <f t="shared" si="0"/>
        <v>1</v>
      </c>
      <c r="P43" s="17">
        <f t="shared" si="1"/>
        <v>1</v>
      </c>
      <c r="Q43" s="2">
        <v>1</v>
      </c>
    </row>
    <row r="44" spans="1:17" ht="32" x14ac:dyDescent="0.2">
      <c r="A44" s="13">
        <f t="shared" si="2"/>
        <v>36</v>
      </c>
      <c r="B44" s="86"/>
      <c r="C44" s="14" t="s">
        <v>66</v>
      </c>
      <c r="D44" s="91" t="s">
        <v>23</v>
      </c>
      <c r="E44" s="91"/>
      <c r="F44" s="91"/>
      <c r="G44" s="91"/>
      <c r="H44" s="91"/>
      <c r="I44" s="91"/>
      <c r="J44" s="91"/>
      <c r="K44" s="91"/>
      <c r="L44" s="15">
        <v>1</v>
      </c>
      <c r="M44" s="5"/>
      <c r="O44" s="16">
        <f t="shared" si="0"/>
        <v>1</v>
      </c>
      <c r="P44" s="17">
        <f t="shared" si="1"/>
        <v>1</v>
      </c>
      <c r="Q44" s="2">
        <v>1</v>
      </c>
    </row>
    <row r="45" spans="1:17" ht="75" customHeight="1" x14ac:dyDescent="0.2">
      <c r="A45" s="13">
        <f t="shared" si="2"/>
        <v>37</v>
      </c>
      <c r="B45" s="86"/>
      <c r="C45" s="14" t="s">
        <v>67</v>
      </c>
      <c r="D45" s="77" t="s">
        <v>68</v>
      </c>
      <c r="E45" s="77"/>
      <c r="F45" s="77"/>
      <c r="G45" s="77"/>
      <c r="H45" s="77"/>
      <c r="I45" s="77"/>
      <c r="J45" s="77"/>
      <c r="K45" s="77"/>
      <c r="L45" s="15">
        <v>5</v>
      </c>
      <c r="M45" s="5"/>
      <c r="O45" s="16">
        <f t="shared" si="0"/>
        <v>5</v>
      </c>
      <c r="P45" s="17">
        <f t="shared" si="1"/>
        <v>5</v>
      </c>
      <c r="Q45" s="2">
        <v>5</v>
      </c>
    </row>
    <row r="46" spans="1:17" ht="38" customHeight="1" x14ac:dyDescent="0.2">
      <c r="A46" s="13">
        <f t="shared" si="2"/>
        <v>38</v>
      </c>
      <c r="B46" s="86"/>
      <c r="C46" s="14" t="s">
        <v>69</v>
      </c>
      <c r="D46" s="77" t="s">
        <v>19</v>
      </c>
      <c r="E46" s="77"/>
      <c r="F46" s="77"/>
      <c r="G46" s="77"/>
      <c r="H46" s="77"/>
      <c r="I46" s="77"/>
      <c r="J46" s="77"/>
      <c r="K46" s="77"/>
      <c r="L46" s="15">
        <v>10</v>
      </c>
      <c r="M46" s="5"/>
      <c r="O46" s="16">
        <f t="shared" si="0"/>
        <v>10</v>
      </c>
      <c r="P46" s="17">
        <f t="shared" si="1"/>
        <v>10</v>
      </c>
      <c r="Q46" s="2">
        <v>10</v>
      </c>
    </row>
    <row r="47" spans="1:17" ht="36.75" customHeight="1" x14ac:dyDescent="0.2">
      <c r="A47" s="13">
        <f t="shared" si="2"/>
        <v>39</v>
      </c>
      <c r="B47" s="86"/>
      <c r="C47" s="14" t="s">
        <v>70</v>
      </c>
      <c r="D47" s="91" t="s">
        <v>23</v>
      </c>
      <c r="E47" s="91"/>
      <c r="F47" s="91"/>
      <c r="G47" s="91"/>
      <c r="H47" s="91"/>
      <c r="I47" s="91"/>
      <c r="J47" s="91"/>
      <c r="K47" s="91"/>
      <c r="L47" s="15">
        <v>5</v>
      </c>
      <c r="M47" s="5"/>
      <c r="O47" s="16">
        <f t="shared" si="0"/>
        <v>5</v>
      </c>
      <c r="P47" s="17">
        <f t="shared" si="1"/>
        <v>5</v>
      </c>
      <c r="Q47" s="2">
        <v>5</v>
      </c>
    </row>
    <row r="48" spans="1:17" ht="16" x14ac:dyDescent="0.2">
      <c r="A48" s="13">
        <f t="shared" si="2"/>
        <v>40</v>
      </c>
      <c r="B48" s="86"/>
      <c r="C48" s="14" t="s">
        <v>71</v>
      </c>
      <c r="D48" s="91" t="s">
        <v>23</v>
      </c>
      <c r="E48" s="91"/>
      <c r="F48" s="91"/>
      <c r="G48" s="91"/>
      <c r="H48" s="91"/>
      <c r="I48" s="91"/>
      <c r="J48" s="91"/>
      <c r="K48" s="91"/>
      <c r="L48" s="15">
        <v>5</v>
      </c>
      <c r="M48" s="5"/>
      <c r="O48" s="16">
        <f t="shared" si="0"/>
        <v>5</v>
      </c>
      <c r="P48" s="17">
        <f t="shared" si="1"/>
        <v>5</v>
      </c>
      <c r="Q48" s="2">
        <v>5</v>
      </c>
    </row>
    <row r="49" spans="1:17" ht="58.5" customHeight="1" x14ac:dyDescent="0.2">
      <c r="A49" s="13">
        <f t="shared" si="2"/>
        <v>41</v>
      </c>
      <c r="B49" s="86"/>
      <c r="C49" s="19" t="s">
        <v>72</v>
      </c>
      <c r="D49" s="77" t="s">
        <v>73</v>
      </c>
      <c r="E49" s="77"/>
      <c r="F49" s="77"/>
      <c r="G49" s="77"/>
      <c r="H49" s="77"/>
      <c r="I49" s="77"/>
      <c r="J49" s="77"/>
      <c r="K49" s="77"/>
      <c r="L49" s="15">
        <v>5</v>
      </c>
      <c r="M49" s="5"/>
      <c r="O49" s="16">
        <f t="shared" si="0"/>
        <v>5</v>
      </c>
      <c r="P49" s="17">
        <f t="shared" si="1"/>
        <v>5</v>
      </c>
      <c r="Q49" s="2">
        <v>5</v>
      </c>
    </row>
    <row r="50" spans="1:17" ht="113.25" customHeight="1" x14ac:dyDescent="0.2">
      <c r="A50" s="13">
        <f t="shared" si="2"/>
        <v>42</v>
      </c>
      <c r="B50" s="86"/>
      <c r="C50" s="19" t="s">
        <v>74</v>
      </c>
      <c r="D50" s="77" t="s">
        <v>75</v>
      </c>
      <c r="E50" s="77"/>
      <c r="F50" s="77"/>
      <c r="G50" s="77"/>
      <c r="H50" s="77"/>
      <c r="I50" s="77"/>
      <c r="J50" s="77"/>
      <c r="K50" s="77"/>
      <c r="L50" s="15">
        <v>5</v>
      </c>
      <c r="M50" s="5"/>
      <c r="O50" s="16">
        <f t="shared" si="0"/>
        <v>5</v>
      </c>
      <c r="P50" s="17">
        <f t="shared" si="1"/>
        <v>5</v>
      </c>
      <c r="Q50" s="2">
        <v>5</v>
      </c>
    </row>
    <row r="51" spans="1:17" ht="68.25" customHeight="1" x14ac:dyDescent="0.2">
      <c r="A51" s="13">
        <f t="shared" si="2"/>
        <v>43</v>
      </c>
      <c r="B51" s="86"/>
      <c r="C51" s="19" t="s">
        <v>297</v>
      </c>
      <c r="D51" s="77" t="s">
        <v>295</v>
      </c>
      <c r="E51" s="77"/>
      <c r="F51" s="77"/>
      <c r="G51" s="77"/>
      <c r="H51" s="77"/>
      <c r="I51" s="77"/>
      <c r="J51" s="77"/>
      <c r="K51" s="77"/>
      <c r="L51" s="15">
        <f>'Carro rojo'!E63</f>
        <v>20</v>
      </c>
      <c r="M51" s="5"/>
      <c r="O51" s="16">
        <f t="shared" si="0"/>
        <v>20</v>
      </c>
      <c r="P51" s="17">
        <f t="shared" si="1"/>
        <v>20</v>
      </c>
      <c r="Q51" s="2">
        <v>20</v>
      </c>
    </row>
    <row r="52" spans="1:17" ht="51.75" customHeight="1" x14ac:dyDescent="0.2">
      <c r="A52" s="13">
        <f t="shared" si="2"/>
        <v>44</v>
      </c>
      <c r="B52" s="89"/>
      <c r="C52" s="19" t="s">
        <v>294</v>
      </c>
      <c r="D52" s="77" t="s">
        <v>295</v>
      </c>
      <c r="E52" s="77"/>
      <c r="F52" s="77"/>
      <c r="G52" s="77"/>
      <c r="H52" s="77"/>
      <c r="I52" s="77"/>
      <c r="J52" s="77"/>
      <c r="K52" s="77"/>
      <c r="L52" s="15">
        <f>'Carro rojo'!F63</f>
        <v>20</v>
      </c>
      <c r="M52" s="5"/>
      <c r="O52" s="16">
        <f t="shared" si="0"/>
        <v>20</v>
      </c>
      <c r="P52" s="17">
        <f t="shared" si="1"/>
        <v>20</v>
      </c>
      <c r="Q52" s="2">
        <v>20</v>
      </c>
    </row>
    <row r="53" spans="1:17" ht="97.5" customHeight="1" x14ac:dyDescent="0.2">
      <c r="A53" s="13">
        <f t="shared" si="2"/>
        <v>45</v>
      </c>
      <c r="B53" s="20" t="s">
        <v>76</v>
      </c>
      <c r="C53" s="14" t="s">
        <v>77</v>
      </c>
      <c r="D53" s="77" t="s">
        <v>78</v>
      </c>
      <c r="E53" s="77"/>
      <c r="F53" s="77"/>
      <c r="G53" s="77"/>
      <c r="H53" s="77"/>
      <c r="I53" s="77"/>
      <c r="J53" s="77"/>
      <c r="K53" s="77"/>
      <c r="L53" s="15">
        <v>5</v>
      </c>
      <c r="M53" s="5"/>
      <c r="O53" s="16">
        <f t="shared" si="0"/>
        <v>5</v>
      </c>
      <c r="P53" s="17">
        <f t="shared" si="1"/>
        <v>5</v>
      </c>
      <c r="Q53" s="2">
        <v>5</v>
      </c>
    </row>
    <row r="54" spans="1:17" ht="31.5" customHeight="1" x14ac:dyDescent="0.2">
      <c r="A54" s="13">
        <f t="shared" si="2"/>
        <v>46</v>
      </c>
      <c r="B54" s="76" t="s">
        <v>310</v>
      </c>
      <c r="C54" s="21" t="s">
        <v>79</v>
      </c>
      <c r="D54" s="77" t="s">
        <v>80</v>
      </c>
      <c r="E54" s="77"/>
      <c r="F54" s="77"/>
      <c r="G54" s="77"/>
      <c r="H54" s="77"/>
      <c r="I54" s="77"/>
      <c r="J54" s="77"/>
      <c r="K54" s="77"/>
      <c r="L54" s="15">
        <v>5</v>
      </c>
      <c r="M54" s="5"/>
      <c r="O54" s="16">
        <f t="shared" si="0"/>
        <v>5</v>
      </c>
      <c r="P54" s="17">
        <f t="shared" si="1"/>
        <v>5</v>
      </c>
      <c r="Q54" s="2">
        <v>5</v>
      </c>
    </row>
    <row r="55" spans="1:17" ht="16" x14ac:dyDescent="0.2">
      <c r="A55" s="13">
        <f t="shared" si="2"/>
        <v>47</v>
      </c>
      <c r="B55" s="76"/>
      <c r="C55" s="21" t="s">
        <v>81</v>
      </c>
      <c r="D55" s="91" t="s">
        <v>23</v>
      </c>
      <c r="E55" s="91"/>
      <c r="F55" s="91"/>
      <c r="G55" s="91"/>
      <c r="H55" s="91"/>
      <c r="I55" s="91"/>
      <c r="J55" s="91"/>
      <c r="K55" s="91"/>
      <c r="L55" s="15">
        <v>5</v>
      </c>
      <c r="M55" s="5"/>
      <c r="O55" s="16">
        <f t="shared" si="0"/>
        <v>5</v>
      </c>
      <c r="P55" s="17">
        <f t="shared" si="1"/>
        <v>5</v>
      </c>
      <c r="Q55" s="2">
        <v>5</v>
      </c>
    </row>
    <row r="56" spans="1:17" ht="32" x14ac:dyDescent="0.2">
      <c r="A56" s="13">
        <f t="shared" si="2"/>
        <v>48</v>
      </c>
      <c r="B56" s="76"/>
      <c r="C56" s="21" t="s">
        <v>82</v>
      </c>
      <c r="D56" s="77" t="s">
        <v>25</v>
      </c>
      <c r="E56" s="77"/>
      <c r="F56" s="77"/>
      <c r="G56" s="77"/>
      <c r="H56" s="77"/>
      <c r="I56" s="77"/>
      <c r="J56" s="77"/>
      <c r="K56" s="77"/>
      <c r="L56" s="15">
        <v>1</v>
      </c>
      <c r="M56" s="5"/>
      <c r="O56" s="16">
        <f t="shared" si="0"/>
        <v>1</v>
      </c>
      <c r="P56" s="17">
        <f t="shared" si="1"/>
        <v>1</v>
      </c>
      <c r="Q56" s="2">
        <v>1</v>
      </c>
    </row>
    <row r="57" spans="1:17" ht="16" x14ac:dyDescent="0.2">
      <c r="A57" s="13">
        <f t="shared" si="2"/>
        <v>49</v>
      </c>
      <c r="B57" s="76"/>
      <c r="C57" s="21" t="s">
        <v>83</v>
      </c>
      <c r="D57" s="91" t="s">
        <v>23</v>
      </c>
      <c r="E57" s="91"/>
      <c r="F57" s="91"/>
      <c r="G57" s="91"/>
      <c r="H57" s="91"/>
      <c r="I57" s="91"/>
      <c r="J57" s="91"/>
      <c r="K57" s="91"/>
      <c r="L57" s="15">
        <v>1</v>
      </c>
      <c r="M57" s="5"/>
      <c r="O57" s="16">
        <f t="shared" si="0"/>
        <v>1</v>
      </c>
      <c r="P57" s="17">
        <f t="shared" si="1"/>
        <v>1</v>
      </c>
      <c r="Q57" s="2">
        <v>1</v>
      </c>
    </row>
    <row r="58" spans="1:17" ht="16" x14ac:dyDescent="0.2">
      <c r="A58" s="13">
        <f t="shared" si="2"/>
        <v>50</v>
      </c>
      <c r="B58" s="76"/>
      <c r="C58" s="21" t="s">
        <v>84</v>
      </c>
      <c r="D58" s="91" t="s">
        <v>23</v>
      </c>
      <c r="E58" s="91"/>
      <c r="F58" s="91"/>
      <c r="G58" s="91"/>
      <c r="H58" s="91"/>
      <c r="I58" s="91"/>
      <c r="J58" s="91"/>
      <c r="K58" s="91"/>
      <c r="L58" s="15">
        <v>1</v>
      </c>
      <c r="M58" s="5"/>
      <c r="O58" s="16">
        <f t="shared" si="0"/>
        <v>1</v>
      </c>
      <c r="P58" s="17">
        <f t="shared" si="1"/>
        <v>1</v>
      </c>
      <c r="Q58" s="2">
        <v>1</v>
      </c>
    </row>
    <row r="59" spans="1:17" ht="16" x14ac:dyDescent="0.2">
      <c r="A59" s="13">
        <f t="shared" si="2"/>
        <v>51</v>
      </c>
      <c r="B59" s="76"/>
      <c r="C59" s="21" t="s">
        <v>85</v>
      </c>
      <c r="D59" s="91" t="s">
        <v>23</v>
      </c>
      <c r="E59" s="91"/>
      <c r="F59" s="91"/>
      <c r="G59" s="91"/>
      <c r="H59" s="91"/>
      <c r="I59" s="91"/>
      <c r="J59" s="91"/>
      <c r="K59" s="91"/>
      <c r="L59" s="15">
        <v>1</v>
      </c>
      <c r="M59" s="5"/>
      <c r="O59" s="16">
        <f t="shared" si="0"/>
        <v>1</v>
      </c>
      <c r="P59" s="17">
        <f t="shared" si="1"/>
        <v>1</v>
      </c>
      <c r="Q59" s="2">
        <v>1</v>
      </c>
    </row>
    <row r="60" spans="1:17" ht="16" x14ac:dyDescent="0.2">
      <c r="A60" s="13">
        <f t="shared" si="2"/>
        <v>52</v>
      </c>
      <c r="B60" s="76"/>
      <c r="C60" s="21" t="s">
        <v>86</v>
      </c>
      <c r="D60" s="91" t="s">
        <v>23</v>
      </c>
      <c r="E60" s="91"/>
      <c r="F60" s="91"/>
      <c r="G60" s="91"/>
      <c r="H60" s="91"/>
      <c r="I60" s="91"/>
      <c r="J60" s="91"/>
      <c r="K60" s="91"/>
      <c r="L60" s="15">
        <v>1</v>
      </c>
      <c r="M60" s="5"/>
      <c r="O60" s="16">
        <f t="shared" si="0"/>
        <v>1</v>
      </c>
      <c r="P60" s="17">
        <f t="shared" si="1"/>
        <v>1</v>
      </c>
      <c r="Q60" s="2">
        <v>1</v>
      </c>
    </row>
    <row r="61" spans="1:17" ht="32" x14ac:dyDescent="0.2">
      <c r="A61" s="13">
        <f t="shared" si="2"/>
        <v>53</v>
      </c>
      <c r="B61" s="76"/>
      <c r="C61" s="21" t="s">
        <v>87</v>
      </c>
      <c r="D61" s="91" t="s">
        <v>23</v>
      </c>
      <c r="E61" s="91"/>
      <c r="F61" s="91"/>
      <c r="G61" s="91"/>
      <c r="H61" s="91"/>
      <c r="I61" s="91"/>
      <c r="J61" s="91"/>
      <c r="K61" s="91"/>
      <c r="L61" s="15">
        <v>1</v>
      </c>
      <c r="M61" s="5"/>
      <c r="O61" s="16">
        <f t="shared" si="0"/>
        <v>1</v>
      </c>
      <c r="P61" s="17">
        <f t="shared" si="1"/>
        <v>1</v>
      </c>
      <c r="Q61" s="2">
        <v>1</v>
      </c>
    </row>
    <row r="62" spans="1:17" ht="16" x14ac:dyDescent="0.2">
      <c r="A62" s="13">
        <f t="shared" si="2"/>
        <v>54</v>
      </c>
      <c r="B62" s="76"/>
      <c r="C62" s="21" t="s">
        <v>88</v>
      </c>
      <c r="D62" s="91" t="s">
        <v>23</v>
      </c>
      <c r="E62" s="91"/>
      <c r="F62" s="91"/>
      <c r="G62" s="91"/>
      <c r="H62" s="91"/>
      <c r="I62" s="91"/>
      <c r="J62" s="91"/>
      <c r="K62" s="91"/>
      <c r="L62" s="15">
        <v>1</v>
      </c>
      <c r="M62" s="5"/>
      <c r="O62" s="16">
        <f t="shared" si="0"/>
        <v>1</v>
      </c>
      <c r="P62" s="17">
        <f t="shared" si="1"/>
        <v>1</v>
      </c>
      <c r="Q62" s="2">
        <v>1</v>
      </c>
    </row>
    <row r="63" spans="1:17" ht="32" x14ac:dyDescent="0.2">
      <c r="A63" s="13">
        <f t="shared" si="2"/>
        <v>55</v>
      </c>
      <c r="B63" s="76"/>
      <c r="C63" s="14" t="s">
        <v>89</v>
      </c>
      <c r="D63" s="91" t="s">
        <v>23</v>
      </c>
      <c r="E63" s="91"/>
      <c r="F63" s="91"/>
      <c r="G63" s="91"/>
      <c r="H63" s="91"/>
      <c r="I63" s="91"/>
      <c r="J63" s="91"/>
      <c r="K63" s="91"/>
      <c r="L63" s="15">
        <v>1</v>
      </c>
      <c r="M63" s="5"/>
      <c r="O63" s="16">
        <f t="shared" si="0"/>
        <v>1</v>
      </c>
      <c r="P63" s="17">
        <f t="shared" si="1"/>
        <v>1</v>
      </c>
      <c r="Q63" s="2">
        <v>1</v>
      </c>
    </row>
    <row r="64" spans="1:17" ht="32" x14ac:dyDescent="0.2">
      <c r="A64" s="13">
        <f t="shared" si="2"/>
        <v>56</v>
      </c>
      <c r="B64" s="76"/>
      <c r="C64" s="14" t="s">
        <v>90</v>
      </c>
      <c r="D64" s="91" t="s">
        <v>23</v>
      </c>
      <c r="E64" s="91"/>
      <c r="F64" s="91"/>
      <c r="G64" s="91"/>
      <c r="H64" s="91"/>
      <c r="I64" s="91"/>
      <c r="J64" s="91"/>
      <c r="K64" s="91"/>
      <c r="L64" s="15">
        <v>1</v>
      </c>
      <c r="M64" s="5"/>
      <c r="O64" s="16">
        <f t="shared" si="0"/>
        <v>1</v>
      </c>
      <c r="P64" s="17">
        <f t="shared" si="1"/>
        <v>1</v>
      </c>
      <c r="Q64" s="2">
        <v>1</v>
      </c>
    </row>
    <row r="65" spans="1:17" ht="16" x14ac:dyDescent="0.2">
      <c r="A65" s="13">
        <f t="shared" si="2"/>
        <v>57</v>
      </c>
      <c r="B65" s="76"/>
      <c r="C65" s="21" t="s">
        <v>91</v>
      </c>
      <c r="D65" s="91" t="s">
        <v>23</v>
      </c>
      <c r="E65" s="91"/>
      <c r="F65" s="91"/>
      <c r="G65" s="91"/>
      <c r="H65" s="91"/>
      <c r="I65" s="91"/>
      <c r="J65" s="91"/>
      <c r="K65" s="91"/>
      <c r="L65" s="15">
        <v>1</v>
      </c>
      <c r="M65" s="5"/>
      <c r="O65" s="16">
        <f t="shared" si="0"/>
        <v>1</v>
      </c>
      <c r="P65" s="17">
        <f t="shared" si="1"/>
        <v>1</v>
      </c>
      <c r="Q65" s="2">
        <v>1</v>
      </c>
    </row>
    <row r="66" spans="1:17" ht="16" x14ac:dyDescent="0.2">
      <c r="A66" s="13">
        <f t="shared" si="2"/>
        <v>58</v>
      </c>
      <c r="B66" s="76"/>
      <c r="C66" s="21" t="s">
        <v>92</v>
      </c>
      <c r="D66" s="91" t="s">
        <v>23</v>
      </c>
      <c r="E66" s="91"/>
      <c r="F66" s="91"/>
      <c r="G66" s="91"/>
      <c r="H66" s="91"/>
      <c r="I66" s="91"/>
      <c r="J66" s="91"/>
      <c r="K66" s="91"/>
      <c r="L66" s="15">
        <v>1</v>
      </c>
      <c r="M66" s="5"/>
      <c r="O66" s="16">
        <f t="shared" si="0"/>
        <v>1</v>
      </c>
      <c r="P66" s="17">
        <f t="shared" si="1"/>
        <v>1</v>
      </c>
      <c r="Q66" s="2">
        <v>1</v>
      </c>
    </row>
    <row r="67" spans="1:17" ht="16" x14ac:dyDescent="0.2">
      <c r="A67" s="13">
        <f t="shared" si="2"/>
        <v>59</v>
      </c>
      <c r="B67" s="76"/>
      <c r="C67" s="21" t="s">
        <v>93</v>
      </c>
      <c r="D67" s="91" t="s">
        <v>23</v>
      </c>
      <c r="E67" s="91"/>
      <c r="F67" s="91"/>
      <c r="G67" s="91"/>
      <c r="H67" s="91"/>
      <c r="I67" s="91"/>
      <c r="J67" s="91"/>
      <c r="K67" s="91"/>
      <c r="L67" s="15">
        <v>1</v>
      </c>
      <c r="M67" s="5"/>
      <c r="O67" s="16">
        <f t="shared" si="0"/>
        <v>1</v>
      </c>
      <c r="P67" s="17">
        <f t="shared" si="1"/>
        <v>1</v>
      </c>
      <c r="Q67" s="2">
        <v>1</v>
      </c>
    </row>
    <row r="68" spans="1:17" ht="34.5" customHeight="1" x14ac:dyDescent="0.2">
      <c r="A68" s="13">
        <f t="shared" si="2"/>
        <v>60</v>
      </c>
      <c r="B68" s="76"/>
      <c r="C68" s="21" t="s">
        <v>94</v>
      </c>
      <c r="D68" s="91" t="s">
        <v>23</v>
      </c>
      <c r="E68" s="91"/>
      <c r="F68" s="91"/>
      <c r="G68" s="91"/>
      <c r="H68" s="91"/>
      <c r="I68" s="91"/>
      <c r="J68" s="91"/>
      <c r="K68" s="91"/>
      <c r="L68" s="15">
        <v>1</v>
      </c>
      <c r="M68" s="5"/>
      <c r="O68" s="16">
        <f t="shared" si="0"/>
        <v>1</v>
      </c>
      <c r="P68" s="17">
        <f t="shared" si="1"/>
        <v>1</v>
      </c>
      <c r="Q68" s="2">
        <v>1</v>
      </c>
    </row>
    <row r="69" spans="1:17" ht="16" x14ac:dyDescent="0.2">
      <c r="A69" s="13">
        <f t="shared" si="2"/>
        <v>61</v>
      </c>
      <c r="B69" s="76"/>
      <c r="C69" s="21" t="s">
        <v>95</v>
      </c>
      <c r="D69" s="91" t="s">
        <v>23</v>
      </c>
      <c r="E69" s="91"/>
      <c r="F69" s="91"/>
      <c r="G69" s="91"/>
      <c r="H69" s="91"/>
      <c r="I69" s="91"/>
      <c r="J69" s="91"/>
      <c r="K69" s="91"/>
      <c r="L69" s="15">
        <v>1</v>
      </c>
      <c r="M69" s="5"/>
      <c r="O69" s="16">
        <f t="shared" si="0"/>
        <v>1</v>
      </c>
      <c r="P69" s="17">
        <f t="shared" si="1"/>
        <v>1</v>
      </c>
      <c r="Q69" s="2">
        <v>1</v>
      </c>
    </row>
    <row r="70" spans="1:17" ht="16" x14ac:dyDescent="0.2">
      <c r="A70" s="13">
        <f t="shared" si="2"/>
        <v>62</v>
      </c>
      <c r="B70" s="76"/>
      <c r="C70" s="21" t="s">
        <v>96</v>
      </c>
      <c r="D70" s="91" t="s">
        <v>23</v>
      </c>
      <c r="E70" s="91"/>
      <c r="F70" s="91"/>
      <c r="G70" s="91"/>
      <c r="H70" s="91"/>
      <c r="I70" s="91"/>
      <c r="J70" s="91"/>
      <c r="K70" s="91"/>
      <c r="L70" s="15">
        <v>1</v>
      </c>
      <c r="M70" s="5"/>
      <c r="O70" s="16">
        <f t="shared" si="0"/>
        <v>1</v>
      </c>
      <c r="P70" s="17">
        <f t="shared" si="1"/>
        <v>1</v>
      </c>
      <c r="Q70" s="2">
        <v>1</v>
      </c>
    </row>
    <row r="71" spans="1:17" ht="32" x14ac:dyDescent="0.2">
      <c r="A71" s="13">
        <f t="shared" si="2"/>
        <v>63</v>
      </c>
      <c r="B71" s="76"/>
      <c r="C71" s="21" t="s">
        <v>97</v>
      </c>
      <c r="D71" s="91" t="s">
        <v>23</v>
      </c>
      <c r="E71" s="91"/>
      <c r="F71" s="91"/>
      <c r="G71" s="91"/>
      <c r="H71" s="91"/>
      <c r="I71" s="91"/>
      <c r="J71" s="91"/>
      <c r="K71" s="91"/>
      <c r="L71" s="15">
        <v>1</v>
      </c>
      <c r="M71" s="5"/>
      <c r="O71" s="16">
        <f t="shared" si="0"/>
        <v>1</v>
      </c>
      <c r="P71" s="17">
        <f t="shared" si="1"/>
        <v>1</v>
      </c>
      <c r="Q71" s="2">
        <v>1</v>
      </c>
    </row>
    <row r="72" spans="1:17" ht="16" x14ac:dyDescent="0.2">
      <c r="A72" s="13">
        <f t="shared" si="2"/>
        <v>64</v>
      </c>
      <c r="B72" s="76"/>
      <c r="C72" s="21" t="s">
        <v>98</v>
      </c>
      <c r="D72" s="91" t="s">
        <v>23</v>
      </c>
      <c r="E72" s="91"/>
      <c r="F72" s="91"/>
      <c r="G72" s="91"/>
      <c r="H72" s="91"/>
      <c r="I72" s="91"/>
      <c r="J72" s="91"/>
      <c r="K72" s="91"/>
      <c r="L72" s="15">
        <v>1</v>
      </c>
      <c r="M72" s="5"/>
      <c r="O72" s="16">
        <f t="shared" si="0"/>
        <v>1</v>
      </c>
      <c r="P72" s="17">
        <f t="shared" si="1"/>
        <v>1</v>
      </c>
      <c r="Q72" s="2">
        <v>1</v>
      </c>
    </row>
    <row r="73" spans="1:17" ht="16" x14ac:dyDescent="0.2">
      <c r="A73" s="13">
        <f t="shared" si="2"/>
        <v>65</v>
      </c>
      <c r="B73" s="76"/>
      <c r="C73" s="21" t="s">
        <v>99</v>
      </c>
      <c r="D73" s="91" t="s">
        <v>23</v>
      </c>
      <c r="E73" s="91"/>
      <c r="F73" s="91"/>
      <c r="G73" s="91"/>
      <c r="H73" s="91"/>
      <c r="I73" s="91"/>
      <c r="J73" s="91"/>
      <c r="K73" s="91"/>
      <c r="L73" s="15">
        <v>1</v>
      </c>
      <c r="M73" s="5"/>
      <c r="O73" s="16">
        <f t="shared" si="0"/>
        <v>1</v>
      </c>
      <c r="P73" s="17">
        <f t="shared" si="1"/>
        <v>1</v>
      </c>
      <c r="Q73" s="2">
        <v>1</v>
      </c>
    </row>
    <row r="74" spans="1:17" ht="19.5" customHeight="1" x14ac:dyDescent="0.2">
      <c r="A74" s="13">
        <f t="shared" si="2"/>
        <v>66</v>
      </c>
      <c r="B74" s="76"/>
      <c r="C74" s="21" t="s">
        <v>100</v>
      </c>
      <c r="D74" s="91" t="s">
        <v>23</v>
      </c>
      <c r="E74" s="91"/>
      <c r="F74" s="91"/>
      <c r="G74" s="91"/>
      <c r="H74" s="91"/>
      <c r="I74" s="91"/>
      <c r="J74" s="91"/>
      <c r="K74" s="91"/>
      <c r="L74" s="15">
        <v>1</v>
      </c>
      <c r="M74" s="5"/>
      <c r="O74" s="16">
        <f t="shared" si="0"/>
        <v>1</v>
      </c>
      <c r="P74" s="17">
        <f t="shared" ref="P74:P137" si="3">IF(L74="NA","NA",Q74)</f>
        <v>1</v>
      </c>
      <c r="Q74" s="2">
        <v>1</v>
      </c>
    </row>
    <row r="75" spans="1:17" ht="16" x14ac:dyDescent="0.2">
      <c r="A75" s="13">
        <f t="shared" ref="A75:A148" si="4">A74+1</f>
        <v>67</v>
      </c>
      <c r="B75" s="76"/>
      <c r="C75" s="21" t="s">
        <v>101</v>
      </c>
      <c r="D75" s="91" t="s">
        <v>23</v>
      </c>
      <c r="E75" s="91"/>
      <c r="F75" s="91"/>
      <c r="G75" s="91"/>
      <c r="H75" s="91"/>
      <c r="I75" s="91"/>
      <c r="J75" s="91"/>
      <c r="K75" s="91"/>
      <c r="L75" s="15">
        <v>1</v>
      </c>
      <c r="M75" s="5"/>
      <c r="O75" s="16">
        <f t="shared" ref="O75:O148" si="5">IF(L75=P75,Q75)</f>
        <v>1</v>
      </c>
      <c r="P75" s="17">
        <f t="shared" si="3"/>
        <v>1</v>
      </c>
      <c r="Q75" s="2">
        <v>1</v>
      </c>
    </row>
    <row r="76" spans="1:17" ht="32" x14ac:dyDescent="0.2">
      <c r="A76" s="13">
        <f t="shared" si="4"/>
        <v>68</v>
      </c>
      <c r="B76" s="76"/>
      <c r="C76" s="21" t="s">
        <v>102</v>
      </c>
      <c r="D76" s="77" t="s">
        <v>103</v>
      </c>
      <c r="E76" s="77"/>
      <c r="F76" s="77"/>
      <c r="G76" s="77"/>
      <c r="H76" s="77"/>
      <c r="I76" s="77"/>
      <c r="J76" s="77"/>
      <c r="K76" s="77"/>
      <c r="L76" s="15">
        <f>'Carro rojo'!G63</f>
        <v>20</v>
      </c>
      <c r="M76" s="5"/>
      <c r="O76" s="16">
        <f t="shared" si="5"/>
        <v>20</v>
      </c>
      <c r="P76" s="17">
        <f t="shared" si="3"/>
        <v>20</v>
      </c>
      <c r="Q76" s="2">
        <v>20</v>
      </c>
    </row>
    <row r="77" spans="1:17" ht="75" customHeight="1" x14ac:dyDescent="0.2">
      <c r="A77" s="13">
        <f t="shared" si="4"/>
        <v>69</v>
      </c>
      <c r="B77" s="76"/>
      <c r="C77" s="53" t="s">
        <v>104</v>
      </c>
      <c r="D77" s="93" t="s">
        <v>309</v>
      </c>
      <c r="E77" s="93"/>
      <c r="F77" s="93"/>
      <c r="G77" s="93"/>
      <c r="H77" s="93"/>
      <c r="I77" s="93"/>
      <c r="J77" s="93"/>
      <c r="K77" s="93"/>
      <c r="L77" s="15">
        <v>1</v>
      </c>
      <c r="M77" s="5"/>
      <c r="O77" s="16">
        <f t="shared" si="5"/>
        <v>1</v>
      </c>
      <c r="P77" s="17">
        <f t="shared" si="3"/>
        <v>1</v>
      </c>
      <c r="Q77" s="2">
        <v>1</v>
      </c>
    </row>
    <row r="78" spans="1:17" ht="54.75" customHeight="1" x14ac:dyDescent="0.2">
      <c r="A78" s="13">
        <f t="shared" si="4"/>
        <v>70</v>
      </c>
      <c r="B78" s="76"/>
      <c r="C78" s="21" t="s">
        <v>105</v>
      </c>
      <c r="D78" s="93" t="s">
        <v>106</v>
      </c>
      <c r="E78" s="93"/>
      <c r="F78" s="93"/>
      <c r="G78" s="93"/>
      <c r="H78" s="93"/>
      <c r="I78" s="93"/>
      <c r="J78" s="93"/>
      <c r="K78" s="93"/>
      <c r="L78" s="15">
        <v>1</v>
      </c>
      <c r="M78" s="5"/>
      <c r="O78" s="16">
        <f t="shared" si="5"/>
        <v>1</v>
      </c>
      <c r="P78" s="17">
        <f t="shared" si="3"/>
        <v>1</v>
      </c>
      <c r="Q78" s="2">
        <v>1</v>
      </c>
    </row>
    <row r="79" spans="1:17" ht="58.5" customHeight="1" x14ac:dyDescent="0.2">
      <c r="A79" s="13">
        <f t="shared" si="4"/>
        <v>71</v>
      </c>
      <c r="B79" s="76"/>
      <c r="C79" s="21" t="s">
        <v>107</v>
      </c>
      <c r="D79" s="93" t="s">
        <v>108</v>
      </c>
      <c r="E79" s="93"/>
      <c r="F79" s="93"/>
      <c r="G79" s="93"/>
      <c r="H79" s="93"/>
      <c r="I79" s="93"/>
      <c r="J79" s="93"/>
      <c r="K79" s="93"/>
      <c r="L79" s="15">
        <v>1</v>
      </c>
      <c r="M79" s="5"/>
      <c r="O79" s="16">
        <f t="shared" si="5"/>
        <v>1</v>
      </c>
      <c r="P79" s="17">
        <f t="shared" si="3"/>
        <v>1</v>
      </c>
      <c r="Q79" s="2">
        <v>1</v>
      </c>
    </row>
    <row r="80" spans="1:17" ht="135" customHeight="1" x14ac:dyDescent="0.2">
      <c r="A80" s="13">
        <f t="shared" si="4"/>
        <v>72</v>
      </c>
      <c r="B80" s="76"/>
      <c r="C80" s="21" t="s">
        <v>109</v>
      </c>
      <c r="D80" s="93" t="s">
        <v>110</v>
      </c>
      <c r="E80" s="93"/>
      <c r="F80" s="93"/>
      <c r="G80" s="93"/>
      <c r="H80" s="93"/>
      <c r="I80" s="93"/>
      <c r="J80" s="93"/>
      <c r="K80" s="93"/>
      <c r="L80" s="15">
        <v>10</v>
      </c>
      <c r="M80" s="5"/>
      <c r="O80" s="16">
        <f t="shared" si="5"/>
        <v>10</v>
      </c>
      <c r="P80" s="17">
        <f t="shared" si="3"/>
        <v>10</v>
      </c>
      <c r="Q80" s="2">
        <v>10</v>
      </c>
    </row>
    <row r="81" spans="1:17" ht="96.75" customHeight="1" x14ac:dyDescent="0.2">
      <c r="A81" s="13">
        <f t="shared" si="4"/>
        <v>73</v>
      </c>
      <c r="B81" s="76" t="s">
        <v>111</v>
      </c>
      <c r="C81" s="21" t="s">
        <v>112</v>
      </c>
      <c r="D81" s="77" t="s">
        <v>326</v>
      </c>
      <c r="E81" s="77"/>
      <c r="F81" s="77"/>
      <c r="G81" s="77"/>
      <c r="H81" s="77"/>
      <c r="I81" s="77"/>
      <c r="J81" s="77"/>
      <c r="K81" s="77"/>
      <c r="L81" s="15">
        <v>10</v>
      </c>
      <c r="M81" s="5"/>
      <c r="O81" s="16">
        <f t="shared" si="5"/>
        <v>10</v>
      </c>
      <c r="P81" s="17">
        <f t="shared" si="3"/>
        <v>10</v>
      </c>
      <c r="Q81" s="2">
        <v>10</v>
      </c>
    </row>
    <row r="82" spans="1:17" ht="91.5" customHeight="1" x14ac:dyDescent="0.2">
      <c r="A82" s="13">
        <f t="shared" si="4"/>
        <v>74</v>
      </c>
      <c r="B82" s="76"/>
      <c r="C82" s="21" t="s">
        <v>113</v>
      </c>
      <c r="D82" s="77" t="s">
        <v>114</v>
      </c>
      <c r="E82" s="77"/>
      <c r="F82" s="77"/>
      <c r="G82" s="77"/>
      <c r="H82" s="77"/>
      <c r="I82" s="77"/>
      <c r="J82" s="77"/>
      <c r="K82" s="77"/>
      <c r="L82" s="15">
        <v>5</v>
      </c>
      <c r="M82" s="5"/>
      <c r="O82" s="16">
        <f t="shared" si="5"/>
        <v>5</v>
      </c>
      <c r="P82" s="17">
        <f t="shared" si="3"/>
        <v>5</v>
      </c>
      <c r="Q82" s="2">
        <v>5</v>
      </c>
    </row>
    <row r="83" spans="1:17" ht="16" x14ac:dyDescent="0.2">
      <c r="A83" s="13">
        <f t="shared" si="4"/>
        <v>75</v>
      </c>
      <c r="B83" s="76"/>
      <c r="C83" s="21" t="s">
        <v>115</v>
      </c>
      <c r="D83" s="77" t="s">
        <v>19</v>
      </c>
      <c r="E83" s="77"/>
      <c r="F83" s="77"/>
      <c r="G83" s="77"/>
      <c r="H83" s="77"/>
      <c r="I83" s="77"/>
      <c r="J83" s="77"/>
      <c r="K83" s="77"/>
      <c r="L83" s="15">
        <v>1</v>
      </c>
      <c r="M83" s="5"/>
      <c r="O83" s="16">
        <f t="shared" si="5"/>
        <v>1</v>
      </c>
      <c r="P83" s="17">
        <f t="shared" si="3"/>
        <v>1</v>
      </c>
      <c r="Q83" s="2">
        <v>1</v>
      </c>
    </row>
    <row r="84" spans="1:17" ht="16" x14ac:dyDescent="0.2">
      <c r="A84" s="13">
        <f t="shared" si="4"/>
        <v>76</v>
      </c>
      <c r="B84" s="76"/>
      <c r="C84" s="21" t="s">
        <v>116</v>
      </c>
      <c r="D84" s="91" t="s">
        <v>23</v>
      </c>
      <c r="E84" s="91"/>
      <c r="F84" s="91"/>
      <c r="G84" s="91"/>
      <c r="H84" s="91"/>
      <c r="I84" s="91"/>
      <c r="J84" s="91"/>
      <c r="K84" s="91"/>
      <c r="L84" s="15">
        <v>1</v>
      </c>
      <c r="M84" s="5"/>
      <c r="O84" s="16">
        <f t="shared" si="5"/>
        <v>1</v>
      </c>
      <c r="P84" s="17">
        <f t="shared" si="3"/>
        <v>1</v>
      </c>
      <c r="Q84" s="2">
        <v>1</v>
      </c>
    </row>
    <row r="85" spans="1:17" ht="16" x14ac:dyDescent="0.2">
      <c r="A85" s="13">
        <f t="shared" si="4"/>
        <v>77</v>
      </c>
      <c r="B85" s="76"/>
      <c r="C85" s="21" t="s">
        <v>117</v>
      </c>
      <c r="D85" s="91" t="s">
        <v>23</v>
      </c>
      <c r="E85" s="91"/>
      <c r="F85" s="91"/>
      <c r="G85" s="91"/>
      <c r="H85" s="91"/>
      <c r="I85" s="91"/>
      <c r="J85" s="91"/>
      <c r="K85" s="91"/>
      <c r="L85" s="15">
        <v>1</v>
      </c>
      <c r="M85" s="5"/>
      <c r="O85" s="16">
        <f t="shared" si="5"/>
        <v>1</v>
      </c>
      <c r="P85" s="17">
        <f t="shared" si="3"/>
        <v>1</v>
      </c>
      <c r="Q85" s="2">
        <v>1</v>
      </c>
    </row>
    <row r="86" spans="1:17" ht="16" x14ac:dyDescent="0.2">
      <c r="A86" s="13">
        <f t="shared" si="4"/>
        <v>78</v>
      </c>
      <c r="B86" s="76"/>
      <c r="C86" s="21" t="s">
        <v>118</v>
      </c>
      <c r="D86" s="91" t="s">
        <v>23</v>
      </c>
      <c r="E86" s="91"/>
      <c r="F86" s="91"/>
      <c r="G86" s="91"/>
      <c r="H86" s="91"/>
      <c r="I86" s="91"/>
      <c r="J86" s="91"/>
      <c r="K86" s="91"/>
      <c r="L86" s="15">
        <v>1</v>
      </c>
      <c r="M86" s="5"/>
      <c r="O86" s="16">
        <f t="shared" si="5"/>
        <v>1</v>
      </c>
      <c r="P86" s="17">
        <f t="shared" si="3"/>
        <v>1</v>
      </c>
      <c r="Q86" s="2">
        <v>1</v>
      </c>
    </row>
    <row r="87" spans="1:17" ht="16" x14ac:dyDescent="0.2">
      <c r="A87" s="13">
        <f t="shared" si="4"/>
        <v>79</v>
      </c>
      <c r="B87" s="76"/>
      <c r="C87" s="21" t="s">
        <v>119</v>
      </c>
      <c r="D87" s="91" t="s">
        <v>23</v>
      </c>
      <c r="E87" s="91"/>
      <c r="F87" s="91"/>
      <c r="G87" s="91"/>
      <c r="H87" s="91"/>
      <c r="I87" s="91"/>
      <c r="J87" s="91"/>
      <c r="K87" s="91"/>
      <c r="L87" s="15">
        <v>5</v>
      </c>
      <c r="M87" s="5"/>
      <c r="O87" s="16">
        <f t="shared" si="5"/>
        <v>5</v>
      </c>
      <c r="P87" s="17">
        <f t="shared" si="3"/>
        <v>5</v>
      </c>
      <c r="Q87" s="2">
        <v>5</v>
      </c>
    </row>
    <row r="88" spans="1:17" ht="36" customHeight="1" x14ac:dyDescent="0.2">
      <c r="A88" s="13"/>
      <c r="B88" s="72" t="s">
        <v>332</v>
      </c>
      <c r="C88" s="73"/>
      <c r="D88" s="73"/>
      <c r="E88" s="73"/>
      <c r="F88" s="73"/>
      <c r="G88" s="73"/>
      <c r="H88" s="73"/>
      <c r="I88" s="73"/>
      <c r="J88" s="73"/>
      <c r="K88" s="73"/>
      <c r="L88" s="74"/>
      <c r="M88" s="5"/>
      <c r="O88" s="16"/>
      <c r="P88" s="17">
        <f t="shared" si="3"/>
        <v>0</v>
      </c>
      <c r="Q88" s="2"/>
    </row>
    <row r="89" spans="1:17" ht="53" customHeight="1" x14ac:dyDescent="0.2">
      <c r="A89" s="13">
        <f>A87+1</f>
        <v>80</v>
      </c>
      <c r="B89" s="54" t="s">
        <v>333</v>
      </c>
      <c r="C89" s="55" t="s">
        <v>334</v>
      </c>
      <c r="D89" s="77" t="s">
        <v>120</v>
      </c>
      <c r="E89" s="77"/>
      <c r="F89" s="77"/>
      <c r="G89" s="77"/>
      <c r="H89" s="77"/>
      <c r="I89" s="77"/>
      <c r="J89" s="77"/>
      <c r="K89" s="77"/>
      <c r="L89" s="15">
        <v>5</v>
      </c>
      <c r="M89" s="5"/>
      <c r="O89" s="16">
        <f t="shared" si="5"/>
        <v>5</v>
      </c>
      <c r="P89" s="17">
        <f t="shared" si="3"/>
        <v>5</v>
      </c>
      <c r="Q89" s="2">
        <v>5</v>
      </c>
    </row>
    <row r="90" spans="1:17" ht="33.5" customHeight="1" x14ac:dyDescent="0.2">
      <c r="A90" s="13">
        <f t="shared" si="4"/>
        <v>81</v>
      </c>
      <c r="B90" s="56" t="s">
        <v>351</v>
      </c>
      <c r="C90" s="55" t="s">
        <v>352</v>
      </c>
      <c r="D90" s="91" t="s">
        <v>226</v>
      </c>
      <c r="E90" s="91"/>
      <c r="F90" s="91"/>
      <c r="G90" s="91"/>
      <c r="H90" s="91"/>
      <c r="I90" s="91"/>
      <c r="J90" s="91"/>
      <c r="K90" s="91"/>
      <c r="L90" s="15">
        <v>5</v>
      </c>
      <c r="M90" s="5"/>
      <c r="O90" s="16">
        <f t="shared" si="5"/>
        <v>5</v>
      </c>
      <c r="P90" s="17">
        <f t="shared" si="3"/>
        <v>5</v>
      </c>
      <c r="Q90" s="2">
        <v>5</v>
      </c>
    </row>
    <row r="91" spans="1:17" ht="119" x14ac:dyDescent="0.2">
      <c r="A91" s="13">
        <f t="shared" si="4"/>
        <v>82</v>
      </c>
      <c r="B91" s="56" t="s">
        <v>353</v>
      </c>
      <c r="C91" s="55" t="s">
        <v>354</v>
      </c>
      <c r="D91" s="91" t="s">
        <v>225</v>
      </c>
      <c r="E91" s="91"/>
      <c r="F91" s="91"/>
      <c r="G91" s="91"/>
      <c r="H91" s="91"/>
      <c r="I91" s="91"/>
      <c r="J91" s="91"/>
      <c r="K91" s="91"/>
      <c r="L91" s="15">
        <v>10</v>
      </c>
      <c r="M91" s="5"/>
      <c r="O91" s="16">
        <f t="shared" si="5"/>
        <v>10</v>
      </c>
      <c r="P91" s="17">
        <f t="shared" si="3"/>
        <v>10</v>
      </c>
      <c r="Q91" s="2">
        <v>10</v>
      </c>
    </row>
    <row r="92" spans="1:17" ht="119" x14ac:dyDescent="0.2">
      <c r="A92" s="13">
        <v>83</v>
      </c>
      <c r="B92" s="56" t="s">
        <v>355</v>
      </c>
      <c r="C92" s="55" t="s">
        <v>356</v>
      </c>
      <c r="D92" s="91" t="s">
        <v>225</v>
      </c>
      <c r="E92" s="91"/>
      <c r="F92" s="91"/>
      <c r="G92" s="91"/>
      <c r="H92" s="91"/>
      <c r="I92" s="91"/>
      <c r="J92" s="91"/>
      <c r="K92" s="91"/>
      <c r="L92" s="15">
        <v>10</v>
      </c>
      <c r="M92" s="5"/>
      <c r="O92" s="16">
        <f t="shared" ref="O92" si="6">IF(L92=P92,Q92)</f>
        <v>10</v>
      </c>
      <c r="P92" s="17">
        <f t="shared" si="3"/>
        <v>10</v>
      </c>
      <c r="Q92" s="2">
        <v>10</v>
      </c>
    </row>
    <row r="93" spans="1:17" ht="85" x14ac:dyDescent="0.2">
      <c r="A93" s="13">
        <v>84</v>
      </c>
      <c r="B93" s="56" t="s">
        <v>357</v>
      </c>
      <c r="C93" s="55" t="s">
        <v>358</v>
      </c>
      <c r="D93" s="91" t="s">
        <v>226</v>
      </c>
      <c r="E93" s="91"/>
      <c r="F93" s="91"/>
      <c r="G93" s="91"/>
      <c r="H93" s="91"/>
      <c r="I93" s="91"/>
      <c r="J93" s="91"/>
      <c r="K93" s="91"/>
      <c r="L93" s="15">
        <v>10</v>
      </c>
      <c r="M93" s="5"/>
      <c r="O93" s="16">
        <f t="shared" si="5"/>
        <v>10</v>
      </c>
      <c r="P93" s="17">
        <f t="shared" si="3"/>
        <v>10</v>
      </c>
      <c r="Q93" s="2">
        <v>10</v>
      </c>
    </row>
    <row r="94" spans="1:17" ht="36" customHeight="1" x14ac:dyDescent="0.2">
      <c r="A94" s="13">
        <f t="shared" si="4"/>
        <v>85</v>
      </c>
      <c r="B94" s="56" t="s">
        <v>359</v>
      </c>
      <c r="C94" s="55" t="s">
        <v>360</v>
      </c>
      <c r="D94" s="91" t="s">
        <v>226</v>
      </c>
      <c r="E94" s="91"/>
      <c r="F94" s="91"/>
      <c r="G94" s="91"/>
      <c r="H94" s="91"/>
      <c r="I94" s="91"/>
      <c r="J94" s="91"/>
      <c r="K94" s="91"/>
      <c r="L94" s="15">
        <v>10</v>
      </c>
      <c r="M94" s="5"/>
      <c r="O94" s="16">
        <f t="shared" si="5"/>
        <v>10</v>
      </c>
      <c r="P94" s="17">
        <f t="shared" si="3"/>
        <v>10</v>
      </c>
      <c r="Q94" s="2">
        <v>10</v>
      </c>
    </row>
    <row r="95" spans="1:17" ht="36" customHeight="1" x14ac:dyDescent="0.2">
      <c r="A95" s="13">
        <v>86</v>
      </c>
      <c r="B95" s="56" t="s">
        <v>361</v>
      </c>
      <c r="C95" s="55" t="s">
        <v>362</v>
      </c>
      <c r="D95" s="91" t="s">
        <v>226</v>
      </c>
      <c r="E95" s="91"/>
      <c r="F95" s="91"/>
      <c r="G95" s="91"/>
      <c r="H95" s="91"/>
      <c r="I95" s="91"/>
      <c r="J95" s="91"/>
      <c r="K95" s="91"/>
      <c r="L95" s="15"/>
      <c r="M95" s="5"/>
      <c r="O95" s="16"/>
      <c r="P95" s="17">
        <f t="shared" si="3"/>
        <v>0</v>
      </c>
      <c r="Q95" s="2"/>
    </row>
    <row r="96" spans="1:17" ht="36" customHeight="1" x14ac:dyDescent="0.2">
      <c r="A96" s="13">
        <v>87</v>
      </c>
      <c r="B96" s="56" t="s">
        <v>363</v>
      </c>
      <c r="C96" s="55" t="s">
        <v>364</v>
      </c>
      <c r="D96" s="91" t="s">
        <v>226</v>
      </c>
      <c r="E96" s="91"/>
      <c r="F96" s="91"/>
      <c r="G96" s="91"/>
      <c r="H96" s="91"/>
      <c r="I96" s="91"/>
      <c r="J96" s="91"/>
      <c r="K96" s="91"/>
      <c r="L96" s="15"/>
      <c r="M96" s="5"/>
      <c r="O96" s="16"/>
      <c r="P96" s="17">
        <f t="shared" si="3"/>
        <v>0</v>
      </c>
      <c r="Q96" s="2"/>
    </row>
    <row r="97" spans="1:17" ht="36.75" customHeight="1" x14ac:dyDescent="0.2">
      <c r="A97" s="13">
        <v>88</v>
      </c>
      <c r="B97" s="56" t="s">
        <v>365</v>
      </c>
      <c r="C97" s="55" t="s">
        <v>366</v>
      </c>
      <c r="D97" s="91" t="s">
        <v>225</v>
      </c>
      <c r="E97" s="91"/>
      <c r="F97" s="91"/>
      <c r="G97" s="91"/>
      <c r="H97" s="91"/>
      <c r="I97" s="91"/>
      <c r="J97" s="91"/>
      <c r="K97" s="91"/>
      <c r="L97" s="15">
        <v>10</v>
      </c>
      <c r="M97" s="5"/>
      <c r="O97" s="16">
        <f t="shared" si="5"/>
        <v>10</v>
      </c>
      <c r="P97" s="17">
        <f t="shared" si="3"/>
        <v>10</v>
      </c>
      <c r="Q97" s="2">
        <v>10</v>
      </c>
    </row>
    <row r="98" spans="1:17" ht="51" x14ac:dyDescent="0.2">
      <c r="A98" s="13">
        <f t="shared" si="4"/>
        <v>89</v>
      </c>
      <c r="B98" s="56" t="s">
        <v>367</v>
      </c>
      <c r="C98" s="55" t="s">
        <v>368</v>
      </c>
      <c r="D98" s="91" t="s">
        <v>226</v>
      </c>
      <c r="E98" s="91"/>
      <c r="F98" s="91"/>
      <c r="G98" s="91"/>
      <c r="H98" s="91"/>
      <c r="I98" s="91"/>
      <c r="J98" s="91"/>
      <c r="K98" s="91"/>
      <c r="L98" s="15">
        <v>10</v>
      </c>
      <c r="M98" s="5"/>
      <c r="O98" s="16">
        <f t="shared" si="5"/>
        <v>10</v>
      </c>
      <c r="P98" s="17">
        <f t="shared" si="3"/>
        <v>10</v>
      </c>
      <c r="Q98" s="2">
        <v>10</v>
      </c>
    </row>
    <row r="99" spans="1:17" ht="136" x14ac:dyDescent="0.2">
      <c r="A99" s="13">
        <f t="shared" si="4"/>
        <v>90</v>
      </c>
      <c r="B99" s="56" t="s">
        <v>369</v>
      </c>
      <c r="C99" s="55" t="s">
        <v>370</v>
      </c>
      <c r="D99" s="91" t="s">
        <v>226</v>
      </c>
      <c r="E99" s="91"/>
      <c r="F99" s="91"/>
      <c r="G99" s="91"/>
      <c r="H99" s="91"/>
      <c r="I99" s="91"/>
      <c r="J99" s="91"/>
      <c r="K99" s="91"/>
      <c r="L99" s="15">
        <v>10</v>
      </c>
      <c r="M99" s="5"/>
      <c r="O99" s="16">
        <f t="shared" si="5"/>
        <v>10</v>
      </c>
      <c r="P99" s="17">
        <f t="shared" si="3"/>
        <v>10</v>
      </c>
      <c r="Q99" s="2">
        <v>10</v>
      </c>
    </row>
    <row r="100" spans="1:17" ht="102" x14ac:dyDescent="0.2">
      <c r="A100" s="13">
        <f t="shared" si="4"/>
        <v>91</v>
      </c>
      <c r="B100" s="56" t="s">
        <v>371</v>
      </c>
      <c r="C100" s="55" t="s">
        <v>372</v>
      </c>
      <c r="D100" s="91" t="s">
        <v>226</v>
      </c>
      <c r="E100" s="91"/>
      <c r="F100" s="91"/>
      <c r="G100" s="91"/>
      <c r="H100" s="91"/>
      <c r="I100" s="91"/>
      <c r="J100" s="91"/>
      <c r="K100" s="91"/>
      <c r="L100" s="15">
        <v>10</v>
      </c>
      <c r="M100" s="5"/>
      <c r="O100" s="16">
        <f t="shared" si="5"/>
        <v>10</v>
      </c>
      <c r="P100" s="17">
        <f t="shared" si="3"/>
        <v>10</v>
      </c>
      <c r="Q100" s="2">
        <v>10</v>
      </c>
    </row>
    <row r="101" spans="1:17" ht="102" x14ac:dyDescent="0.2">
      <c r="A101" s="13">
        <f t="shared" si="4"/>
        <v>92</v>
      </c>
      <c r="B101" s="56" t="s">
        <v>373</v>
      </c>
      <c r="C101" s="55" t="s">
        <v>374</v>
      </c>
      <c r="D101" s="91" t="s">
        <v>226</v>
      </c>
      <c r="E101" s="91"/>
      <c r="F101" s="91"/>
      <c r="G101" s="91"/>
      <c r="H101" s="91"/>
      <c r="I101" s="91"/>
      <c r="J101" s="91"/>
      <c r="K101" s="91"/>
      <c r="L101" s="15">
        <v>10</v>
      </c>
      <c r="M101" s="5"/>
      <c r="O101" s="16">
        <f t="shared" si="5"/>
        <v>10</v>
      </c>
      <c r="P101" s="17">
        <f t="shared" si="3"/>
        <v>10</v>
      </c>
      <c r="Q101" s="2">
        <v>10</v>
      </c>
    </row>
    <row r="102" spans="1:17" ht="132.75" customHeight="1" x14ac:dyDescent="0.2">
      <c r="A102" s="13">
        <f t="shared" si="4"/>
        <v>93</v>
      </c>
      <c r="B102" s="56" t="s">
        <v>375</v>
      </c>
      <c r="C102" s="55" t="s">
        <v>376</v>
      </c>
      <c r="D102" s="91" t="s">
        <v>227</v>
      </c>
      <c r="E102" s="91"/>
      <c r="F102" s="91"/>
      <c r="G102" s="91"/>
      <c r="H102" s="91"/>
      <c r="I102" s="91"/>
      <c r="J102" s="91"/>
      <c r="K102" s="91"/>
      <c r="L102" s="15">
        <v>10</v>
      </c>
      <c r="M102" s="5"/>
      <c r="O102" s="16">
        <f t="shared" si="5"/>
        <v>10</v>
      </c>
      <c r="P102" s="17">
        <f t="shared" si="3"/>
        <v>10</v>
      </c>
      <c r="Q102" s="2">
        <v>10</v>
      </c>
    </row>
    <row r="103" spans="1:17" ht="132.75" customHeight="1" x14ac:dyDescent="0.2">
      <c r="A103" s="13">
        <v>94</v>
      </c>
      <c r="B103" s="56" t="s">
        <v>377</v>
      </c>
      <c r="C103" s="55" t="s">
        <v>378</v>
      </c>
      <c r="D103" s="91" t="s">
        <v>227</v>
      </c>
      <c r="E103" s="91"/>
      <c r="F103" s="91"/>
      <c r="G103" s="91"/>
      <c r="H103" s="91"/>
      <c r="I103" s="91"/>
      <c r="J103" s="91"/>
      <c r="K103" s="91"/>
      <c r="L103" s="15">
        <v>10</v>
      </c>
      <c r="M103" s="5"/>
      <c r="O103" s="16">
        <f t="shared" ref="O103" si="7">IF(L103=P103,Q103)</f>
        <v>10</v>
      </c>
      <c r="P103" s="17">
        <f t="shared" si="3"/>
        <v>10</v>
      </c>
      <c r="Q103" s="2">
        <v>10</v>
      </c>
    </row>
    <row r="104" spans="1:17" ht="85" x14ac:dyDescent="0.2">
      <c r="A104" s="13">
        <v>95</v>
      </c>
      <c r="B104" s="56" t="s">
        <v>379</v>
      </c>
      <c r="C104" s="55" t="s">
        <v>380</v>
      </c>
      <c r="D104" s="91" t="s">
        <v>226</v>
      </c>
      <c r="E104" s="91"/>
      <c r="F104" s="91"/>
      <c r="G104" s="91"/>
      <c r="H104" s="91"/>
      <c r="I104" s="91"/>
      <c r="J104" s="91"/>
      <c r="K104" s="91"/>
      <c r="L104" s="15">
        <v>5</v>
      </c>
      <c r="M104" s="5"/>
      <c r="O104" s="16">
        <f t="shared" si="5"/>
        <v>5</v>
      </c>
      <c r="P104" s="17">
        <f t="shared" si="3"/>
        <v>5</v>
      </c>
      <c r="Q104" s="2">
        <v>5</v>
      </c>
    </row>
    <row r="105" spans="1:17" ht="68" x14ac:dyDescent="0.2">
      <c r="A105" s="13">
        <v>96</v>
      </c>
      <c r="B105" s="56" t="s">
        <v>381</v>
      </c>
      <c r="C105" s="55" t="s">
        <v>382</v>
      </c>
      <c r="D105" s="91" t="s">
        <v>227</v>
      </c>
      <c r="E105" s="91"/>
      <c r="F105" s="91"/>
      <c r="G105" s="91"/>
      <c r="H105" s="91"/>
      <c r="I105" s="91"/>
      <c r="J105" s="91"/>
      <c r="K105" s="91"/>
      <c r="L105" s="15">
        <v>10</v>
      </c>
      <c r="M105" s="5"/>
      <c r="O105" s="16">
        <f t="shared" si="5"/>
        <v>10</v>
      </c>
      <c r="P105" s="17">
        <f t="shared" si="3"/>
        <v>10</v>
      </c>
      <c r="Q105" s="2">
        <v>10</v>
      </c>
    </row>
    <row r="106" spans="1:17" ht="34.5" customHeight="1" x14ac:dyDescent="0.2">
      <c r="A106" s="13">
        <f t="shared" si="4"/>
        <v>97</v>
      </c>
      <c r="B106" s="56" t="s">
        <v>383</v>
      </c>
      <c r="C106" s="55" t="s">
        <v>384</v>
      </c>
      <c r="D106" s="91" t="s">
        <v>227</v>
      </c>
      <c r="E106" s="91"/>
      <c r="F106" s="91"/>
      <c r="G106" s="91"/>
      <c r="H106" s="91"/>
      <c r="I106" s="91"/>
      <c r="J106" s="91"/>
      <c r="K106" s="91"/>
      <c r="L106" s="15">
        <v>10</v>
      </c>
      <c r="M106" s="5"/>
      <c r="O106" s="16">
        <f t="shared" si="5"/>
        <v>10</v>
      </c>
      <c r="P106" s="17">
        <f t="shared" si="3"/>
        <v>10</v>
      </c>
      <c r="Q106" s="2">
        <v>10</v>
      </c>
    </row>
    <row r="107" spans="1:17" ht="119" x14ac:dyDescent="0.2">
      <c r="A107" s="13">
        <f t="shared" si="4"/>
        <v>98</v>
      </c>
      <c r="B107" s="54" t="s">
        <v>335</v>
      </c>
      <c r="C107" s="55" t="s">
        <v>336</v>
      </c>
      <c r="D107" s="91" t="s">
        <v>226</v>
      </c>
      <c r="E107" s="91"/>
      <c r="F107" s="91"/>
      <c r="G107" s="91"/>
      <c r="H107" s="91"/>
      <c r="I107" s="91"/>
      <c r="J107" s="91"/>
      <c r="K107" s="91"/>
      <c r="L107" s="15">
        <v>1</v>
      </c>
      <c r="M107" s="5"/>
      <c r="O107" s="16">
        <f t="shared" si="5"/>
        <v>1</v>
      </c>
      <c r="P107" s="17">
        <f t="shared" si="3"/>
        <v>1</v>
      </c>
      <c r="Q107" s="2">
        <v>1</v>
      </c>
    </row>
    <row r="108" spans="1:17" ht="119" x14ac:dyDescent="0.2">
      <c r="A108" s="13">
        <v>99</v>
      </c>
      <c r="B108" s="54" t="s">
        <v>337</v>
      </c>
      <c r="C108" s="55" t="s">
        <v>338</v>
      </c>
      <c r="D108" s="91" t="s">
        <v>226</v>
      </c>
      <c r="E108" s="91"/>
      <c r="F108" s="91"/>
      <c r="G108" s="91"/>
      <c r="H108" s="91"/>
      <c r="I108" s="91"/>
      <c r="J108" s="91"/>
      <c r="K108" s="91"/>
      <c r="L108" s="15">
        <v>1</v>
      </c>
      <c r="M108" s="5"/>
      <c r="O108" s="16">
        <f t="shared" ref="O108:O110" si="8">IF(L108=P108,Q108)</f>
        <v>1</v>
      </c>
      <c r="P108" s="17">
        <f t="shared" si="3"/>
        <v>1</v>
      </c>
      <c r="Q108" s="2">
        <v>1</v>
      </c>
    </row>
    <row r="109" spans="1:17" ht="119" x14ac:dyDescent="0.2">
      <c r="A109" s="13">
        <v>100</v>
      </c>
      <c r="B109" s="54" t="s">
        <v>339</v>
      </c>
      <c r="C109" s="55" t="s">
        <v>340</v>
      </c>
      <c r="D109" s="91" t="s">
        <v>226</v>
      </c>
      <c r="E109" s="91"/>
      <c r="F109" s="91"/>
      <c r="G109" s="91"/>
      <c r="H109" s="91"/>
      <c r="I109" s="91"/>
      <c r="J109" s="91"/>
      <c r="K109" s="91"/>
      <c r="L109" s="15">
        <v>1</v>
      </c>
      <c r="M109" s="5"/>
      <c r="O109" s="16">
        <f t="shared" si="8"/>
        <v>1</v>
      </c>
      <c r="P109" s="17">
        <f t="shared" si="3"/>
        <v>1</v>
      </c>
      <c r="Q109" s="2">
        <v>1</v>
      </c>
    </row>
    <row r="110" spans="1:17" ht="170" x14ac:dyDescent="0.2">
      <c r="A110" s="13">
        <v>101</v>
      </c>
      <c r="B110" s="54" t="s">
        <v>341</v>
      </c>
      <c r="C110" s="55" t="s">
        <v>342</v>
      </c>
      <c r="D110" s="91" t="s">
        <v>226</v>
      </c>
      <c r="E110" s="91"/>
      <c r="F110" s="91"/>
      <c r="G110" s="91"/>
      <c r="H110" s="91"/>
      <c r="I110" s="91"/>
      <c r="J110" s="91"/>
      <c r="K110" s="91"/>
      <c r="L110" s="15">
        <v>1</v>
      </c>
      <c r="M110" s="5"/>
      <c r="O110" s="16">
        <f t="shared" si="8"/>
        <v>1</v>
      </c>
      <c r="P110" s="17">
        <f t="shared" si="3"/>
        <v>1</v>
      </c>
      <c r="Q110" s="2">
        <v>1</v>
      </c>
    </row>
    <row r="111" spans="1:17" ht="102" x14ac:dyDescent="0.2">
      <c r="A111" s="13">
        <v>102</v>
      </c>
      <c r="B111" s="54" t="s">
        <v>343</v>
      </c>
      <c r="C111" s="55" t="s">
        <v>344</v>
      </c>
      <c r="D111" s="91" t="s">
        <v>226</v>
      </c>
      <c r="E111" s="91"/>
      <c r="F111" s="91"/>
      <c r="G111" s="91"/>
      <c r="H111" s="91"/>
      <c r="I111" s="91"/>
      <c r="J111" s="91"/>
      <c r="K111" s="91"/>
      <c r="L111" s="15">
        <v>5</v>
      </c>
      <c r="M111" s="5"/>
      <c r="O111" s="16">
        <f t="shared" si="5"/>
        <v>5</v>
      </c>
      <c r="P111" s="17">
        <f t="shared" si="3"/>
        <v>5</v>
      </c>
      <c r="Q111" s="2">
        <v>5</v>
      </c>
    </row>
    <row r="112" spans="1:17" ht="136" x14ac:dyDescent="0.2">
      <c r="A112" s="13">
        <f t="shared" si="4"/>
        <v>103</v>
      </c>
      <c r="B112" s="54" t="s">
        <v>345</v>
      </c>
      <c r="C112" s="55" t="s">
        <v>346</v>
      </c>
      <c r="D112" s="91" t="s">
        <v>226</v>
      </c>
      <c r="E112" s="91"/>
      <c r="F112" s="91"/>
      <c r="G112" s="91"/>
      <c r="H112" s="91"/>
      <c r="I112" s="91"/>
      <c r="J112" s="91"/>
      <c r="K112" s="91"/>
      <c r="L112" s="15">
        <v>5</v>
      </c>
      <c r="M112" s="5"/>
      <c r="O112" s="16">
        <f t="shared" si="5"/>
        <v>5</v>
      </c>
      <c r="P112" s="17">
        <f t="shared" si="3"/>
        <v>5</v>
      </c>
      <c r="Q112" s="2">
        <v>5</v>
      </c>
    </row>
    <row r="113" spans="1:17" ht="119" x14ac:dyDescent="0.2">
      <c r="A113" s="13">
        <f t="shared" si="4"/>
        <v>104</v>
      </c>
      <c r="B113" s="56" t="s">
        <v>397</v>
      </c>
      <c r="C113" s="55" t="s">
        <v>398</v>
      </c>
      <c r="D113" s="91" t="s">
        <v>225</v>
      </c>
      <c r="E113" s="91"/>
      <c r="F113" s="91"/>
      <c r="G113" s="91"/>
      <c r="H113" s="91"/>
      <c r="I113" s="91"/>
      <c r="J113" s="91"/>
      <c r="K113" s="91"/>
      <c r="L113" s="15">
        <v>5</v>
      </c>
      <c r="M113" s="5"/>
      <c r="O113" s="16">
        <f t="shared" si="5"/>
        <v>5</v>
      </c>
      <c r="P113" s="17">
        <f t="shared" si="3"/>
        <v>5</v>
      </c>
      <c r="Q113" s="2">
        <v>5</v>
      </c>
    </row>
    <row r="114" spans="1:17" ht="51" x14ac:dyDescent="0.2">
      <c r="A114" s="13">
        <f>A113+1</f>
        <v>105</v>
      </c>
      <c r="B114" s="54" t="s">
        <v>347</v>
      </c>
      <c r="C114" s="55" t="s">
        <v>348</v>
      </c>
      <c r="D114" s="91" t="s">
        <v>226</v>
      </c>
      <c r="E114" s="91"/>
      <c r="F114" s="91"/>
      <c r="G114" s="91"/>
      <c r="H114" s="91"/>
      <c r="I114" s="91"/>
      <c r="J114" s="91"/>
      <c r="K114" s="91"/>
      <c r="L114" s="15">
        <v>10</v>
      </c>
      <c r="M114" s="5"/>
      <c r="O114" s="16">
        <f t="shared" si="5"/>
        <v>10</v>
      </c>
      <c r="P114" s="17">
        <f t="shared" si="3"/>
        <v>10</v>
      </c>
      <c r="Q114" s="2">
        <v>10</v>
      </c>
    </row>
    <row r="115" spans="1:17" ht="51" x14ac:dyDescent="0.2">
      <c r="A115" s="13">
        <f t="shared" si="4"/>
        <v>106</v>
      </c>
      <c r="B115" s="54" t="s">
        <v>349</v>
      </c>
      <c r="C115" s="55" t="s">
        <v>350</v>
      </c>
      <c r="D115" s="91" t="s">
        <v>226</v>
      </c>
      <c r="E115" s="91"/>
      <c r="F115" s="91"/>
      <c r="G115" s="91"/>
      <c r="H115" s="91"/>
      <c r="I115" s="91"/>
      <c r="J115" s="91"/>
      <c r="K115" s="91"/>
      <c r="L115" s="15">
        <v>10</v>
      </c>
      <c r="M115" s="5"/>
      <c r="O115" s="16">
        <f t="shared" si="5"/>
        <v>10</v>
      </c>
      <c r="P115" s="17">
        <f t="shared" si="3"/>
        <v>10</v>
      </c>
      <c r="Q115" s="2">
        <v>10</v>
      </c>
    </row>
    <row r="116" spans="1:17" ht="92.25" customHeight="1" x14ac:dyDescent="0.2">
      <c r="A116" s="13">
        <f t="shared" si="4"/>
        <v>107</v>
      </c>
      <c r="B116" s="56" t="s">
        <v>385</v>
      </c>
      <c r="C116" s="55" t="s">
        <v>386</v>
      </c>
      <c r="D116" s="91" t="s">
        <v>226</v>
      </c>
      <c r="E116" s="91"/>
      <c r="F116" s="91"/>
      <c r="G116" s="91"/>
      <c r="H116" s="91"/>
      <c r="I116" s="91"/>
      <c r="J116" s="91"/>
      <c r="K116" s="91"/>
      <c r="L116" s="15">
        <v>10</v>
      </c>
      <c r="M116" s="5"/>
      <c r="O116" s="16">
        <f t="shared" si="5"/>
        <v>10</v>
      </c>
      <c r="P116" s="17">
        <f t="shared" si="3"/>
        <v>10</v>
      </c>
      <c r="Q116" s="2">
        <v>10</v>
      </c>
    </row>
    <row r="117" spans="1:17" ht="92.25" customHeight="1" x14ac:dyDescent="0.2">
      <c r="A117" s="13">
        <v>108</v>
      </c>
      <c r="B117" s="56" t="s">
        <v>387</v>
      </c>
      <c r="C117" s="55" t="s">
        <v>388</v>
      </c>
      <c r="D117" s="91" t="s">
        <v>226</v>
      </c>
      <c r="E117" s="91"/>
      <c r="F117" s="91"/>
      <c r="G117" s="91"/>
      <c r="H117" s="91"/>
      <c r="I117" s="91"/>
      <c r="J117" s="91"/>
      <c r="K117" s="91"/>
      <c r="L117" s="15">
        <v>10</v>
      </c>
      <c r="M117" s="5"/>
      <c r="O117" s="16">
        <f t="shared" ref="O117" si="9">IF(L117=P117,Q117)</f>
        <v>10</v>
      </c>
      <c r="P117" s="17">
        <f t="shared" si="3"/>
        <v>10</v>
      </c>
      <c r="Q117" s="2">
        <v>10</v>
      </c>
    </row>
    <row r="118" spans="1:17" ht="102" x14ac:dyDescent="0.2">
      <c r="A118" s="13">
        <v>109</v>
      </c>
      <c r="B118" s="56" t="s">
        <v>389</v>
      </c>
      <c r="C118" s="55" t="s">
        <v>390</v>
      </c>
      <c r="D118" s="91" t="s">
        <v>226</v>
      </c>
      <c r="E118" s="91"/>
      <c r="F118" s="91"/>
      <c r="G118" s="91"/>
      <c r="H118" s="91"/>
      <c r="I118" s="91"/>
      <c r="J118" s="91"/>
      <c r="K118" s="91"/>
      <c r="L118" s="15">
        <v>10</v>
      </c>
      <c r="M118" s="5"/>
      <c r="O118" s="16">
        <f t="shared" si="5"/>
        <v>10</v>
      </c>
      <c r="P118" s="17">
        <f t="shared" si="3"/>
        <v>10</v>
      </c>
      <c r="Q118" s="2">
        <v>10</v>
      </c>
    </row>
    <row r="119" spans="1:17" ht="102" x14ac:dyDescent="0.2">
      <c r="A119" s="13">
        <v>110</v>
      </c>
      <c r="B119" s="56" t="s">
        <v>391</v>
      </c>
      <c r="C119" s="55" t="s">
        <v>392</v>
      </c>
      <c r="D119" s="91" t="s">
        <v>226</v>
      </c>
      <c r="E119" s="91"/>
      <c r="F119" s="91"/>
      <c r="G119" s="91"/>
      <c r="H119" s="91"/>
      <c r="I119" s="91"/>
      <c r="J119" s="91"/>
      <c r="K119" s="91"/>
      <c r="L119" s="15">
        <v>10</v>
      </c>
      <c r="M119" s="5"/>
      <c r="O119" s="16">
        <f t="shared" ref="O119:O121" si="10">IF(L119=P119,Q119)</f>
        <v>10</v>
      </c>
      <c r="P119" s="17">
        <f t="shared" si="3"/>
        <v>10</v>
      </c>
      <c r="Q119" s="2">
        <v>10</v>
      </c>
    </row>
    <row r="120" spans="1:17" ht="102" x14ac:dyDescent="0.2">
      <c r="A120" s="13">
        <v>111</v>
      </c>
      <c r="B120" s="56" t="s">
        <v>393</v>
      </c>
      <c r="C120" s="55" t="s">
        <v>394</v>
      </c>
      <c r="D120" s="91" t="s">
        <v>226</v>
      </c>
      <c r="E120" s="91"/>
      <c r="F120" s="91"/>
      <c r="G120" s="91"/>
      <c r="H120" s="91"/>
      <c r="I120" s="91"/>
      <c r="J120" s="91"/>
      <c r="K120" s="91"/>
      <c r="L120" s="15">
        <v>10</v>
      </c>
      <c r="M120" s="5"/>
      <c r="O120" s="16">
        <f t="shared" si="10"/>
        <v>10</v>
      </c>
      <c r="P120" s="17">
        <f t="shared" si="3"/>
        <v>10</v>
      </c>
      <c r="Q120" s="2">
        <v>10</v>
      </c>
    </row>
    <row r="121" spans="1:17" ht="102" x14ac:dyDescent="0.2">
      <c r="A121" s="13">
        <v>112</v>
      </c>
      <c r="B121" s="56" t="s">
        <v>395</v>
      </c>
      <c r="C121" s="55" t="s">
        <v>396</v>
      </c>
      <c r="D121" s="91" t="s">
        <v>226</v>
      </c>
      <c r="E121" s="91"/>
      <c r="F121" s="91"/>
      <c r="G121" s="91"/>
      <c r="H121" s="91"/>
      <c r="I121" s="91"/>
      <c r="J121" s="91"/>
      <c r="K121" s="91"/>
      <c r="L121" s="15">
        <v>10</v>
      </c>
      <c r="M121" s="5"/>
      <c r="O121" s="16">
        <f t="shared" si="10"/>
        <v>10</v>
      </c>
      <c r="P121" s="17">
        <f t="shared" si="3"/>
        <v>10</v>
      </c>
      <c r="Q121" s="2">
        <v>10</v>
      </c>
    </row>
    <row r="122" spans="1:17" ht="48" x14ac:dyDescent="0.2">
      <c r="A122" s="13">
        <v>113</v>
      </c>
      <c r="B122" s="80" t="s">
        <v>121</v>
      </c>
      <c r="C122" s="19" t="s">
        <v>122</v>
      </c>
      <c r="D122" s="77" t="s">
        <v>123</v>
      </c>
      <c r="E122" s="77"/>
      <c r="F122" s="77"/>
      <c r="G122" s="77"/>
      <c r="H122" s="77"/>
      <c r="I122" s="77"/>
      <c r="J122" s="77"/>
      <c r="K122" s="77"/>
      <c r="L122" s="15">
        <v>5</v>
      </c>
      <c r="M122" s="5"/>
      <c r="O122" s="16">
        <f t="shared" si="5"/>
        <v>5</v>
      </c>
      <c r="P122" s="17">
        <f t="shared" si="3"/>
        <v>5</v>
      </c>
      <c r="Q122" s="2">
        <v>5</v>
      </c>
    </row>
    <row r="123" spans="1:17" ht="87.75" customHeight="1" x14ac:dyDescent="0.2">
      <c r="A123" s="13">
        <f t="shared" si="4"/>
        <v>114</v>
      </c>
      <c r="B123" s="80"/>
      <c r="C123" s="14" t="s">
        <v>124</v>
      </c>
      <c r="D123" s="77" t="s">
        <v>314</v>
      </c>
      <c r="E123" s="77"/>
      <c r="F123" s="77"/>
      <c r="G123" s="77"/>
      <c r="H123" s="77"/>
      <c r="I123" s="77"/>
      <c r="J123" s="77"/>
      <c r="K123" s="77"/>
      <c r="L123" s="15">
        <v>5</v>
      </c>
      <c r="M123" s="5"/>
      <c r="O123" s="16">
        <f t="shared" si="5"/>
        <v>5</v>
      </c>
      <c r="P123" s="17">
        <f t="shared" si="3"/>
        <v>5</v>
      </c>
      <c r="Q123" s="2">
        <v>5</v>
      </c>
    </row>
    <row r="124" spans="1:17" ht="51" customHeight="1" x14ac:dyDescent="0.2">
      <c r="A124" s="13">
        <f t="shared" si="4"/>
        <v>115</v>
      </c>
      <c r="B124" s="80"/>
      <c r="C124" s="14" t="s">
        <v>125</v>
      </c>
      <c r="D124" s="91" t="s">
        <v>23</v>
      </c>
      <c r="E124" s="91"/>
      <c r="F124" s="91"/>
      <c r="G124" s="91"/>
      <c r="H124" s="91"/>
      <c r="I124" s="91"/>
      <c r="J124" s="91"/>
      <c r="K124" s="91"/>
      <c r="L124" s="15">
        <v>10</v>
      </c>
      <c r="M124" s="5"/>
      <c r="O124" s="16">
        <f t="shared" si="5"/>
        <v>10</v>
      </c>
      <c r="P124" s="17">
        <f t="shared" si="3"/>
        <v>10</v>
      </c>
      <c r="Q124" s="2">
        <v>10</v>
      </c>
    </row>
    <row r="125" spans="1:17" ht="36.75" customHeight="1" x14ac:dyDescent="0.2">
      <c r="A125" s="13">
        <f t="shared" si="4"/>
        <v>116</v>
      </c>
      <c r="B125" s="80"/>
      <c r="C125" s="14" t="s">
        <v>126</v>
      </c>
      <c r="D125" s="77" t="s">
        <v>103</v>
      </c>
      <c r="E125" s="77"/>
      <c r="F125" s="77"/>
      <c r="G125" s="77"/>
      <c r="H125" s="77"/>
      <c r="I125" s="77"/>
      <c r="J125" s="77"/>
      <c r="K125" s="77"/>
      <c r="L125" s="15">
        <f>'Carro rojo'!H63</f>
        <v>20</v>
      </c>
      <c r="M125" s="5"/>
      <c r="O125" s="16">
        <f t="shared" si="5"/>
        <v>20</v>
      </c>
      <c r="P125" s="17">
        <f t="shared" si="3"/>
        <v>20</v>
      </c>
      <c r="Q125" s="2">
        <v>20</v>
      </c>
    </row>
    <row r="126" spans="1:17" ht="16" x14ac:dyDescent="0.2">
      <c r="A126" s="13">
        <f t="shared" si="4"/>
        <v>117</v>
      </c>
      <c r="B126" s="80"/>
      <c r="C126" s="19" t="s">
        <v>127</v>
      </c>
      <c r="D126" s="91" t="s">
        <v>23</v>
      </c>
      <c r="E126" s="91"/>
      <c r="F126" s="91"/>
      <c r="G126" s="91"/>
      <c r="H126" s="91"/>
      <c r="I126" s="91"/>
      <c r="J126" s="91"/>
      <c r="K126" s="91"/>
      <c r="L126" s="15">
        <v>5</v>
      </c>
      <c r="M126" s="5"/>
      <c r="O126" s="16">
        <f t="shared" si="5"/>
        <v>5</v>
      </c>
      <c r="P126" s="17">
        <f t="shared" si="3"/>
        <v>5</v>
      </c>
      <c r="Q126" s="2">
        <v>5</v>
      </c>
    </row>
    <row r="127" spans="1:17" ht="82.5" customHeight="1" x14ac:dyDescent="0.2">
      <c r="A127" s="13">
        <f t="shared" si="4"/>
        <v>118</v>
      </c>
      <c r="B127" s="92" t="s">
        <v>128</v>
      </c>
      <c r="C127" s="22" t="s">
        <v>129</v>
      </c>
      <c r="D127" s="77" t="s">
        <v>130</v>
      </c>
      <c r="E127" s="77"/>
      <c r="F127" s="77"/>
      <c r="G127" s="77"/>
      <c r="H127" s="77"/>
      <c r="I127" s="77"/>
      <c r="J127" s="77"/>
      <c r="K127" s="77"/>
      <c r="L127" s="15">
        <v>1</v>
      </c>
      <c r="M127" s="5"/>
      <c r="O127" s="16">
        <f t="shared" si="5"/>
        <v>1</v>
      </c>
      <c r="P127" s="17">
        <f t="shared" si="3"/>
        <v>1</v>
      </c>
      <c r="Q127" s="2">
        <v>1</v>
      </c>
    </row>
    <row r="128" spans="1:17" ht="168" customHeight="1" x14ac:dyDescent="0.2">
      <c r="A128" s="13">
        <f t="shared" si="4"/>
        <v>119</v>
      </c>
      <c r="B128" s="92"/>
      <c r="C128" s="22" t="s">
        <v>131</v>
      </c>
      <c r="D128" s="77" t="s">
        <v>315</v>
      </c>
      <c r="E128" s="77"/>
      <c r="F128" s="77"/>
      <c r="G128" s="77"/>
      <c r="H128" s="77"/>
      <c r="I128" s="77"/>
      <c r="J128" s="77"/>
      <c r="K128" s="77"/>
      <c r="L128" s="15">
        <v>5</v>
      </c>
      <c r="M128" s="5"/>
      <c r="O128" s="16">
        <f t="shared" si="5"/>
        <v>5</v>
      </c>
      <c r="P128" s="17">
        <f t="shared" si="3"/>
        <v>5</v>
      </c>
      <c r="Q128" s="2">
        <v>5</v>
      </c>
    </row>
    <row r="129" spans="1:17" ht="48.75" customHeight="1" x14ac:dyDescent="0.2">
      <c r="A129" s="13">
        <f t="shared" si="4"/>
        <v>120</v>
      </c>
      <c r="B129" s="92"/>
      <c r="C129" s="22" t="s">
        <v>132</v>
      </c>
      <c r="D129" s="77" t="s">
        <v>133</v>
      </c>
      <c r="E129" s="77"/>
      <c r="F129" s="77"/>
      <c r="G129" s="77"/>
      <c r="H129" s="77"/>
      <c r="I129" s="77"/>
      <c r="J129" s="77"/>
      <c r="K129" s="77"/>
      <c r="L129" s="15">
        <v>1</v>
      </c>
      <c r="M129" s="5"/>
      <c r="O129" s="16">
        <f t="shared" si="5"/>
        <v>1</v>
      </c>
      <c r="P129" s="17">
        <f t="shared" si="3"/>
        <v>1</v>
      </c>
      <c r="Q129" s="2">
        <v>1</v>
      </c>
    </row>
    <row r="130" spans="1:17" ht="134.25" customHeight="1" x14ac:dyDescent="0.2">
      <c r="A130" s="13">
        <f t="shared" si="4"/>
        <v>121</v>
      </c>
      <c r="B130" s="80" t="s">
        <v>134</v>
      </c>
      <c r="C130" s="22" t="s">
        <v>135</v>
      </c>
      <c r="D130" s="77" t="s">
        <v>136</v>
      </c>
      <c r="E130" s="77"/>
      <c r="F130" s="77"/>
      <c r="G130" s="77"/>
      <c r="H130" s="77"/>
      <c r="I130" s="77"/>
      <c r="J130" s="77"/>
      <c r="K130" s="77"/>
      <c r="L130" s="15">
        <v>5</v>
      </c>
      <c r="M130" s="5"/>
      <c r="O130" s="16">
        <f t="shared" si="5"/>
        <v>5</v>
      </c>
      <c r="P130" s="17">
        <f t="shared" si="3"/>
        <v>5</v>
      </c>
      <c r="Q130" s="2">
        <v>5</v>
      </c>
    </row>
    <row r="131" spans="1:17" ht="110.25" customHeight="1" x14ac:dyDescent="0.2">
      <c r="A131" s="13">
        <f t="shared" si="4"/>
        <v>122</v>
      </c>
      <c r="B131" s="80"/>
      <c r="C131" s="22" t="s">
        <v>137</v>
      </c>
      <c r="D131" s="77" t="s">
        <v>138</v>
      </c>
      <c r="E131" s="77"/>
      <c r="F131" s="77"/>
      <c r="G131" s="77"/>
      <c r="H131" s="77"/>
      <c r="I131" s="77"/>
      <c r="J131" s="77"/>
      <c r="K131" s="77"/>
      <c r="L131" s="15">
        <v>1</v>
      </c>
      <c r="M131" s="5"/>
      <c r="O131" s="16">
        <f t="shared" si="5"/>
        <v>1</v>
      </c>
      <c r="P131" s="17">
        <f t="shared" si="3"/>
        <v>1</v>
      </c>
      <c r="Q131" s="2">
        <v>1</v>
      </c>
    </row>
    <row r="132" spans="1:17" ht="76.5" customHeight="1" x14ac:dyDescent="0.2">
      <c r="A132" s="13">
        <f t="shared" si="4"/>
        <v>123</v>
      </c>
      <c r="B132" s="76" t="s">
        <v>139</v>
      </c>
      <c r="C132" s="19" t="s">
        <v>328</v>
      </c>
      <c r="D132" s="81" t="s">
        <v>327</v>
      </c>
      <c r="E132" s="82"/>
      <c r="F132" s="82"/>
      <c r="G132" s="82"/>
      <c r="H132" s="82"/>
      <c r="I132" s="82"/>
      <c r="J132" s="82"/>
      <c r="K132" s="83"/>
      <c r="L132" s="15">
        <v>10</v>
      </c>
      <c r="M132" s="5"/>
      <c r="O132" s="16">
        <f t="shared" si="5"/>
        <v>10</v>
      </c>
      <c r="P132" s="17">
        <f t="shared" si="3"/>
        <v>10</v>
      </c>
      <c r="Q132" s="2">
        <v>10</v>
      </c>
    </row>
    <row r="133" spans="1:17" ht="16" x14ac:dyDescent="0.2">
      <c r="A133" s="13">
        <f t="shared" si="4"/>
        <v>124</v>
      </c>
      <c r="B133" s="76"/>
      <c r="C133" s="19" t="s">
        <v>140</v>
      </c>
      <c r="D133" s="84"/>
      <c r="E133" s="85"/>
      <c r="F133" s="85"/>
      <c r="G133" s="85"/>
      <c r="H133" s="85"/>
      <c r="I133" s="85"/>
      <c r="J133" s="85"/>
      <c r="K133" s="86"/>
      <c r="L133" s="15">
        <v>1</v>
      </c>
      <c r="M133" s="5"/>
      <c r="O133" s="16">
        <f t="shared" si="5"/>
        <v>1</v>
      </c>
      <c r="P133" s="17">
        <f t="shared" si="3"/>
        <v>1</v>
      </c>
      <c r="Q133" s="2">
        <v>1</v>
      </c>
    </row>
    <row r="134" spans="1:17" ht="32" x14ac:dyDescent="0.2">
      <c r="A134" s="13">
        <f t="shared" si="4"/>
        <v>125</v>
      </c>
      <c r="B134" s="76"/>
      <c r="C134" s="19" t="s">
        <v>316</v>
      </c>
      <c r="D134" s="84"/>
      <c r="E134" s="85"/>
      <c r="F134" s="85"/>
      <c r="G134" s="85"/>
      <c r="H134" s="85"/>
      <c r="I134" s="85"/>
      <c r="J134" s="85"/>
      <c r="K134" s="86"/>
      <c r="L134" s="15">
        <v>5</v>
      </c>
      <c r="M134" s="5"/>
      <c r="O134" s="16">
        <f t="shared" si="5"/>
        <v>5</v>
      </c>
      <c r="P134" s="17">
        <f t="shared" si="3"/>
        <v>5</v>
      </c>
      <c r="Q134" s="2">
        <v>5</v>
      </c>
    </row>
    <row r="135" spans="1:17" ht="32" x14ac:dyDescent="0.2">
      <c r="A135" s="13">
        <f t="shared" si="4"/>
        <v>126</v>
      </c>
      <c r="B135" s="76"/>
      <c r="C135" s="19" t="s">
        <v>329</v>
      </c>
      <c r="D135" s="84"/>
      <c r="E135" s="85"/>
      <c r="F135" s="85"/>
      <c r="G135" s="85"/>
      <c r="H135" s="85"/>
      <c r="I135" s="85"/>
      <c r="J135" s="85"/>
      <c r="K135" s="86"/>
      <c r="L135" s="15">
        <v>10</v>
      </c>
      <c r="M135" s="5"/>
      <c r="O135" s="16">
        <f t="shared" si="5"/>
        <v>10</v>
      </c>
      <c r="P135" s="17">
        <f t="shared" si="3"/>
        <v>10</v>
      </c>
      <c r="Q135" s="2">
        <v>10</v>
      </c>
    </row>
    <row r="136" spans="1:17" ht="16" x14ac:dyDescent="0.2">
      <c r="A136" s="13">
        <f t="shared" si="4"/>
        <v>127</v>
      </c>
      <c r="B136" s="76"/>
      <c r="C136" s="19" t="s">
        <v>318</v>
      </c>
      <c r="D136" s="84"/>
      <c r="E136" s="85"/>
      <c r="F136" s="85"/>
      <c r="G136" s="85"/>
      <c r="H136" s="85"/>
      <c r="I136" s="85"/>
      <c r="J136" s="85"/>
      <c r="K136" s="86"/>
      <c r="L136" s="15">
        <v>5</v>
      </c>
      <c r="M136" s="5"/>
      <c r="O136" s="16">
        <f t="shared" si="5"/>
        <v>5</v>
      </c>
      <c r="P136" s="17">
        <f t="shared" si="3"/>
        <v>5</v>
      </c>
      <c r="Q136" s="2">
        <v>5</v>
      </c>
    </row>
    <row r="137" spans="1:17" ht="16" x14ac:dyDescent="0.2">
      <c r="A137" s="13">
        <f t="shared" si="4"/>
        <v>128</v>
      </c>
      <c r="B137" s="76"/>
      <c r="C137" s="19" t="s">
        <v>141</v>
      </c>
      <c r="D137" s="84"/>
      <c r="E137" s="85"/>
      <c r="F137" s="85"/>
      <c r="G137" s="85"/>
      <c r="H137" s="85"/>
      <c r="I137" s="85"/>
      <c r="J137" s="85"/>
      <c r="K137" s="86"/>
      <c r="L137" s="15">
        <v>5</v>
      </c>
      <c r="M137" s="5"/>
      <c r="O137" s="16">
        <f t="shared" si="5"/>
        <v>5</v>
      </c>
      <c r="P137" s="17">
        <f t="shared" si="3"/>
        <v>5</v>
      </c>
      <c r="Q137" s="2">
        <v>5</v>
      </c>
    </row>
    <row r="138" spans="1:17" ht="48" x14ac:dyDescent="0.2">
      <c r="A138" s="13">
        <f t="shared" si="4"/>
        <v>129</v>
      </c>
      <c r="B138" s="76"/>
      <c r="C138" s="19" t="s">
        <v>317</v>
      </c>
      <c r="D138" s="84"/>
      <c r="E138" s="85"/>
      <c r="F138" s="85"/>
      <c r="G138" s="85"/>
      <c r="H138" s="85"/>
      <c r="I138" s="85"/>
      <c r="J138" s="85"/>
      <c r="K138" s="86"/>
      <c r="L138" s="15">
        <v>5</v>
      </c>
      <c r="M138" s="5"/>
      <c r="O138" s="16">
        <f t="shared" si="5"/>
        <v>5</v>
      </c>
      <c r="P138" s="17">
        <f t="shared" ref="P138:P176" si="11">IF(L138="NA","NA",Q138)</f>
        <v>5</v>
      </c>
      <c r="Q138" s="2">
        <v>5</v>
      </c>
    </row>
    <row r="139" spans="1:17" ht="32" x14ac:dyDescent="0.2">
      <c r="A139" s="13">
        <f t="shared" si="4"/>
        <v>130</v>
      </c>
      <c r="B139" s="76"/>
      <c r="C139" s="19" t="s">
        <v>319</v>
      </c>
      <c r="D139" s="84"/>
      <c r="E139" s="85"/>
      <c r="F139" s="85"/>
      <c r="G139" s="85"/>
      <c r="H139" s="85"/>
      <c r="I139" s="85"/>
      <c r="J139" s="85"/>
      <c r="K139" s="86"/>
      <c r="L139" s="15">
        <v>5</v>
      </c>
      <c r="M139" s="5"/>
      <c r="O139" s="16">
        <f t="shared" si="5"/>
        <v>5</v>
      </c>
      <c r="P139" s="17">
        <f t="shared" si="11"/>
        <v>5</v>
      </c>
      <c r="Q139" s="2">
        <v>5</v>
      </c>
    </row>
    <row r="140" spans="1:17" ht="32" x14ac:dyDescent="0.2">
      <c r="A140" s="13">
        <f t="shared" si="4"/>
        <v>131</v>
      </c>
      <c r="B140" s="76"/>
      <c r="C140" s="19" t="s">
        <v>330</v>
      </c>
      <c r="D140" s="87"/>
      <c r="E140" s="88"/>
      <c r="F140" s="88"/>
      <c r="G140" s="88"/>
      <c r="H140" s="88"/>
      <c r="I140" s="88"/>
      <c r="J140" s="88"/>
      <c r="K140" s="89"/>
      <c r="L140" s="15">
        <v>10</v>
      </c>
      <c r="M140" s="5"/>
      <c r="O140" s="16">
        <f t="shared" si="5"/>
        <v>10</v>
      </c>
      <c r="P140" s="17">
        <f t="shared" si="11"/>
        <v>10</v>
      </c>
      <c r="Q140" s="2">
        <v>10</v>
      </c>
    </row>
    <row r="141" spans="1:17" ht="243" customHeight="1" x14ac:dyDescent="0.2">
      <c r="A141" s="13">
        <f t="shared" si="4"/>
        <v>132</v>
      </c>
      <c r="B141" s="92" t="s">
        <v>399</v>
      </c>
      <c r="C141" s="21" t="s">
        <v>142</v>
      </c>
      <c r="D141" s="97" t="s">
        <v>404</v>
      </c>
      <c r="E141" s="98"/>
      <c r="F141" s="98"/>
      <c r="G141" s="98"/>
      <c r="H141" s="98"/>
      <c r="I141" s="98"/>
      <c r="J141" s="98"/>
      <c r="K141" s="99"/>
      <c r="L141" s="15">
        <v>1</v>
      </c>
      <c r="M141" s="5"/>
      <c r="O141" s="16">
        <f t="shared" si="5"/>
        <v>1</v>
      </c>
      <c r="P141" s="17">
        <f t="shared" si="11"/>
        <v>1</v>
      </c>
      <c r="Q141" s="2">
        <v>1</v>
      </c>
    </row>
    <row r="142" spans="1:17" ht="35.25" customHeight="1" x14ac:dyDescent="0.2">
      <c r="A142" s="13">
        <f t="shared" si="4"/>
        <v>133</v>
      </c>
      <c r="B142" s="92"/>
      <c r="C142" s="21" t="s">
        <v>143</v>
      </c>
      <c r="D142" s="78" t="s">
        <v>19</v>
      </c>
      <c r="E142" s="78"/>
      <c r="F142" s="78"/>
      <c r="G142" s="78"/>
      <c r="H142" s="78"/>
      <c r="I142" s="78"/>
      <c r="J142" s="78"/>
      <c r="K142" s="78"/>
      <c r="L142" s="15">
        <v>1</v>
      </c>
      <c r="M142" s="5"/>
      <c r="O142" s="16">
        <f t="shared" si="5"/>
        <v>1</v>
      </c>
      <c r="P142" s="17">
        <f t="shared" si="11"/>
        <v>1</v>
      </c>
      <c r="Q142" s="2">
        <v>1</v>
      </c>
    </row>
    <row r="143" spans="1:17" ht="45.75" customHeight="1" x14ac:dyDescent="0.2">
      <c r="A143" s="13">
        <f t="shared" si="4"/>
        <v>134</v>
      </c>
      <c r="B143" s="92"/>
      <c r="C143" s="21" t="s">
        <v>144</v>
      </c>
      <c r="D143" s="78" t="s">
        <v>19</v>
      </c>
      <c r="E143" s="78"/>
      <c r="F143" s="78"/>
      <c r="G143" s="78"/>
      <c r="H143" s="78"/>
      <c r="I143" s="78"/>
      <c r="J143" s="78"/>
      <c r="K143" s="78"/>
      <c r="L143" s="15">
        <v>1</v>
      </c>
      <c r="M143" s="5"/>
      <c r="O143" s="16">
        <f t="shared" si="5"/>
        <v>1</v>
      </c>
      <c r="P143" s="17">
        <f t="shared" si="11"/>
        <v>1</v>
      </c>
      <c r="Q143" s="2">
        <v>1</v>
      </c>
    </row>
    <row r="144" spans="1:17" ht="30.75" customHeight="1" x14ac:dyDescent="0.2">
      <c r="A144" s="13">
        <f t="shared" si="4"/>
        <v>135</v>
      </c>
      <c r="B144" s="92"/>
      <c r="C144" s="21" t="s">
        <v>145</v>
      </c>
      <c r="D144" s="78" t="s">
        <v>19</v>
      </c>
      <c r="E144" s="78"/>
      <c r="F144" s="78"/>
      <c r="G144" s="78"/>
      <c r="H144" s="78"/>
      <c r="I144" s="78"/>
      <c r="J144" s="78"/>
      <c r="K144" s="78"/>
      <c r="L144" s="15">
        <v>5</v>
      </c>
      <c r="M144" s="5"/>
      <c r="O144" s="16">
        <f t="shared" si="5"/>
        <v>5</v>
      </c>
      <c r="P144" s="17">
        <f t="shared" si="11"/>
        <v>5</v>
      </c>
      <c r="Q144" s="2">
        <v>5</v>
      </c>
    </row>
    <row r="145" spans="1:17" ht="178.5" customHeight="1" x14ac:dyDescent="0.2">
      <c r="A145" s="13">
        <f t="shared" si="4"/>
        <v>136</v>
      </c>
      <c r="B145" s="92"/>
      <c r="C145" s="21" t="s">
        <v>105</v>
      </c>
      <c r="D145" s="79" t="s">
        <v>146</v>
      </c>
      <c r="E145" s="79"/>
      <c r="F145" s="79"/>
      <c r="G145" s="79"/>
      <c r="H145" s="79"/>
      <c r="I145" s="79"/>
      <c r="J145" s="79"/>
      <c r="K145" s="79"/>
      <c r="L145" s="15">
        <v>1</v>
      </c>
      <c r="M145" s="5"/>
      <c r="O145" s="16">
        <f t="shared" si="5"/>
        <v>1</v>
      </c>
      <c r="P145" s="17">
        <f t="shared" si="11"/>
        <v>1</v>
      </c>
      <c r="Q145" s="2">
        <v>1</v>
      </c>
    </row>
    <row r="146" spans="1:17" ht="36.75" customHeight="1" x14ac:dyDescent="0.2">
      <c r="A146" s="13">
        <f t="shared" si="4"/>
        <v>137</v>
      </c>
      <c r="B146" s="92"/>
      <c r="C146" s="21" t="s">
        <v>147</v>
      </c>
      <c r="D146" s="78" t="s">
        <v>148</v>
      </c>
      <c r="E146" s="78"/>
      <c r="F146" s="78"/>
      <c r="G146" s="78"/>
      <c r="H146" s="78"/>
      <c r="I146" s="78"/>
      <c r="J146" s="78"/>
      <c r="K146" s="78"/>
      <c r="L146" s="15">
        <v>5</v>
      </c>
      <c r="M146" s="5"/>
      <c r="O146" s="16">
        <f t="shared" si="5"/>
        <v>5</v>
      </c>
      <c r="P146" s="17">
        <f t="shared" si="11"/>
        <v>5</v>
      </c>
      <c r="Q146" s="2">
        <v>5</v>
      </c>
    </row>
    <row r="147" spans="1:17" ht="37.5" customHeight="1" x14ac:dyDescent="0.2">
      <c r="A147" s="13">
        <f t="shared" si="4"/>
        <v>138</v>
      </c>
      <c r="B147" s="92"/>
      <c r="C147" s="21" t="s">
        <v>149</v>
      </c>
      <c r="D147" s="78" t="s">
        <v>150</v>
      </c>
      <c r="E147" s="78"/>
      <c r="F147" s="78"/>
      <c r="G147" s="78"/>
      <c r="H147" s="78"/>
      <c r="I147" s="78"/>
      <c r="J147" s="78"/>
      <c r="K147" s="78"/>
      <c r="L147" s="15">
        <v>5</v>
      </c>
      <c r="M147" s="5"/>
      <c r="O147" s="16">
        <f t="shared" si="5"/>
        <v>5</v>
      </c>
      <c r="P147" s="17">
        <f t="shared" si="11"/>
        <v>5</v>
      </c>
      <c r="Q147" s="2">
        <v>5</v>
      </c>
    </row>
    <row r="148" spans="1:17" ht="17.75" customHeight="1" x14ac:dyDescent="0.2">
      <c r="A148" s="13">
        <f t="shared" si="4"/>
        <v>139</v>
      </c>
      <c r="B148" s="92"/>
      <c r="C148" s="21" t="s">
        <v>151</v>
      </c>
      <c r="D148" s="90" t="s">
        <v>23</v>
      </c>
      <c r="E148" s="90"/>
      <c r="F148" s="90"/>
      <c r="G148" s="90"/>
      <c r="H148" s="90"/>
      <c r="I148" s="90"/>
      <c r="J148" s="90"/>
      <c r="K148" s="90"/>
      <c r="L148" s="15">
        <v>1</v>
      </c>
      <c r="M148" s="5"/>
      <c r="O148" s="16">
        <f t="shared" si="5"/>
        <v>1</v>
      </c>
      <c r="P148" s="17">
        <f t="shared" si="11"/>
        <v>1</v>
      </c>
      <c r="Q148" s="2">
        <v>1</v>
      </c>
    </row>
    <row r="149" spans="1:17" ht="17.75" customHeight="1" x14ac:dyDescent="0.2">
      <c r="A149" s="13">
        <f t="shared" ref="A149:A176" si="12">A148+1</f>
        <v>140</v>
      </c>
      <c r="B149" s="92"/>
      <c r="C149" s="21" t="s">
        <v>152</v>
      </c>
      <c r="D149" s="90" t="s">
        <v>23</v>
      </c>
      <c r="E149" s="90"/>
      <c r="F149" s="90"/>
      <c r="G149" s="90"/>
      <c r="H149" s="90"/>
      <c r="I149" s="90"/>
      <c r="J149" s="90"/>
      <c r="K149" s="90"/>
      <c r="L149" s="15">
        <v>1</v>
      </c>
      <c r="M149" s="5"/>
      <c r="O149" s="16">
        <f t="shared" ref="O149:O176" si="13">IF(L149=P149,Q149)</f>
        <v>1</v>
      </c>
      <c r="P149" s="17">
        <f t="shared" si="11"/>
        <v>1</v>
      </c>
      <c r="Q149" s="2">
        <v>1</v>
      </c>
    </row>
    <row r="150" spans="1:17" ht="17.75" customHeight="1" x14ac:dyDescent="0.2">
      <c r="A150" s="13">
        <f t="shared" si="12"/>
        <v>141</v>
      </c>
      <c r="B150" s="92"/>
      <c r="C150" s="21" t="s">
        <v>153</v>
      </c>
      <c r="D150" s="78" t="s">
        <v>19</v>
      </c>
      <c r="E150" s="78"/>
      <c r="F150" s="78"/>
      <c r="G150" s="78"/>
      <c r="H150" s="78"/>
      <c r="I150" s="78"/>
      <c r="J150" s="78"/>
      <c r="K150" s="78"/>
      <c r="L150" s="15">
        <v>5</v>
      </c>
      <c r="M150" s="5"/>
      <c r="O150" s="16">
        <f t="shared" si="13"/>
        <v>5</v>
      </c>
      <c r="P150" s="17">
        <f t="shared" si="11"/>
        <v>5</v>
      </c>
      <c r="Q150" s="2">
        <v>5</v>
      </c>
    </row>
    <row r="151" spans="1:17" ht="29.75" customHeight="1" x14ac:dyDescent="0.2">
      <c r="A151" s="13">
        <f t="shared" si="12"/>
        <v>142</v>
      </c>
      <c r="B151" s="92"/>
      <c r="C151" s="21" t="s">
        <v>154</v>
      </c>
      <c r="D151" s="78" t="s">
        <v>155</v>
      </c>
      <c r="E151" s="78"/>
      <c r="F151" s="78"/>
      <c r="G151" s="78"/>
      <c r="H151" s="78"/>
      <c r="I151" s="78"/>
      <c r="J151" s="78"/>
      <c r="K151" s="78"/>
      <c r="L151" s="15">
        <v>5</v>
      </c>
      <c r="M151" s="5"/>
      <c r="O151" s="16">
        <f t="shared" si="13"/>
        <v>5</v>
      </c>
      <c r="P151" s="17">
        <f t="shared" si="11"/>
        <v>5</v>
      </c>
      <c r="Q151" s="2">
        <v>5</v>
      </c>
    </row>
    <row r="152" spans="1:17" ht="47.25" customHeight="1" x14ac:dyDescent="0.2">
      <c r="A152" s="13">
        <f t="shared" si="12"/>
        <v>143</v>
      </c>
      <c r="B152" s="92"/>
      <c r="C152" s="21" t="s">
        <v>156</v>
      </c>
      <c r="D152" s="78" t="s">
        <v>157</v>
      </c>
      <c r="E152" s="78"/>
      <c r="F152" s="78"/>
      <c r="G152" s="78"/>
      <c r="H152" s="78"/>
      <c r="I152" s="78"/>
      <c r="J152" s="78"/>
      <c r="K152" s="78"/>
      <c r="L152" s="15">
        <v>5</v>
      </c>
      <c r="M152" s="5"/>
      <c r="O152" s="16">
        <f t="shared" si="13"/>
        <v>5</v>
      </c>
      <c r="P152" s="17">
        <f t="shared" si="11"/>
        <v>5</v>
      </c>
      <c r="Q152" s="2">
        <v>5</v>
      </c>
    </row>
    <row r="153" spans="1:17" ht="29.75" customHeight="1" x14ac:dyDescent="0.2">
      <c r="A153" s="13">
        <f t="shared" si="12"/>
        <v>144</v>
      </c>
      <c r="B153" s="92"/>
      <c r="C153" s="21" t="s">
        <v>158</v>
      </c>
      <c r="D153" s="78" t="s">
        <v>159</v>
      </c>
      <c r="E153" s="78"/>
      <c r="F153" s="78"/>
      <c r="G153" s="78"/>
      <c r="H153" s="78"/>
      <c r="I153" s="78"/>
      <c r="J153" s="78"/>
      <c r="K153" s="78"/>
      <c r="L153" s="15">
        <v>1</v>
      </c>
      <c r="M153" s="5"/>
      <c r="O153" s="16">
        <f t="shared" si="13"/>
        <v>1</v>
      </c>
      <c r="P153" s="17">
        <f t="shared" si="11"/>
        <v>1</v>
      </c>
      <c r="Q153" s="2">
        <v>1</v>
      </c>
    </row>
    <row r="154" spans="1:17" ht="74.25" customHeight="1" x14ac:dyDescent="0.2">
      <c r="A154" s="13">
        <f t="shared" si="12"/>
        <v>145</v>
      </c>
      <c r="B154" s="92"/>
      <c r="C154" s="21" t="s">
        <v>160</v>
      </c>
      <c r="D154" s="100" t="s">
        <v>161</v>
      </c>
      <c r="E154" s="100"/>
      <c r="F154" s="100"/>
      <c r="G154" s="100"/>
      <c r="H154" s="100"/>
      <c r="I154" s="100"/>
      <c r="J154" s="100"/>
      <c r="K154" s="100"/>
      <c r="L154" s="15">
        <v>5</v>
      </c>
      <c r="M154" s="5"/>
      <c r="O154" s="16">
        <f t="shared" si="13"/>
        <v>5</v>
      </c>
      <c r="P154" s="17">
        <f t="shared" si="11"/>
        <v>5</v>
      </c>
      <c r="Q154" s="2">
        <v>5</v>
      </c>
    </row>
    <row r="155" spans="1:17" ht="54" customHeight="1" x14ac:dyDescent="0.2">
      <c r="A155" s="13">
        <f t="shared" si="12"/>
        <v>146</v>
      </c>
      <c r="B155" s="92"/>
      <c r="C155" s="53" t="s">
        <v>162</v>
      </c>
      <c r="D155" s="78" t="s">
        <v>155</v>
      </c>
      <c r="E155" s="78"/>
      <c r="F155" s="78"/>
      <c r="G155" s="78"/>
      <c r="H155" s="78"/>
      <c r="I155" s="78"/>
      <c r="J155" s="78"/>
      <c r="K155" s="78"/>
      <c r="L155" s="15">
        <v>1</v>
      </c>
      <c r="M155" s="5"/>
      <c r="O155" s="16">
        <f t="shared" si="13"/>
        <v>1</v>
      </c>
      <c r="P155" s="17">
        <f t="shared" si="11"/>
        <v>1</v>
      </c>
      <c r="Q155" s="2">
        <v>1</v>
      </c>
    </row>
    <row r="156" spans="1:17" ht="49.5" customHeight="1" x14ac:dyDescent="0.2">
      <c r="A156" s="13">
        <f t="shared" si="12"/>
        <v>147</v>
      </c>
      <c r="B156" s="92"/>
      <c r="C156" s="21" t="s">
        <v>163</v>
      </c>
      <c r="D156" s="78" t="s">
        <v>164</v>
      </c>
      <c r="E156" s="78"/>
      <c r="F156" s="78"/>
      <c r="G156" s="78"/>
      <c r="H156" s="78"/>
      <c r="I156" s="78"/>
      <c r="J156" s="78"/>
      <c r="K156" s="78"/>
      <c r="L156" s="15">
        <v>1</v>
      </c>
      <c r="M156" s="5"/>
      <c r="O156" s="16">
        <f t="shared" si="13"/>
        <v>1</v>
      </c>
      <c r="P156" s="17">
        <f t="shared" si="11"/>
        <v>1</v>
      </c>
      <c r="Q156" s="2">
        <v>1</v>
      </c>
    </row>
    <row r="157" spans="1:17" ht="32.25" customHeight="1" x14ac:dyDescent="0.2">
      <c r="A157" s="13">
        <f t="shared" si="12"/>
        <v>148</v>
      </c>
      <c r="B157" s="92"/>
      <c r="C157" s="21" t="s">
        <v>165</v>
      </c>
      <c r="D157" s="78" t="s">
        <v>19</v>
      </c>
      <c r="E157" s="78"/>
      <c r="F157" s="78"/>
      <c r="G157" s="78"/>
      <c r="H157" s="78"/>
      <c r="I157" s="78"/>
      <c r="J157" s="78"/>
      <c r="K157" s="78"/>
      <c r="L157" s="15">
        <v>5</v>
      </c>
      <c r="M157" s="5"/>
      <c r="O157" s="16">
        <f t="shared" si="13"/>
        <v>5</v>
      </c>
      <c r="P157" s="17">
        <f t="shared" si="11"/>
        <v>5</v>
      </c>
      <c r="Q157" s="2">
        <v>5</v>
      </c>
    </row>
    <row r="158" spans="1:17" ht="60" x14ac:dyDescent="0.2">
      <c r="A158" s="13">
        <f t="shared" si="12"/>
        <v>149</v>
      </c>
      <c r="B158" s="92"/>
      <c r="C158" s="58" t="s">
        <v>402</v>
      </c>
      <c r="D158" s="100" t="s">
        <v>403</v>
      </c>
      <c r="E158" s="100"/>
      <c r="F158" s="100"/>
      <c r="G158" s="100"/>
      <c r="H158" s="100"/>
      <c r="I158" s="100"/>
      <c r="J158" s="100"/>
      <c r="K158" s="100"/>
      <c r="L158" s="15">
        <v>5</v>
      </c>
      <c r="M158" s="5"/>
      <c r="O158" s="16">
        <f t="shared" si="13"/>
        <v>5</v>
      </c>
      <c r="P158" s="17">
        <f t="shared" si="11"/>
        <v>5</v>
      </c>
      <c r="Q158" s="2">
        <v>5</v>
      </c>
    </row>
    <row r="159" spans="1:17" ht="89.25" customHeight="1" x14ac:dyDescent="0.2">
      <c r="A159" s="13">
        <f t="shared" si="12"/>
        <v>150</v>
      </c>
      <c r="B159" s="92"/>
      <c r="C159" s="21" t="s">
        <v>166</v>
      </c>
      <c r="D159" s="78" t="s">
        <v>19</v>
      </c>
      <c r="E159" s="78"/>
      <c r="F159" s="78"/>
      <c r="G159" s="78"/>
      <c r="H159" s="78"/>
      <c r="I159" s="78"/>
      <c r="J159" s="78"/>
      <c r="K159" s="78"/>
      <c r="L159" s="15">
        <v>5</v>
      </c>
      <c r="M159" s="5"/>
      <c r="O159" s="16">
        <f t="shared" si="13"/>
        <v>5</v>
      </c>
      <c r="P159" s="17">
        <f t="shared" si="11"/>
        <v>5</v>
      </c>
      <c r="Q159" s="2">
        <v>5</v>
      </c>
    </row>
    <row r="160" spans="1:17" ht="56.25" customHeight="1" x14ac:dyDescent="0.2">
      <c r="A160" s="13">
        <f t="shared" si="12"/>
        <v>151</v>
      </c>
      <c r="B160" s="95" t="s">
        <v>167</v>
      </c>
      <c r="C160" s="23" t="s">
        <v>168</v>
      </c>
      <c r="D160" s="96" t="s">
        <v>169</v>
      </c>
      <c r="E160" s="96"/>
      <c r="F160" s="96"/>
      <c r="G160" s="96"/>
      <c r="H160" s="96"/>
      <c r="I160" s="96"/>
      <c r="J160" s="96"/>
      <c r="K160" s="96"/>
      <c r="L160" s="15">
        <v>1</v>
      </c>
      <c r="M160" s="5"/>
      <c r="O160" s="16">
        <f t="shared" si="13"/>
        <v>1</v>
      </c>
      <c r="P160" s="17">
        <f t="shared" si="11"/>
        <v>1</v>
      </c>
      <c r="Q160" s="2">
        <v>1</v>
      </c>
    </row>
    <row r="161" spans="1:17" ht="45.75" customHeight="1" x14ac:dyDescent="0.2">
      <c r="A161" s="13">
        <f t="shared" si="12"/>
        <v>152</v>
      </c>
      <c r="B161" s="95"/>
      <c r="C161" s="21" t="s">
        <v>170</v>
      </c>
      <c r="D161" s="77" t="s">
        <v>103</v>
      </c>
      <c r="E161" s="77"/>
      <c r="F161" s="77"/>
      <c r="G161" s="77"/>
      <c r="H161" s="77"/>
      <c r="I161" s="77"/>
      <c r="J161" s="77"/>
      <c r="K161" s="77"/>
      <c r="L161" s="15">
        <f>'Carro rojo'!I63</f>
        <v>20</v>
      </c>
      <c r="M161" s="5"/>
      <c r="O161" s="16">
        <f t="shared" si="13"/>
        <v>20</v>
      </c>
      <c r="P161" s="17">
        <f t="shared" si="11"/>
        <v>20</v>
      </c>
      <c r="Q161" s="2">
        <v>20</v>
      </c>
    </row>
    <row r="162" spans="1:17" ht="44.25" customHeight="1" x14ac:dyDescent="0.2">
      <c r="A162" s="13">
        <f t="shared" si="12"/>
        <v>153</v>
      </c>
      <c r="B162" s="95"/>
      <c r="C162" s="21" t="s">
        <v>171</v>
      </c>
      <c r="D162" s="77" t="s">
        <v>19</v>
      </c>
      <c r="E162" s="77"/>
      <c r="F162" s="77"/>
      <c r="G162" s="77"/>
      <c r="H162" s="77"/>
      <c r="I162" s="77"/>
      <c r="J162" s="77"/>
      <c r="K162" s="77"/>
      <c r="L162" s="15">
        <v>1</v>
      </c>
      <c r="M162" s="24"/>
      <c r="N162" s="25"/>
      <c r="O162" s="16">
        <f t="shared" si="13"/>
        <v>1</v>
      </c>
      <c r="P162" s="17">
        <f t="shared" si="11"/>
        <v>1</v>
      </c>
      <c r="Q162" s="2">
        <v>1</v>
      </c>
    </row>
    <row r="163" spans="1:17" ht="90" customHeight="1" x14ac:dyDescent="0.2">
      <c r="A163" s="13">
        <f t="shared" si="12"/>
        <v>154</v>
      </c>
      <c r="B163" s="95"/>
      <c r="C163" s="26" t="s">
        <v>224</v>
      </c>
      <c r="D163" s="93" t="s">
        <v>172</v>
      </c>
      <c r="E163" s="93"/>
      <c r="F163" s="93"/>
      <c r="G163" s="93"/>
      <c r="H163" s="93"/>
      <c r="I163" s="93"/>
      <c r="J163" s="93"/>
      <c r="K163" s="93"/>
      <c r="L163" s="15">
        <v>5</v>
      </c>
      <c r="M163" s="5"/>
      <c r="O163" s="16">
        <f t="shared" si="13"/>
        <v>5</v>
      </c>
      <c r="P163" s="17">
        <f t="shared" si="11"/>
        <v>5</v>
      </c>
      <c r="Q163" s="2">
        <v>5</v>
      </c>
    </row>
    <row r="164" spans="1:17" ht="48.75" customHeight="1" x14ac:dyDescent="0.2">
      <c r="A164" s="13">
        <f t="shared" si="12"/>
        <v>155</v>
      </c>
      <c r="B164" s="76" t="s">
        <v>173</v>
      </c>
      <c r="C164" s="21" t="s">
        <v>174</v>
      </c>
      <c r="D164" s="77" t="s">
        <v>175</v>
      </c>
      <c r="E164" s="77"/>
      <c r="F164" s="77"/>
      <c r="G164" s="77"/>
      <c r="H164" s="77"/>
      <c r="I164" s="77"/>
      <c r="J164" s="77"/>
      <c r="K164" s="77"/>
      <c r="L164" s="15">
        <v>1</v>
      </c>
      <c r="M164" s="5"/>
      <c r="O164" s="16">
        <f t="shared" si="13"/>
        <v>1</v>
      </c>
      <c r="P164" s="17">
        <f t="shared" si="11"/>
        <v>1</v>
      </c>
      <c r="Q164" s="2">
        <v>1</v>
      </c>
    </row>
    <row r="165" spans="1:17" ht="36.75" customHeight="1" x14ac:dyDescent="0.2">
      <c r="A165" s="13">
        <f t="shared" si="12"/>
        <v>156</v>
      </c>
      <c r="B165" s="76"/>
      <c r="C165" s="21" t="s">
        <v>176</v>
      </c>
      <c r="D165" s="77" t="s">
        <v>177</v>
      </c>
      <c r="E165" s="77"/>
      <c r="F165" s="77"/>
      <c r="G165" s="77"/>
      <c r="H165" s="77"/>
      <c r="I165" s="77"/>
      <c r="J165" s="77"/>
      <c r="K165" s="77"/>
      <c r="L165" s="15">
        <v>5</v>
      </c>
      <c r="M165" s="5"/>
      <c r="O165" s="16">
        <f t="shared" si="13"/>
        <v>5</v>
      </c>
      <c r="P165" s="17">
        <f t="shared" si="11"/>
        <v>5</v>
      </c>
      <c r="Q165" s="2">
        <v>5</v>
      </c>
    </row>
    <row r="166" spans="1:17" ht="86.25" customHeight="1" x14ac:dyDescent="0.2">
      <c r="A166" s="13">
        <f t="shared" si="12"/>
        <v>157</v>
      </c>
      <c r="B166" s="76" t="s">
        <v>178</v>
      </c>
      <c r="C166" s="21" t="s">
        <v>179</v>
      </c>
      <c r="D166" s="93" t="s">
        <v>180</v>
      </c>
      <c r="E166" s="93"/>
      <c r="F166" s="93"/>
      <c r="G166" s="93"/>
      <c r="H166" s="93"/>
      <c r="I166" s="93"/>
      <c r="J166" s="93"/>
      <c r="K166" s="93"/>
      <c r="L166" s="15">
        <v>1</v>
      </c>
      <c r="M166" s="5"/>
      <c r="O166" s="16">
        <f t="shared" si="13"/>
        <v>1</v>
      </c>
      <c r="P166" s="17">
        <f t="shared" si="11"/>
        <v>1</v>
      </c>
      <c r="Q166" s="2">
        <v>1</v>
      </c>
    </row>
    <row r="167" spans="1:17" ht="85.5" customHeight="1" x14ac:dyDescent="0.2">
      <c r="A167" s="13">
        <f t="shared" si="12"/>
        <v>158</v>
      </c>
      <c r="B167" s="76"/>
      <c r="C167" s="21" t="s">
        <v>181</v>
      </c>
      <c r="D167" s="93" t="s">
        <v>182</v>
      </c>
      <c r="E167" s="93"/>
      <c r="F167" s="93"/>
      <c r="G167" s="93"/>
      <c r="H167" s="93"/>
      <c r="I167" s="93"/>
      <c r="J167" s="93"/>
      <c r="K167" s="93"/>
      <c r="L167" s="15">
        <v>1</v>
      </c>
      <c r="M167" s="5"/>
      <c r="O167" s="16">
        <f t="shared" si="13"/>
        <v>1</v>
      </c>
      <c r="P167" s="17">
        <f t="shared" si="11"/>
        <v>1</v>
      </c>
      <c r="Q167" s="2">
        <v>1</v>
      </c>
    </row>
    <row r="168" spans="1:17" ht="66" customHeight="1" x14ac:dyDescent="0.2">
      <c r="A168" s="13">
        <f t="shared" si="12"/>
        <v>159</v>
      </c>
      <c r="B168" s="76"/>
      <c r="C168" s="21" t="s">
        <v>183</v>
      </c>
      <c r="D168" s="94" t="s">
        <v>23</v>
      </c>
      <c r="E168" s="94"/>
      <c r="F168" s="94"/>
      <c r="G168" s="94"/>
      <c r="H168" s="94"/>
      <c r="I168" s="94"/>
      <c r="J168" s="94"/>
      <c r="K168" s="94"/>
      <c r="L168" s="15">
        <v>1</v>
      </c>
      <c r="M168" s="5"/>
      <c r="O168" s="16">
        <f t="shared" si="13"/>
        <v>1</v>
      </c>
      <c r="P168" s="17">
        <f t="shared" si="11"/>
        <v>1</v>
      </c>
      <c r="Q168" s="2">
        <v>1</v>
      </c>
    </row>
    <row r="169" spans="1:17" ht="64.5" customHeight="1" x14ac:dyDescent="0.2">
      <c r="A169" s="13">
        <f t="shared" si="12"/>
        <v>160</v>
      </c>
      <c r="B169" s="76"/>
      <c r="C169" s="21" t="s">
        <v>184</v>
      </c>
      <c r="D169" s="93" t="s">
        <v>185</v>
      </c>
      <c r="E169" s="93"/>
      <c r="F169" s="93"/>
      <c r="G169" s="93"/>
      <c r="H169" s="93"/>
      <c r="I169" s="93"/>
      <c r="J169" s="93"/>
      <c r="K169" s="93"/>
      <c r="L169" s="15">
        <v>1</v>
      </c>
      <c r="M169" s="5"/>
      <c r="O169" s="16">
        <f t="shared" si="13"/>
        <v>1</v>
      </c>
      <c r="P169" s="17">
        <f t="shared" si="11"/>
        <v>1</v>
      </c>
      <c r="Q169" s="2">
        <v>1</v>
      </c>
    </row>
    <row r="170" spans="1:17" ht="114.75" customHeight="1" x14ac:dyDescent="0.2">
      <c r="A170" s="13">
        <f t="shared" si="12"/>
        <v>161</v>
      </c>
      <c r="B170" s="76" t="s">
        <v>186</v>
      </c>
      <c r="C170" s="21" t="s">
        <v>187</v>
      </c>
      <c r="D170" s="77" t="s">
        <v>188</v>
      </c>
      <c r="E170" s="77"/>
      <c r="F170" s="77"/>
      <c r="G170" s="77"/>
      <c r="H170" s="77"/>
      <c r="I170" s="77"/>
      <c r="J170" s="77"/>
      <c r="K170" s="77"/>
      <c r="L170" s="15">
        <v>1</v>
      </c>
      <c r="M170" s="5"/>
      <c r="O170" s="16">
        <f t="shared" si="13"/>
        <v>1</v>
      </c>
      <c r="P170" s="17">
        <f t="shared" si="11"/>
        <v>1</v>
      </c>
      <c r="Q170" s="2">
        <v>1</v>
      </c>
    </row>
    <row r="171" spans="1:17" ht="32" x14ac:dyDescent="0.2">
      <c r="A171" s="13">
        <f t="shared" si="12"/>
        <v>162</v>
      </c>
      <c r="B171" s="76"/>
      <c r="C171" s="21" t="s">
        <v>189</v>
      </c>
      <c r="D171" s="77" t="s">
        <v>190</v>
      </c>
      <c r="E171" s="77"/>
      <c r="F171" s="77"/>
      <c r="G171" s="77"/>
      <c r="H171" s="77"/>
      <c r="I171" s="77"/>
      <c r="J171" s="77"/>
      <c r="K171" s="77"/>
      <c r="L171" s="15">
        <v>1</v>
      </c>
      <c r="M171" s="5"/>
      <c r="O171" s="16">
        <f t="shared" si="13"/>
        <v>1</v>
      </c>
      <c r="P171" s="17">
        <f t="shared" si="11"/>
        <v>1</v>
      </c>
      <c r="Q171" s="2">
        <v>1</v>
      </c>
    </row>
    <row r="172" spans="1:17" ht="32" x14ac:dyDescent="0.2">
      <c r="A172" s="13">
        <f t="shared" si="12"/>
        <v>163</v>
      </c>
      <c r="B172" s="76"/>
      <c r="C172" s="21" t="s">
        <v>191</v>
      </c>
      <c r="D172" s="77" t="s">
        <v>23</v>
      </c>
      <c r="E172" s="77"/>
      <c r="F172" s="77"/>
      <c r="G172" s="77"/>
      <c r="H172" s="77"/>
      <c r="I172" s="77"/>
      <c r="J172" s="77"/>
      <c r="K172" s="77"/>
      <c r="L172" s="15">
        <v>1</v>
      </c>
      <c r="M172" s="5"/>
      <c r="O172" s="16">
        <f t="shared" si="13"/>
        <v>1</v>
      </c>
      <c r="P172" s="17">
        <f t="shared" si="11"/>
        <v>1</v>
      </c>
      <c r="Q172" s="2">
        <v>1</v>
      </c>
    </row>
    <row r="173" spans="1:17" ht="32" x14ac:dyDescent="0.2">
      <c r="A173" s="13">
        <f t="shared" si="12"/>
        <v>164</v>
      </c>
      <c r="B173" s="76"/>
      <c r="C173" s="21" t="s">
        <v>192</v>
      </c>
      <c r="D173" s="77" t="s">
        <v>23</v>
      </c>
      <c r="E173" s="77"/>
      <c r="F173" s="77"/>
      <c r="G173" s="77"/>
      <c r="H173" s="77"/>
      <c r="I173" s="77"/>
      <c r="J173" s="77"/>
      <c r="K173" s="77"/>
      <c r="L173" s="15">
        <v>1</v>
      </c>
      <c r="M173" s="5"/>
      <c r="O173" s="16">
        <f t="shared" si="13"/>
        <v>1</v>
      </c>
      <c r="P173" s="17">
        <f t="shared" si="11"/>
        <v>1</v>
      </c>
      <c r="Q173" s="2">
        <v>1</v>
      </c>
    </row>
    <row r="174" spans="1:17" ht="32" x14ac:dyDescent="0.2">
      <c r="A174" s="13">
        <f t="shared" si="12"/>
        <v>165</v>
      </c>
      <c r="B174" s="76"/>
      <c r="C174" s="21" t="s">
        <v>193</v>
      </c>
      <c r="D174" s="77" t="s">
        <v>194</v>
      </c>
      <c r="E174" s="77"/>
      <c r="F174" s="77"/>
      <c r="G174" s="77"/>
      <c r="H174" s="77"/>
      <c r="I174" s="77"/>
      <c r="J174" s="77"/>
      <c r="K174" s="77"/>
      <c r="L174" s="15">
        <v>5</v>
      </c>
      <c r="M174" s="5"/>
      <c r="O174" s="16">
        <f t="shared" si="13"/>
        <v>5</v>
      </c>
      <c r="P174" s="17">
        <f t="shared" si="11"/>
        <v>5</v>
      </c>
      <c r="Q174" s="2">
        <v>5</v>
      </c>
    </row>
    <row r="175" spans="1:17" ht="48" x14ac:dyDescent="0.2">
      <c r="A175" s="13">
        <f t="shared" si="12"/>
        <v>166</v>
      </c>
      <c r="B175" s="76"/>
      <c r="C175" s="21" t="s">
        <v>195</v>
      </c>
      <c r="D175" s="77" t="s">
        <v>196</v>
      </c>
      <c r="E175" s="77"/>
      <c r="F175" s="77"/>
      <c r="G175" s="77"/>
      <c r="H175" s="77"/>
      <c r="I175" s="77"/>
      <c r="J175" s="77"/>
      <c r="K175" s="77"/>
      <c r="L175" s="15">
        <v>1</v>
      </c>
      <c r="M175" s="5"/>
      <c r="O175" s="16">
        <f t="shared" si="13"/>
        <v>1</v>
      </c>
      <c r="P175" s="17">
        <f t="shared" si="11"/>
        <v>1</v>
      </c>
      <c r="Q175" s="2">
        <v>1</v>
      </c>
    </row>
    <row r="176" spans="1:17" ht="77.75" customHeight="1" x14ac:dyDescent="0.2">
      <c r="A176" s="13">
        <f t="shared" si="12"/>
        <v>167</v>
      </c>
      <c r="B176" s="76"/>
      <c r="C176" s="21" t="s">
        <v>197</v>
      </c>
      <c r="D176" s="77" t="s">
        <v>198</v>
      </c>
      <c r="E176" s="77"/>
      <c r="F176" s="77"/>
      <c r="G176" s="77"/>
      <c r="H176" s="77"/>
      <c r="I176" s="77"/>
      <c r="J176" s="77"/>
      <c r="K176" s="77"/>
      <c r="L176" s="15">
        <v>1</v>
      </c>
      <c r="M176" s="5"/>
      <c r="O176" s="16">
        <f t="shared" si="13"/>
        <v>1</v>
      </c>
      <c r="P176" s="17">
        <f t="shared" si="11"/>
        <v>1</v>
      </c>
      <c r="Q176" s="2">
        <v>1</v>
      </c>
    </row>
    <row r="177" spans="1:17" ht="15" hidden="1" x14ac:dyDescent="0.2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>
        <f>SUM(L9:L176)</f>
        <v>780</v>
      </c>
      <c r="M177" s="5"/>
      <c r="O177" s="28">
        <f>SUM(O9:O176)</f>
        <v>780</v>
      </c>
      <c r="P177" s="28">
        <f>SUM(P9:P176)</f>
        <v>780</v>
      </c>
      <c r="Q177" s="28">
        <f>SUM(Q9:Q176)</f>
        <v>780</v>
      </c>
    </row>
    <row r="178" spans="1:17" x14ac:dyDescent="0.25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</row>
  </sheetData>
  <sheetProtection selectLockedCells="1" selectUnlockedCells="1"/>
  <mergeCells count="182">
    <mergeCell ref="B41:B52"/>
    <mergeCell ref="D51:K51"/>
    <mergeCell ref="H7:L7"/>
    <mergeCell ref="A1:M1"/>
    <mergeCell ref="A2:M2"/>
    <mergeCell ref="D8:K8"/>
    <mergeCell ref="B9:B13"/>
    <mergeCell ref="D9:K9"/>
    <mergeCell ref="D10:K10"/>
    <mergeCell ref="D11:K11"/>
    <mergeCell ref="D12:K12"/>
    <mergeCell ref="D13:K13"/>
    <mergeCell ref="B14:B30"/>
    <mergeCell ref="D14:K14"/>
    <mergeCell ref="D15:K15"/>
    <mergeCell ref="D16:K16"/>
    <mergeCell ref="D17:K17"/>
    <mergeCell ref="D18:K18"/>
    <mergeCell ref="D19:K19"/>
    <mergeCell ref="D20:K20"/>
    <mergeCell ref="B6:C6"/>
    <mergeCell ref="F6:K6"/>
    <mergeCell ref="D21:K21"/>
    <mergeCell ref="D26:K26"/>
    <mergeCell ref="D27:K27"/>
    <mergeCell ref="D28:K28"/>
    <mergeCell ref="D29:K29"/>
    <mergeCell ref="D22:K22"/>
    <mergeCell ref="D23:K23"/>
    <mergeCell ref="D24:K24"/>
    <mergeCell ref="D25:K25"/>
    <mergeCell ref="D30:K30"/>
    <mergeCell ref="B31:B40"/>
    <mergeCell ref="D31:K31"/>
    <mergeCell ref="D32:K32"/>
    <mergeCell ref="D33:K33"/>
    <mergeCell ref="D34:K34"/>
    <mergeCell ref="D35:K35"/>
    <mergeCell ref="D36:K36"/>
    <mergeCell ref="D37:K37"/>
    <mergeCell ref="D38:K38"/>
    <mergeCell ref="D39:K39"/>
    <mergeCell ref="D40:K40"/>
    <mergeCell ref="D41:K41"/>
    <mergeCell ref="D42:K42"/>
    <mergeCell ref="D43:K43"/>
    <mergeCell ref="D44:K44"/>
    <mergeCell ref="D45:K45"/>
    <mergeCell ref="D46:K46"/>
    <mergeCell ref="B54:B80"/>
    <mergeCell ref="D54:K54"/>
    <mergeCell ref="D55:K55"/>
    <mergeCell ref="D56:K56"/>
    <mergeCell ref="D57:K57"/>
    <mergeCell ref="D58:K58"/>
    <mergeCell ref="D67:K67"/>
    <mergeCell ref="D63:K63"/>
    <mergeCell ref="D64:K64"/>
    <mergeCell ref="D59:K59"/>
    <mergeCell ref="D60:K60"/>
    <mergeCell ref="D61:K61"/>
    <mergeCell ref="D47:K47"/>
    <mergeCell ref="D48:K48"/>
    <mergeCell ref="D49:K49"/>
    <mergeCell ref="D62:K62"/>
    <mergeCell ref="D52:K52"/>
    <mergeCell ref="D69:K69"/>
    <mergeCell ref="D70:K70"/>
    <mergeCell ref="D50:K50"/>
    <mergeCell ref="D53:K53"/>
    <mergeCell ref="D68:K68"/>
    <mergeCell ref="D65:K65"/>
    <mergeCell ref="D66:K66"/>
    <mergeCell ref="D71:K71"/>
    <mergeCell ref="D72:K72"/>
    <mergeCell ref="D73:K73"/>
    <mergeCell ref="D74:K74"/>
    <mergeCell ref="D75:K75"/>
    <mergeCell ref="D76:K76"/>
    <mergeCell ref="D77:K77"/>
    <mergeCell ref="D78:K78"/>
    <mergeCell ref="D79:K79"/>
    <mergeCell ref="D80:K80"/>
    <mergeCell ref="B81:B87"/>
    <mergeCell ref="D81:K81"/>
    <mergeCell ref="D82:K82"/>
    <mergeCell ref="D83:K83"/>
    <mergeCell ref="D84:K84"/>
    <mergeCell ref="D85:K85"/>
    <mergeCell ref="D86:K86"/>
    <mergeCell ref="D87:K87"/>
    <mergeCell ref="D89:K89"/>
    <mergeCell ref="D90:K90"/>
    <mergeCell ref="D101:K101"/>
    <mergeCell ref="D94:K94"/>
    <mergeCell ref="D91:K91"/>
    <mergeCell ref="D93:K93"/>
    <mergeCell ref="D98:K98"/>
    <mergeCell ref="D99:K99"/>
    <mergeCell ref="D100:K100"/>
    <mergeCell ref="D97:K97"/>
    <mergeCell ref="D92:K92"/>
    <mergeCell ref="D95:K95"/>
    <mergeCell ref="D96:K96"/>
    <mergeCell ref="D102:K102"/>
    <mergeCell ref="D104:K104"/>
    <mergeCell ref="D112:K112"/>
    <mergeCell ref="D113:K113"/>
    <mergeCell ref="D107:K107"/>
    <mergeCell ref="D111:K111"/>
    <mergeCell ref="D114:K114"/>
    <mergeCell ref="D115:K115"/>
    <mergeCell ref="D103:K103"/>
    <mergeCell ref="D108:K108"/>
    <mergeCell ref="D109:K109"/>
    <mergeCell ref="D110:K110"/>
    <mergeCell ref="D123:K123"/>
    <mergeCell ref="D124:K124"/>
    <mergeCell ref="D106:K106"/>
    <mergeCell ref="D105:K105"/>
    <mergeCell ref="D116:K116"/>
    <mergeCell ref="D117:K117"/>
    <mergeCell ref="D119:K119"/>
    <mergeCell ref="D120:K120"/>
    <mergeCell ref="D121:K121"/>
    <mergeCell ref="B170:B176"/>
    <mergeCell ref="D170:K170"/>
    <mergeCell ref="D171:K171"/>
    <mergeCell ref="D172:K172"/>
    <mergeCell ref="D173:K173"/>
    <mergeCell ref="D174:K174"/>
    <mergeCell ref="D175:K175"/>
    <mergeCell ref="D176:K176"/>
    <mergeCell ref="D159:K159"/>
    <mergeCell ref="B160:B163"/>
    <mergeCell ref="D160:K160"/>
    <mergeCell ref="D161:K161"/>
    <mergeCell ref="D162:K162"/>
    <mergeCell ref="D163:K163"/>
    <mergeCell ref="B141:B159"/>
    <mergeCell ref="D141:K141"/>
    <mergeCell ref="D142:K142"/>
    <mergeCell ref="D147:K147"/>
    <mergeCell ref="D154:K154"/>
    <mergeCell ref="D155:K155"/>
    <mergeCell ref="D149:K149"/>
    <mergeCell ref="D158:K158"/>
    <mergeCell ref="D156:K156"/>
    <mergeCell ref="D157:K157"/>
    <mergeCell ref="B166:B169"/>
    <mergeCell ref="D166:K166"/>
    <mergeCell ref="D167:K167"/>
    <mergeCell ref="D168:K168"/>
    <mergeCell ref="D169:K169"/>
    <mergeCell ref="D150:K150"/>
    <mergeCell ref="D151:K151"/>
    <mergeCell ref="D152:K152"/>
    <mergeCell ref="D153:K153"/>
    <mergeCell ref="B88:L88"/>
    <mergeCell ref="B3:L5"/>
    <mergeCell ref="B164:B165"/>
    <mergeCell ref="D164:K164"/>
    <mergeCell ref="D165:K165"/>
    <mergeCell ref="D143:K143"/>
    <mergeCell ref="D144:K144"/>
    <mergeCell ref="D145:K145"/>
    <mergeCell ref="D146:K146"/>
    <mergeCell ref="B130:B131"/>
    <mergeCell ref="D130:K130"/>
    <mergeCell ref="D131:K131"/>
    <mergeCell ref="B132:B140"/>
    <mergeCell ref="D132:K140"/>
    <mergeCell ref="D148:K148"/>
    <mergeCell ref="D118:K118"/>
    <mergeCell ref="D125:K125"/>
    <mergeCell ref="D126:K126"/>
    <mergeCell ref="B127:B129"/>
    <mergeCell ref="D127:K127"/>
    <mergeCell ref="D128:K128"/>
    <mergeCell ref="D129:K129"/>
    <mergeCell ref="B122:B126"/>
    <mergeCell ref="D122:K122"/>
  </mergeCells>
  <phoneticPr fontId="16" type="noConversion"/>
  <conditionalFormatting sqref="B89">
    <cfRule type="duplicateValues" dxfId="89" priority="90"/>
  </conditionalFormatting>
  <conditionalFormatting sqref="B89">
    <cfRule type="duplicateValues" dxfId="88" priority="89"/>
  </conditionalFormatting>
  <conditionalFormatting sqref="B89">
    <cfRule type="duplicateValues" dxfId="87" priority="88"/>
  </conditionalFormatting>
  <conditionalFormatting sqref="B89">
    <cfRule type="duplicateValues" dxfId="86" priority="87"/>
  </conditionalFormatting>
  <conditionalFormatting sqref="B89">
    <cfRule type="duplicateValues" dxfId="85" priority="86"/>
  </conditionalFormatting>
  <conditionalFormatting sqref="B107:B110">
    <cfRule type="duplicateValues" dxfId="84" priority="85"/>
  </conditionalFormatting>
  <conditionalFormatting sqref="B107:B110">
    <cfRule type="duplicateValues" dxfId="83" priority="84"/>
  </conditionalFormatting>
  <conditionalFormatting sqref="B107:B110">
    <cfRule type="duplicateValues" dxfId="82" priority="83"/>
  </conditionalFormatting>
  <conditionalFormatting sqref="B107:B110">
    <cfRule type="duplicateValues" dxfId="81" priority="82"/>
  </conditionalFormatting>
  <conditionalFormatting sqref="B107:B110">
    <cfRule type="duplicateValues" dxfId="80" priority="81"/>
  </conditionalFormatting>
  <conditionalFormatting sqref="B111:B112">
    <cfRule type="duplicateValues" dxfId="79" priority="80"/>
  </conditionalFormatting>
  <conditionalFormatting sqref="B111:B112">
    <cfRule type="duplicateValues" dxfId="78" priority="79"/>
  </conditionalFormatting>
  <conditionalFormatting sqref="B111:B112">
    <cfRule type="duplicateValues" dxfId="77" priority="78"/>
  </conditionalFormatting>
  <conditionalFormatting sqref="B111:B112">
    <cfRule type="duplicateValues" dxfId="76" priority="77"/>
  </conditionalFormatting>
  <conditionalFormatting sqref="B111:B112">
    <cfRule type="duplicateValues" dxfId="75" priority="76"/>
  </conditionalFormatting>
  <conditionalFormatting sqref="B114:B115">
    <cfRule type="duplicateValues" dxfId="74" priority="75"/>
  </conditionalFormatting>
  <conditionalFormatting sqref="B114:B115">
    <cfRule type="duplicateValues" dxfId="73" priority="74"/>
  </conditionalFormatting>
  <conditionalFormatting sqref="B114:B115">
    <cfRule type="duplicateValues" dxfId="72" priority="73"/>
  </conditionalFormatting>
  <conditionalFormatting sqref="B114:B115">
    <cfRule type="duplicateValues" dxfId="71" priority="72"/>
  </conditionalFormatting>
  <conditionalFormatting sqref="B114:B115">
    <cfRule type="duplicateValues" dxfId="70" priority="71"/>
  </conditionalFormatting>
  <conditionalFormatting sqref="B90">
    <cfRule type="duplicateValues" dxfId="69" priority="70"/>
  </conditionalFormatting>
  <conditionalFormatting sqref="B90">
    <cfRule type="duplicateValues" dxfId="68" priority="69"/>
  </conditionalFormatting>
  <conditionalFormatting sqref="B90">
    <cfRule type="duplicateValues" dxfId="67" priority="68"/>
  </conditionalFormatting>
  <conditionalFormatting sqref="B90">
    <cfRule type="duplicateValues" dxfId="66" priority="67"/>
  </conditionalFormatting>
  <conditionalFormatting sqref="B90">
    <cfRule type="duplicateValues" dxfId="65" priority="66"/>
  </conditionalFormatting>
  <conditionalFormatting sqref="B91:B92">
    <cfRule type="duplicateValues" dxfId="64" priority="65"/>
  </conditionalFormatting>
  <conditionalFormatting sqref="B91:B92">
    <cfRule type="duplicateValues" dxfId="63" priority="64"/>
  </conditionalFormatting>
  <conditionalFormatting sqref="B91:B92">
    <cfRule type="duplicateValues" dxfId="62" priority="63"/>
  </conditionalFormatting>
  <conditionalFormatting sqref="B91:B92">
    <cfRule type="duplicateValues" dxfId="61" priority="62"/>
  </conditionalFormatting>
  <conditionalFormatting sqref="B91:B92">
    <cfRule type="duplicateValues" dxfId="60" priority="61"/>
  </conditionalFormatting>
  <conditionalFormatting sqref="B93">
    <cfRule type="duplicateValues" dxfId="59" priority="60"/>
  </conditionalFormatting>
  <conditionalFormatting sqref="B93">
    <cfRule type="duplicateValues" dxfId="58" priority="59"/>
  </conditionalFormatting>
  <conditionalFormatting sqref="B93">
    <cfRule type="duplicateValues" dxfId="57" priority="58"/>
  </conditionalFormatting>
  <conditionalFormatting sqref="B93">
    <cfRule type="duplicateValues" dxfId="56" priority="57"/>
  </conditionalFormatting>
  <conditionalFormatting sqref="B93">
    <cfRule type="duplicateValues" dxfId="55" priority="56"/>
  </conditionalFormatting>
  <conditionalFormatting sqref="B94:B95">
    <cfRule type="duplicateValues" dxfId="54" priority="55"/>
  </conditionalFormatting>
  <conditionalFormatting sqref="B94:B95">
    <cfRule type="duplicateValues" dxfId="53" priority="54"/>
  </conditionalFormatting>
  <conditionalFormatting sqref="B94:B95">
    <cfRule type="duplicateValues" dxfId="52" priority="53"/>
  </conditionalFormatting>
  <conditionalFormatting sqref="B94:B95">
    <cfRule type="duplicateValues" dxfId="51" priority="52"/>
  </conditionalFormatting>
  <conditionalFormatting sqref="B94:B95">
    <cfRule type="duplicateValues" dxfId="50" priority="51"/>
  </conditionalFormatting>
  <conditionalFormatting sqref="B96:B97">
    <cfRule type="duplicateValues" dxfId="49" priority="50"/>
  </conditionalFormatting>
  <conditionalFormatting sqref="B96:B97">
    <cfRule type="duplicateValues" dxfId="48" priority="49"/>
  </conditionalFormatting>
  <conditionalFormatting sqref="B96:B97">
    <cfRule type="duplicateValues" dxfId="47" priority="48"/>
  </conditionalFormatting>
  <conditionalFormatting sqref="B96:B97">
    <cfRule type="duplicateValues" dxfId="46" priority="47"/>
  </conditionalFormatting>
  <conditionalFormatting sqref="B96:B97">
    <cfRule type="duplicateValues" dxfId="45" priority="46"/>
  </conditionalFormatting>
  <conditionalFormatting sqref="B98:B99">
    <cfRule type="duplicateValues" dxfId="44" priority="45"/>
  </conditionalFormatting>
  <conditionalFormatting sqref="B98:B99">
    <cfRule type="duplicateValues" dxfId="43" priority="44"/>
  </conditionalFormatting>
  <conditionalFormatting sqref="B98:B99">
    <cfRule type="duplicateValues" dxfId="42" priority="43"/>
  </conditionalFormatting>
  <conditionalFormatting sqref="B98:B99">
    <cfRule type="duplicateValues" dxfId="41" priority="42"/>
  </conditionalFormatting>
  <conditionalFormatting sqref="B98:B99">
    <cfRule type="duplicateValues" dxfId="40" priority="41"/>
  </conditionalFormatting>
  <conditionalFormatting sqref="B100:B101">
    <cfRule type="duplicateValues" dxfId="39" priority="40"/>
  </conditionalFormatting>
  <conditionalFormatting sqref="B100:B101">
    <cfRule type="duplicateValues" dxfId="38" priority="39"/>
  </conditionalFormatting>
  <conditionalFormatting sqref="B100:B101">
    <cfRule type="duplicateValues" dxfId="37" priority="38"/>
  </conditionalFormatting>
  <conditionalFormatting sqref="B100:B101">
    <cfRule type="duplicateValues" dxfId="36" priority="37"/>
  </conditionalFormatting>
  <conditionalFormatting sqref="B100:B101">
    <cfRule type="duplicateValues" dxfId="35" priority="36"/>
  </conditionalFormatting>
  <conditionalFormatting sqref="B102:B103">
    <cfRule type="duplicateValues" dxfId="34" priority="35"/>
  </conditionalFormatting>
  <conditionalFormatting sqref="B102:B103">
    <cfRule type="duplicateValues" dxfId="33" priority="34"/>
  </conditionalFormatting>
  <conditionalFormatting sqref="B102:B103">
    <cfRule type="duplicateValues" dxfId="32" priority="33"/>
  </conditionalFormatting>
  <conditionalFormatting sqref="B102:B103">
    <cfRule type="duplicateValues" dxfId="31" priority="32"/>
  </conditionalFormatting>
  <conditionalFormatting sqref="B102:B103">
    <cfRule type="duplicateValues" dxfId="30" priority="31"/>
  </conditionalFormatting>
  <conditionalFormatting sqref="B104">
    <cfRule type="duplicateValues" dxfId="29" priority="30"/>
  </conditionalFormatting>
  <conditionalFormatting sqref="B104">
    <cfRule type="duplicateValues" dxfId="28" priority="29"/>
  </conditionalFormatting>
  <conditionalFormatting sqref="B104">
    <cfRule type="duplicateValues" dxfId="27" priority="28"/>
  </conditionalFormatting>
  <conditionalFormatting sqref="B104">
    <cfRule type="duplicateValues" dxfId="26" priority="27"/>
  </conditionalFormatting>
  <conditionalFormatting sqref="B104">
    <cfRule type="duplicateValues" dxfId="25" priority="26"/>
  </conditionalFormatting>
  <conditionalFormatting sqref="B105">
    <cfRule type="duplicateValues" dxfId="24" priority="25"/>
  </conditionalFormatting>
  <conditionalFormatting sqref="B105">
    <cfRule type="duplicateValues" dxfId="23" priority="24"/>
  </conditionalFormatting>
  <conditionalFormatting sqref="B105">
    <cfRule type="duplicateValues" dxfId="22" priority="23"/>
  </conditionalFormatting>
  <conditionalFormatting sqref="B105">
    <cfRule type="duplicateValues" dxfId="21" priority="22"/>
  </conditionalFormatting>
  <conditionalFormatting sqref="B105">
    <cfRule type="duplicateValues" dxfId="20" priority="21"/>
  </conditionalFormatting>
  <conditionalFormatting sqref="B106">
    <cfRule type="duplicateValues" dxfId="19" priority="20"/>
  </conditionalFormatting>
  <conditionalFormatting sqref="B106">
    <cfRule type="duplicateValues" dxfId="18" priority="19"/>
  </conditionalFormatting>
  <conditionalFormatting sqref="B106">
    <cfRule type="duplicateValues" dxfId="17" priority="18"/>
  </conditionalFormatting>
  <conditionalFormatting sqref="B106">
    <cfRule type="duplicateValues" dxfId="16" priority="17"/>
  </conditionalFormatting>
  <conditionalFormatting sqref="B106">
    <cfRule type="duplicateValues" dxfId="15" priority="16"/>
  </conditionalFormatting>
  <conditionalFormatting sqref="B116:B117">
    <cfRule type="duplicateValues" dxfId="14" priority="15"/>
  </conditionalFormatting>
  <conditionalFormatting sqref="B116:B117">
    <cfRule type="duplicateValues" dxfId="13" priority="14"/>
  </conditionalFormatting>
  <conditionalFormatting sqref="B116:B117">
    <cfRule type="duplicateValues" dxfId="12" priority="13"/>
  </conditionalFormatting>
  <conditionalFormatting sqref="B116:B117">
    <cfRule type="duplicateValues" dxfId="11" priority="12"/>
  </conditionalFormatting>
  <conditionalFormatting sqref="B116:B117">
    <cfRule type="duplicateValues" dxfId="10" priority="11"/>
  </conditionalFormatting>
  <conditionalFormatting sqref="B118:B121">
    <cfRule type="duplicateValues" dxfId="9" priority="10"/>
  </conditionalFormatting>
  <conditionalFormatting sqref="B118:B121">
    <cfRule type="duplicateValues" dxfId="8" priority="9"/>
  </conditionalFormatting>
  <conditionalFormatting sqref="B118:B121">
    <cfRule type="duplicateValues" dxfId="7" priority="8"/>
  </conditionalFormatting>
  <conditionalFormatting sqref="B118:B121">
    <cfRule type="duplicateValues" dxfId="6" priority="7"/>
  </conditionalFormatting>
  <conditionalFormatting sqref="B118:B121">
    <cfRule type="duplicateValues" dxfId="5" priority="6"/>
  </conditionalFormatting>
  <conditionalFormatting sqref="B113">
    <cfRule type="duplicateValues" dxfId="4" priority="5"/>
  </conditionalFormatting>
  <conditionalFormatting sqref="B113">
    <cfRule type="duplicateValues" dxfId="3" priority="4"/>
  </conditionalFormatting>
  <conditionalFormatting sqref="B113">
    <cfRule type="duplicateValues" dxfId="2" priority="3"/>
  </conditionalFormatting>
  <conditionalFormatting sqref="B113">
    <cfRule type="duplicateValues" dxfId="1" priority="2"/>
  </conditionalFormatting>
  <conditionalFormatting sqref="B113">
    <cfRule type="duplicateValues" dxfId="0" priority="1"/>
  </conditionalFormatting>
  <printOptions horizontalCentered="1"/>
  <pageMargins left="0.19685039370078741" right="0.19685039370078741" top="0.43307086614173229" bottom="0.27559055118110237" header="0.15748031496062992" footer="0"/>
  <pageSetup scale="66" firstPageNumber="0" orientation="portrait" r:id="rId1"/>
  <headerFooter alignWithMargins="0">
    <oddFooter>&amp;C&amp;P de &amp;N</oddFooter>
  </headerFooter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4"/>
  <sheetViews>
    <sheetView view="pageBreakPreview" topLeftCell="A4" zoomScale="73" zoomScaleSheetLayoutView="73" workbookViewId="0">
      <selection activeCell="G5" sqref="G5:I5"/>
    </sheetView>
  </sheetViews>
  <sheetFormatPr baseColWidth="10" defaultColWidth="11.5" defaultRowHeight="19" x14ac:dyDescent="0.15"/>
  <cols>
    <col min="1" max="1" width="6.33203125" style="35" bestFit="1" customWidth="1"/>
    <col min="2" max="2" width="24.1640625" style="35" customWidth="1"/>
    <col min="3" max="3" width="47.6640625" style="35" customWidth="1"/>
    <col min="4" max="4" width="40.1640625" style="35" customWidth="1"/>
    <col min="5" max="5" width="8.6640625" style="35" customWidth="1"/>
    <col min="6" max="6" width="9.1640625" style="35" customWidth="1"/>
    <col min="7" max="7" width="15.33203125" style="35" customWidth="1"/>
    <col min="8" max="8" width="9.83203125" style="35" customWidth="1"/>
    <col min="9" max="9" width="8.5" style="35" customWidth="1"/>
    <col min="10" max="20" width="11.5" style="35" customWidth="1"/>
    <col min="21" max="16384" width="11.5" style="35"/>
  </cols>
  <sheetData>
    <row r="1" spans="1:15" s="1" customFormat="1" x14ac:dyDescent="0.25">
      <c r="A1" s="109" t="s">
        <v>300</v>
      </c>
      <c r="B1" s="109"/>
      <c r="C1" s="109"/>
      <c r="D1" s="109"/>
      <c r="E1" s="109"/>
      <c r="F1" s="109"/>
      <c r="G1" s="109"/>
      <c r="H1" s="109"/>
      <c r="I1" s="109"/>
      <c r="J1" s="49"/>
      <c r="K1" s="49"/>
      <c r="L1" s="49"/>
      <c r="M1" s="49"/>
      <c r="O1" s="3"/>
    </row>
    <row r="2" spans="1:15" s="1" customFormat="1" ht="21.75" customHeight="1" x14ac:dyDescent="0.25">
      <c r="A2" s="109" t="s">
        <v>10</v>
      </c>
      <c r="B2" s="109"/>
      <c r="C2" s="109"/>
      <c r="D2" s="109"/>
      <c r="E2" s="109"/>
      <c r="F2" s="109"/>
      <c r="G2" s="109"/>
      <c r="H2" s="109"/>
      <c r="I2" s="109"/>
      <c r="J2" s="49"/>
      <c r="K2" s="49"/>
      <c r="L2" s="49"/>
      <c r="M2" s="49"/>
      <c r="O2" s="3"/>
    </row>
    <row r="3" spans="1:15" s="1" customFormat="1" ht="24" customHeight="1" x14ac:dyDescent="0.2">
      <c r="A3" s="75" t="s">
        <v>301</v>
      </c>
      <c r="B3" s="75"/>
      <c r="C3" s="75"/>
      <c r="D3" s="75"/>
      <c r="E3" s="75"/>
      <c r="F3" s="75"/>
      <c r="G3" s="75"/>
      <c r="H3" s="75"/>
      <c r="I3" s="75"/>
      <c r="J3" s="50"/>
      <c r="K3" s="50"/>
      <c r="L3" s="50"/>
      <c r="M3" s="5"/>
    </row>
    <row r="4" spans="1:15" s="1" customFormat="1" ht="15" x14ac:dyDescent="0.2">
      <c r="A4" s="75"/>
      <c r="B4" s="75"/>
      <c r="C4" s="75"/>
      <c r="D4" s="75"/>
      <c r="E4" s="75"/>
      <c r="F4" s="75"/>
      <c r="G4" s="75"/>
      <c r="H4" s="75"/>
      <c r="I4" s="75"/>
      <c r="J4" s="50"/>
      <c r="K4" s="50"/>
      <c r="L4" s="50"/>
      <c r="M4" s="5"/>
    </row>
    <row r="5" spans="1:15" s="1" customFormat="1" ht="22.5" customHeight="1" x14ac:dyDescent="0.25">
      <c r="A5" s="6"/>
      <c r="B5" s="111">
        <f>Carátula!C11</f>
        <v>0</v>
      </c>
      <c r="C5" s="111"/>
      <c r="D5" s="111">
        <f>Carátula!C12</f>
        <v>0</v>
      </c>
      <c r="E5" s="111"/>
      <c r="F5" s="6"/>
      <c r="G5" s="110">
        <v>2023</v>
      </c>
      <c r="H5" s="110"/>
      <c r="I5" s="110"/>
      <c r="J5" s="7"/>
      <c r="K5" s="7"/>
      <c r="L5" s="7"/>
      <c r="M5" s="7"/>
      <c r="O5" s="3"/>
    </row>
    <row r="6" spans="1:15" ht="34" x14ac:dyDescent="0.15">
      <c r="A6" s="41" t="s">
        <v>230</v>
      </c>
      <c r="B6" s="33" t="s">
        <v>231</v>
      </c>
      <c r="C6" s="33" t="s">
        <v>232</v>
      </c>
      <c r="D6" s="33" t="s">
        <v>233</v>
      </c>
      <c r="E6" s="34" t="s">
        <v>298</v>
      </c>
      <c r="F6" s="34" t="s">
        <v>296</v>
      </c>
      <c r="G6" s="33" t="s">
        <v>234</v>
      </c>
      <c r="H6" s="33" t="s">
        <v>293</v>
      </c>
      <c r="I6" s="33" t="s">
        <v>202</v>
      </c>
    </row>
    <row r="7" spans="1:15" ht="127.5" customHeight="1" x14ac:dyDescent="0.15">
      <c r="A7" s="42">
        <v>1</v>
      </c>
      <c r="B7" s="106" t="s">
        <v>235</v>
      </c>
      <c r="C7" s="36" t="s">
        <v>203</v>
      </c>
      <c r="D7" s="36" t="s">
        <v>236</v>
      </c>
      <c r="E7" s="32">
        <v>5</v>
      </c>
      <c r="F7" s="32">
        <v>5</v>
      </c>
      <c r="G7" s="32">
        <v>5</v>
      </c>
      <c r="H7" s="32">
        <v>5</v>
      </c>
      <c r="I7" s="32">
        <v>5</v>
      </c>
    </row>
    <row r="8" spans="1:15" ht="40" x14ac:dyDescent="0.15">
      <c r="A8" s="42">
        <v>2</v>
      </c>
      <c r="B8" s="107"/>
      <c r="C8" s="36" t="s">
        <v>237</v>
      </c>
      <c r="D8" s="32" t="s">
        <v>23</v>
      </c>
      <c r="E8" s="32">
        <v>5</v>
      </c>
      <c r="F8" s="32">
        <v>5</v>
      </c>
      <c r="G8" s="32">
        <v>5</v>
      </c>
      <c r="H8" s="32">
        <v>5</v>
      </c>
      <c r="I8" s="32">
        <v>5</v>
      </c>
    </row>
    <row r="9" spans="1:15" ht="63.75" customHeight="1" x14ac:dyDescent="0.15">
      <c r="A9" s="42">
        <v>3</v>
      </c>
      <c r="B9" s="107"/>
      <c r="C9" s="36" t="s">
        <v>238</v>
      </c>
      <c r="D9" s="32" t="s">
        <v>23</v>
      </c>
      <c r="E9" s="32">
        <v>5</v>
      </c>
      <c r="F9" s="32">
        <v>5</v>
      </c>
      <c r="G9" s="32">
        <v>5</v>
      </c>
      <c r="H9" s="32">
        <v>5</v>
      </c>
      <c r="I9" s="32">
        <v>5</v>
      </c>
    </row>
    <row r="10" spans="1:15" ht="64.5" customHeight="1" x14ac:dyDescent="0.15">
      <c r="A10" s="42">
        <v>4</v>
      </c>
      <c r="B10" s="107"/>
      <c r="C10" s="36" t="s">
        <v>239</v>
      </c>
      <c r="D10" s="32" t="s">
        <v>23</v>
      </c>
      <c r="E10" s="32">
        <v>5</v>
      </c>
      <c r="F10" s="32">
        <v>5</v>
      </c>
      <c r="G10" s="32">
        <v>5</v>
      </c>
      <c r="H10" s="32">
        <v>5</v>
      </c>
      <c r="I10" s="32">
        <v>5</v>
      </c>
    </row>
    <row r="11" spans="1:15" ht="56.25" customHeight="1" x14ac:dyDescent="0.15">
      <c r="A11" s="42">
        <v>5</v>
      </c>
      <c r="B11" s="107"/>
      <c r="C11" s="36" t="s">
        <v>240</v>
      </c>
      <c r="D11" s="32" t="s">
        <v>23</v>
      </c>
      <c r="E11" s="32">
        <v>5</v>
      </c>
      <c r="F11" s="32">
        <v>5</v>
      </c>
      <c r="G11" s="32">
        <v>5</v>
      </c>
      <c r="H11" s="32">
        <v>5</v>
      </c>
      <c r="I11" s="32">
        <v>5</v>
      </c>
    </row>
    <row r="12" spans="1:15" ht="40" x14ac:dyDescent="0.15">
      <c r="A12" s="42">
        <v>6</v>
      </c>
      <c r="B12" s="107"/>
      <c r="C12" s="36" t="s">
        <v>241</v>
      </c>
      <c r="D12" s="32" t="s">
        <v>23</v>
      </c>
      <c r="E12" s="32">
        <v>5</v>
      </c>
      <c r="F12" s="32">
        <v>5</v>
      </c>
      <c r="G12" s="32">
        <v>5</v>
      </c>
      <c r="H12" s="32">
        <v>5</v>
      </c>
      <c r="I12" s="32">
        <v>5</v>
      </c>
    </row>
    <row r="13" spans="1:15" ht="40" x14ac:dyDescent="0.15">
      <c r="A13" s="42">
        <v>7</v>
      </c>
      <c r="B13" s="107"/>
      <c r="C13" s="36" t="s">
        <v>242</v>
      </c>
      <c r="D13" s="32" t="s">
        <v>23</v>
      </c>
      <c r="E13" s="32">
        <v>5</v>
      </c>
      <c r="F13" s="32">
        <v>5</v>
      </c>
      <c r="G13" s="32">
        <v>5</v>
      </c>
      <c r="H13" s="32">
        <v>5</v>
      </c>
      <c r="I13" s="32">
        <v>5</v>
      </c>
    </row>
    <row r="14" spans="1:15" ht="40" x14ac:dyDescent="0.15">
      <c r="A14" s="42">
        <v>8</v>
      </c>
      <c r="B14" s="107"/>
      <c r="C14" s="36" t="s">
        <v>243</v>
      </c>
      <c r="D14" s="32" t="s">
        <v>23</v>
      </c>
      <c r="E14" s="32">
        <v>5</v>
      </c>
      <c r="F14" s="32">
        <v>5</v>
      </c>
      <c r="G14" s="32">
        <v>5</v>
      </c>
      <c r="H14" s="32">
        <v>5</v>
      </c>
      <c r="I14" s="32">
        <v>5</v>
      </c>
    </row>
    <row r="15" spans="1:15" ht="40" x14ac:dyDescent="0.15">
      <c r="A15" s="42">
        <v>9</v>
      </c>
      <c r="B15" s="107"/>
      <c r="C15" s="36" t="s">
        <v>244</v>
      </c>
      <c r="D15" s="32" t="s">
        <v>23</v>
      </c>
      <c r="E15" s="32">
        <v>5</v>
      </c>
      <c r="F15" s="32">
        <v>5</v>
      </c>
      <c r="G15" s="32">
        <v>5</v>
      </c>
      <c r="H15" s="32">
        <v>5</v>
      </c>
      <c r="I15" s="32">
        <v>5</v>
      </c>
    </row>
    <row r="16" spans="1:15" ht="40" x14ac:dyDescent="0.15">
      <c r="A16" s="42">
        <v>10</v>
      </c>
      <c r="B16" s="107"/>
      <c r="C16" s="36" t="s">
        <v>245</v>
      </c>
      <c r="D16" s="32" t="s">
        <v>23</v>
      </c>
      <c r="E16" s="32">
        <v>5</v>
      </c>
      <c r="F16" s="32">
        <v>5</v>
      </c>
      <c r="G16" s="32">
        <v>5</v>
      </c>
      <c r="H16" s="32">
        <v>5</v>
      </c>
      <c r="I16" s="32">
        <v>5</v>
      </c>
    </row>
    <row r="17" spans="1:9" ht="40" x14ac:dyDescent="0.15">
      <c r="A17" s="42">
        <v>11</v>
      </c>
      <c r="B17" s="107"/>
      <c r="C17" s="36" t="s">
        <v>246</v>
      </c>
      <c r="D17" s="32" t="s">
        <v>23</v>
      </c>
      <c r="E17" s="32">
        <v>5</v>
      </c>
      <c r="F17" s="32">
        <v>5</v>
      </c>
      <c r="G17" s="32">
        <v>5</v>
      </c>
      <c r="H17" s="32">
        <v>5</v>
      </c>
      <c r="I17" s="32">
        <v>5</v>
      </c>
    </row>
    <row r="18" spans="1:9" ht="40" x14ac:dyDescent="0.15">
      <c r="A18" s="42">
        <v>12</v>
      </c>
      <c r="B18" s="107"/>
      <c r="C18" s="36" t="s">
        <v>247</v>
      </c>
      <c r="D18" s="32" t="s">
        <v>23</v>
      </c>
      <c r="E18" s="32">
        <v>5</v>
      </c>
      <c r="F18" s="32">
        <v>5</v>
      </c>
      <c r="G18" s="32">
        <v>5</v>
      </c>
      <c r="H18" s="32">
        <v>5</v>
      </c>
      <c r="I18" s="32">
        <v>5</v>
      </c>
    </row>
    <row r="19" spans="1:9" ht="70.5" customHeight="1" x14ac:dyDescent="0.15">
      <c r="A19" s="42">
        <v>13</v>
      </c>
      <c r="B19" s="107"/>
      <c r="C19" s="36" t="s">
        <v>248</v>
      </c>
      <c r="D19" s="32" t="s">
        <v>23</v>
      </c>
      <c r="E19" s="32">
        <v>5</v>
      </c>
      <c r="F19" s="32">
        <v>5</v>
      </c>
      <c r="G19" s="32">
        <v>5</v>
      </c>
      <c r="H19" s="32">
        <v>5</v>
      </c>
      <c r="I19" s="32">
        <v>5</v>
      </c>
    </row>
    <row r="20" spans="1:9" ht="69" customHeight="1" x14ac:dyDescent="0.15">
      <c r="A20" s="42">
        <v>14</v>
      </c>
      <c r="B20" s="107"/>
      <c r="C20" s="36" t="s">
        <v>249</v>
      </c>
      <c r="D20" s="32" t="s">
        <v>23</v>
      </c>
      <c r="E20" s="32">
        <v>5</v>
      </c>
      <c r="F20" s="32">
        <v>5</v>
      </c>
      <c r="G20" s="32">
        <v>5</v>
      </c>
      <c r="H20" s="32">
        <v>5</v>
      </c>
      <c r="I20" s="32">
        <v>5</v>
      </c>
    </row>
    <row r="21" spans="1:9" ht="82.5" customHeight="1" x14ac:dyDescent="0.15">
      <c r="A21" s="42">
        <v>15</v>
      </c>
      <c r="B21" s="107"/>
      <c r="C21" s="36" t="s">
        <v>250</v>
      </c>
      <c r="D21" s="32" t="s">
        <v>23</v>
      </c>
      <c r="E21" s="32">
        <v>5</v>
      </c>
      <c r="F21" s="32">
        <v>5</v>
      </c>
      <c r="G21" s="32">
        <v>5</v>
      </c>
      <c r="H21" s="32">
        <v>5</v>
      </c>
      <c r="I21" s="32">
        <v>5</v>
      </c>
    </row>
    <row r="22" spans="1:9" ht="57.75" customHeight="1" x14ac:dyDescent="0.15">
      <c r="A22" s="42">
        <v>16</v>
      </c>
      <c r="B22" s="107"/>
      <c r="C22" s="36" t="s">
        <v>251</v>
      </c>
      <c r="D22" s="32" t="s">
        <v>23</v>
      </c>
      <c r="E22" s="32">
        <v>5</v>
      </c>
      <c r="F22" s="32">
        <v>5</v>
      </c>
      <c r="G22" s="32">
        <v>5</v>
      </c>
      <c r="H22" s="32">
        <v>5</v>
      </c>
      <c r="I22" s="32">
        <v>5</v>
      </c>
    </row>
    <row r="23" spans="1:9" ht="40" x14ac:dyDescent="0.15">
      <c r="A23" s="42">
        <v>17</v>
      </c>
      <c r="B23" s="107"/>
      <c r="C23" s="36" t="s">
        <v>252</v>
      </c>
      <c r="D23" s="32" t="s">
        <v>23</v>
      </c>
      <c r="E23" s="32">
        <v>1</v>
      </c>
      <c r="F23" s="32">
        <v>1</v>
      </c>
      <c r="G23" s="32">
        <v>1</v>
      </c>
      <c r="H23" s="32">
        <v>1</v>
      </c>
      <c r="I23" s="32">
        <v>1</v>
      </c>
    </row>
    <row r="24" spans="1:9" ht="40" x14ac:dyDescent="0.15">
      <c r="A24" s="42">
        <v>18</v>
      </c>
      <c r="B24" s="107"/>
      <c r="C24" s="37" t="s">
        <v>253</v>
      </c>
      <c r="D24" s="32" t="s">
        <v>23</v>
      </c>
      <c r="E24" s="32">
        <v>5</v>
      </c>
      <c r="F24" s="32">
        <v>5</v>
      </c>
      <c r="G24" s="32">
        <v>5</v>
      </c>
      <c r="H24" s="32">
        <v>5</v>
      </c>
      <c r="I24" s="32">
        <v>5</v>
      </c>
    </row>
    <row r="25" spans="1:9" ht="40" x14ac:dyDescent="0.15">
      <c r="A25" s="42">
        <v>19</v>
      </c>
      <c r="B25" s="107"/>
      <c r="C25" s="37" t="s">
        <v>254</v>
      </c>
      <c r="D25" s="32" t="s">
        <v>23</v>
      </c>
      <c r="E25" s="32">
        <v>5</v>
      </c>
      <c r="F25" s="32">
        <v>5</v>
      </c>
      <c r="G25" s="32">
        <v>5</v>
      </c>
      <c r="H25" s="32">
        <v>5</v>
      </c>
      <c r="I25" s="32">
        <v>5</v>
      </c>
    </row>
    <row r="26" spans="1:9" ht="75.75" customHeight="1" x14ac:dyDescent="0.15">
      <c r="A26" s="42">
        <v>20</v>
      </c>
      <c r="B26" s="107"/>
      <c r="C26" s="36" t="s">
        <v>255</v>
      </c>
      <c r="D26" s="32" t="s">
        <v>23</v>
      </c>
      <c r="E26" s="32">
        <v>5</v>
      </c>
      <c r="F26" s="32">
        <v>5</v>
      </c>
      <c r="G26" s="32">
        <v>5</v>
      </c>
      <c r="H26" s="32">
        <v>5</v>
      </c>
      <c r="I26" s="32">
        <v>5</v>
      </c>
    </row>
    <row r="27" spans="1:9" ht="20" x14ac:dyDescent="0.15">
      <c r="A27" s="42">
        <v>21</v>
      </c>
      <c r="B27" s="108"/>
      <c r="C27" s="36" t="s">
        <v>256</v>
      </c>
      <c r="D27" s="32" t="s">
        <v>23</v>
      </c>
      <c r="E27" s="32">
        <v>5</v>
      </c>
      <c r="F27" s="32">
        <v>5</v>
      </c>
      <c r="G27" s="32">
        <v>5</v>
      </c>
      <c r="H27" s="32">
        <v>5</v>
      </c>
      <c r="I27" s="32">
        <v>5</v>
      </c>
    </row>
    <row r="28" spans="1:9" ht="135.75" customHeight="1" x14ac:dyDescent="0.15">
      <c r="A28" s="42">
        <v>22</v>
      </c>
      <c r="B28" s="106" t="s">
        <v>257</v>
      </c>
      <c r="C28" s="36" t="s">
        <v>258</v>
      </c>
      <c r="D28" s="36" t="s">
        <v>259</v>
      </c>
      <c r="E28" s="32">
        <v>1</v>
      </c>
      <c r="F28" s="32">
        <v>1</v>
      </c>
      <c r="G28" s="32">
        <v>1</v>
      </c>
      <c r="H28" s="32">
        <v>1</v>
      </c>
      <c r="I28" s="32">
        <v>1</v>
      </c>
    </row>
    <row r="29" spans="1:9" ht="20" x14ac:dyDescent="0.15">
      <c r="A29" s="42">
        <v>23</v>
      </c>
      <c r="B29" s="107"/>
      <c r="C29" s="36" t="s">
        <v>260</v>
      </c>
      <c r="D29" s="32" t="s">
        <v>23</v>
      </c>
      <c r="E29" s="32">
        <v>5</v>
      </c>
      <c r="F29" s="32">
        <v>5</v>
      </c>
      <c r="G29" s="32">
        <v>5</v>
      </c>
      <c r="H29" s="32">
        <v>5</v>
      </c>
      <c r="I29" s="32">
        <v>5</v>
      </c>
    </row>
    <row r="30" spans="1:9" ht="77.25" customHeight="1" x14ac:dyDescent="0.15">
      <c r="A30" s="42">
        <v>24</v>
      </c>
      <c r="B30" s="107"/>
      <c r="C30" s="36" t="s">
        <v>261</v>
      </c>
      <c r="D30" s="32" t="s">
        <v>23</v>
      </c>
      <c r="E30" s="32">
        <v>1</v>
      </c>
      <c r="F30" s="32">
        <v>1</v>
      </c>
      <c r="G30" s="32">
        <v>1</v>
      </c>
      <c r="H30" s="32">
        <v>1</v>
      </c>
      <c r="I30" s="32">
        <v>1</v>
      </c>
    </row>
    <row r="31" spans="1:9" ht="20" x14ac:dyDescent="0.15">
      <c r="A31" s="42">
        <v>25</v>
      </c>
      <c r="B31" s="107"/>
      <c r="C31" s="36" t="s">
        <v>205</v>
      </c>
      <c r="D31" s="32" t="s">
        <v>23</v>
      </c>
      <c r="E31" s="32">
        <v>1</v>
      </c>
      <c r="F31" s="32">
        <v>1</v>
      </c>
      <c r="G31" s="32">
        <v>1</v>
      </c>
      <c r="H31" s="32">
        <v>1</v>
      </c>
      <c r="I31" s="32">
        <v>1</v>
      </c>
    </row>
    <row r="32" spans="1:9" ht="20" x14ac:dyDescent="0.15">
      <c r="A32" s="42">
        <v>26</v>
      </c>
      <c r="B32" s="107"/>
      <c r="C32" s="36" t="s">
        <v>206</v>
      </c>
      <c r="D32" s="32" t="s">
        <v>23</v>
      </c>
      <c r="E32" s="32">
        <v>1</v>
      </c>
      <c r="F32" s="32">
        <v>1</v>
      </c>
      <c r="G32" s="32">
        <v>1</v>
      </c>
      <c r="H32" s="32">
        <v>1</v>
      </c>
      <c r="I32" s="32">
        <v>1</v>
      </c>
    </row>
    <row r="33" spans="1:9" ht="25.5" customHeight="1" x14ac:dyDescent="0.15">
      <c r="A33" s="42">
        <v>27</v>
      </c>
      <c r="B33" s="107"/>
      <c r="C33" s="36" t="s">
        <v>262</v>
      </c>
      <c r="D33" s="32" t="s">
        <v>23</v>
      </c>
      <c r="E33" s="32">
        <v>1</v>
      </c>
      <c r="F33" s="32">
        <v>1</v>
      </c>
      <c r="G33" s="32">
        <v>1</v>
      </c>
      <c r="H33" s="32">
        <v>1</v>
      </c>
      <c r="I33" s="32">
        <v>1</v>
      </c>
    </row>
    <row r="34" spans="1:9" ht="20" x14ac:dyDescent="0.15">
      <c r="A34" s="42">
        <v>28</v>
      </c>
      <c r="B34" s="107"/>
      <c r="C34" s="36" t="s">
        <v>207</v>
      </c>
      <c r="D34" s="32" t="s">
        <v>23</v>
      </c>
      <c r="E34" s="32">
        <v>1</v>
      </c>
      <c r="F34" s="32">
        <v>1</v>
      </c>
      <c r="G34" s="32">
        <v>1</v>
      </c>
      <c r="H34" s="32">
        <v>1</v>
      </c>
      <c r="I34" s="32">
        <v>1</v>
      </c>
    </row>
    <row r="35" spans="1:9" ht="40" x14ac:dyDescent="0.15">
      <c r="A35" s="42">
        <v>29</v>
      </c>
      <c r="B35" s="107"/>
      <c r="C35" s="36" t="s">
        <v>263</v>
      </c>
      <c r="D35" s="32" t="s">
        <v>23</v>
      </c>
      <c r="E35" s="32">
        <v>1</v>
      </c>
      <c r="F35" s="32">
        <v>1</v>
      </c>
      <c r="G35" s="32">
        <v>1</v>
      </c>
      <c r="H35" s="32">
        <v>1</v>
      </c>
      <c r="I35" s="32">
        <v>1</v>
      </c>
    </row>
    <row r="36" spans="1:9" ht="40" x14ac:dyDescent="0.15">
      <c r="A36" s="42">
        <v>30</v>
      </c>
      <c r="B36" s="108"/>
      <c r="C36" s="36" t="s">
        <v>264</v>
      </c>
      <c r="D36" s="32" t="s">
        <v>23</v>
      </c>
      <c r="E36" s="32">
        <v>1</v>
      </c>
      <c r="F36" s="32">
        <v>1</v>
      </c>
      <c r="G36" s="32">
        <v>1</v>
      </c>
      <c r="H36" s="32">
        <v>1</v>
      </c>
      <c r="I36" s="32">
        <v>1</v>
      </c>
    </row>
    <row r="37" spans="1:9" ht="150.75" customHeight="1" x14ac:dyDescent="0.15">
      <c r="A37" s="42">
        <v>31</v>
      </c>
      <c r="B37" s="106" t="s">
        <v>265</v>
      </c>
      <c r="C37" s="36" t="s">
        <v>266</v>
      </c>
      <c r="D37" s="36" t="s">
        <v>267</v>
      </c>
      <c r="E37" s="32">
        <v>1</v>
      </c>
      <c r="F37" s="32">
        <v>1</v>
      </c>
      <c r="G37" s="32">
        <v>1</v>
      </c>
      <c r="H37" s="32">
        <v>1</v>
      </c>
      <c r="I37" s="32">
        <v>1</v>
      </c>
    </row>
    <row r="38" spans="1:9" ht="20" x14ac:dyDescent="0.15">
      <c r="A38" s="42">
        <v>32</v>
      </c>
      <c r="B38" s="107"/>
      <c r="C38" s="36" t="s">
        <v>268</v>
      </c>
      <c r="D38" s="32" t="s">
        <v>23</v>
      </c>
      <c r="E38" s="32" t="s">
        <v>15</v>
      </c>
      <c r="F38" s="32" t="s">
        <v>15</v>
      </c>
      <c r="G38" s="32" t="s">
        <v>15</v>
      </c>
      <c r="H38" s="32" t="s">
        <v>15</v>
      </c>
      <c r="I38" s="32" t="s">
        <v>15</v>
      </c>
    </row>
    <row r="39" spans="1:9" ht="20" x14ac:dyDescent="0.15">
      <c r="A39" s="42">
        <v>33</v>
      </c>
      <c r="B39" s="107"/>
      <c r="C39" s="36" t="s">
        <v>269</v>
      </c>
      <c r="D39" s="32" t="s">
        <v>23</v>
      </c>
      <c r="E39" s="32">
        <v>5</v>
      </c>
      <c r="F39" s="32">
        <v>5</v>
      </c>
      <c r="G39" s="32">
        <v>5</v>
      </c>
      <c r="H39" s="32">
        <v>5</v>
      </c>
      <c r="I39" s="32">
        <v>5</v>
      </c>
    </row>
    <row r="40" spans="1:9" ht="79.5" customHeight="1" x14ac:dyDescent="0.15">
      <c r="A40" s="42">
        <v>34</v>
      </c>
      <c r="B40" s="107"/>
      <c r="C40" s="36" t="s">
        <v>270</v>
      </c>
      <c r="D40" s="32" t="s">
        <v>23</v>
      </c>
      <c r="E40" s="32">
        <v>1</v>
      </c>
      <c r="F40" s="32">
        <v>1</v>
      </c>
      <c r="G40" s="32">
        <v>1</v>
      </c>
      <c r="H40" s="32">
        <v>1</v>
      </c>
      <c r="I40" s="32">
        <v>1</v>
      </c>
    </row>
    <row r="41" spans="1:9" ht="76.5" customHeight="1" x14ac:dyDescent="0.15">
      <c r="A41" s="42">
        <v>35</v>
      </c>
      <c r="B41" s="107"/>
      <c r="C41" s="36" t="s">
        <v>271</v>
      </c>
      <c r="D41" s="36" t="s">
        <v>272</v>
      </c>
      <c r="E41" s="32">
        <v>1</v>
      </c>
      <c r="F41" s="32">
        <v>1</v>
      </c>
      <c r="G41" s="32">
        <v>1</v>
      </c>
      <c r="H41" s="32">
        <v>1</v>
      </c>
      <c r="I41" s="32">
        <v>1</v>
      </c>
    </row>
    <row r="42" spans="1:9" ht="86.25" customHeight="1" x14ac:dyDescent="0.15">
      <c r="A42" s="42">
        <v>36</v>
      </c>
      <c r="B42" s="107"/>
      <c r="C42" s="36" t="s">
        <v>273</v>
      </c>
      <c r="D42" s="36" t="s">
        <v>274</v>
      </c>
      <c r="E42" s="32">
        <v>1</v>
      </c>
      <c r="F42" s="32">
        <v>1</v>
      </c>
      <c r="G42" s="32">
        <v>1</v>
      </c>
      <c r="H42" s="32">
        <v>1</v>
      </c>
      <c r="I42" s="32">
        <v>1</v>
      </c>
    </row>
    <row r="43" spans="1:9" ht="131.25" customHeight="1" x14ac:dyDescent="0.15">
      <c r="A43" s="42">
        <v>37</v>
      </c>
      <c r="B43" s="107"/>
      <c r="C43" s="36" t="s">
        <v>208</v>
      </c>
      <c r="D43" s="36" t="s">
        <v>275</v>
      </c>
      <c r="E43" s="32">
        <v>5</v>
      </c>
      <c r="F43" s="32">
        <v>5</v>
      </c>
      <c r="G43" s="32">
        <v>5</v>
      </c>
      <c r="H43" s="32">
        <v>5</v>
      </c>
      <c r="I43" s="32">
        <v>5</v>
      </c>
    </row>
    <row r="44" spans="1:9" ht="75.75" customHeight="1" x14ac:dyDescent="0.15">
      <c r="A44" s="42">
        <v>38</v>
      </c>
      <c r="B44" s="107"/>
      <c r="C44" s="36" t="s">
        <v>276</v>
      </c>
      <c r="D44" s="36" t="s">
        <v>277</v>
      </c>
      <c r="E44" s="32">
        <v>5</v>
      </c>
      <c r="F44" s="32">
        <v>5</v>
      </c>
      <c r="G44" s="32">
        <v>5</v>
      </c>
      <c r="H44" s="32">
        <v>5</v>
      </c>
      <c r="I44" s="32">
        <v>5</v>
      </c>
    </row>
    <row r="45" spans="1:9" ht="25.5" customHeight="1" x14ac:dyDescent="0.15">
      <c r="A45" s="42">
        <v>39</v>
      </c>
      <c r="B45" s="107"/>
      <c r="C45" s="36" t="s">
        <v>278</v>
      </c>
      <c r="D45" s="32" t="s">
        <v>23</v>
      </c>
      <c r="E45" s="32">
        <v>5</v>
      </c>
      <c r="F45" s="32">
        <v>5</v>
      </c>
      <c r="G45" s="32">
        <v>5</v>
      </c>
      <c r="H45" s="32">
        <v>5</v>
      </c>
      <c r="I45" s="32">
        <v>5</v>
      </c>
    </row>
    <row r="46" spans="1:9" ht="20" x14ac:dyDescent="0.15">
      <c r="A46" s="42">
        <v>40</v>
      </c>
      <c r="B46" s="107"/>
      <c r="C46" s="36" t="s">
        <v>209</v>
      </c>
      <c r="D46" s="32" t="s">
        <v>23</v>
      </c>
      <c r="E46" s="32">
        <v>1</v>
      </c>
      <c r="F46" s="32">
        <v>1</v>
      </c>
      <c r="G46" s="32">
        <v>5</v>
      </c>
      <c r="H46" s="32">
        <v>1</v>
      </c>
      <c r="I46" s="32">
        <v>1</v>
      </c>
    </row>
    <row r="47" spans="1:9" ht="20" x14ac:dyDescent="0.15">
      <c r="A47" s="42">
        <v>41</v>
      </c>
      <c r="B47" s="108"/>
      <c r="C47" s="36" t="s">
        <v>210</v>
      </c>
      <c r="D47" s="32" t="s">
        <v>23</v>
      </c>
      <c r="E47" s="32">
        <v>1</v>
      </c>
      <c r="F47" s="32">
        <v>1</v>
      </c>
      <c r="G47" s="32">
        <v>5</v>
      </c>
      <c r="H47" s="32">
        <v>1</v>
      </c>
      <c r="I47" s="32">
        <v>1</v>
      </c>
    </row>
    <row r="48" spans="1:9" ht="87" customHeight="1" x14ac:dyDescent="0.15">
      <c r="A48" s="42">
        <v>42</v>
      </c>
      <c r="B48" s="106" t="s">
        <v>279</v>
      </c>
      <c r="C48" s="36" t="s">
        <v>280</v>
      </c>
      <c r="D48" s="36" t="s">
        <v>277</v>
      </c>
      <c r="E48" s="32">
        <v>5</v>
      </c>
      <c r="F48" s="32">
        <v>5</v>
      </c>
      <c r="G48" s="32">
        <v>5</v>
      </c>
      <c r="H48" s="32">
        <v>5</v>
      </c>
      <c r="I48" s="32">
        <v>5</v>
      </c>
    </row>
    <row r="49" spans="1:9" ht="40" x14ac:dyDescent="0.15">
      <c r="A49" s="42">
        <v>43</v>
      </c>
      <c r="B49" s="107"/>
      <c r="C49" s="36" t="s">
        <v>281</v>
      </c>
      <c r="D49" s="32" t="s">
        <v>23</v>
      </c>
      <c r="E49" s="32">
        <v>5</v>
      </c>
      <c r="F49" s="32">
        <v>5</v>
      </c>
      <c r="G49" s="32">
        <v>5</v>
      </c>
      <c r="H49" s="32">
        <v>5</v>
      </c>
      <c r="I49" s="32" t="s">
        <v>15</v>
      </c>
    </row>
    <row r="50" spans="1:9" ht="60" x14ac:dyDescent="0.15">
      <c r="A50" s="42">
        <v>44</v>
      </c>
      <c r="B50" s="107"/>
      <c r="C50" s="36" t="s">
        <v>282</v>
      </c>
      <c r="D50" s="32" t="s">
        <v>23</v>
      </c>
      <c r="E50" s="32">
        <v>5</v>
      </c>
      <c r="F50" s="32">
        <v>5</v>
      </c>
      <c r="G50" s="32">
        <v>5</v>
      </c>
      <c r="H50" s="32">
        <v>5</v>
      </c>
      <c r="I50" s="32">
        <v>5</v>
      </c>
    </row>
    <row r="51" spans="1:9" ht="20" x14ac:dyDescent="0.15">
      <c r="A51" s="42">
        <v>45</v>
      </c>
      <c r="B51" s="107"/>
      <c r="C51" s="36" t="s">
        <v>211</v>
      </c>
      <c r="D51" s="32" t="s">
        <v>23</v>
      </c>
      <c r="E51" s="32">
        <v>1</v>
      </c>
      <c r="F51" s="32">
        <v>1</v>
      </c>
      <c r="G51" s="32">
        <v>1</v>
      </c>
      <c r="H51" s="32">
        <v>1</v>
      </c>
      <c r="I51" s="32">
        <v>1</v>
      </c>
    </row>
    <row r="52" spans="1:9" ht="20" x14ac:dyDescent="0.15">
      <c r="A52" s="42">
        <v>46</v>
      </c>
      <c r="B52" s="107"/>
      <c r="C52" s="36" t="s">
        <v>212</v>
      </c>
      <c r="D52" s="32" t="s">
        <v>23</v>
      </c>
      <c r="E52" s="32">
        <v>1</v>
      </c>
      <c r="F52" s="32">
        <v>1</v>
      </c>
      <c r="G52" s="32">
        <v>1</v>
      </c>
      <c r="H52" s="32">
        <v>1</v>
      </c>
      <c r="I52" s="32" t="s">
        <v>15</v>
      </c>
    </row>
    <row r="53" spans="1:9" ht="100" x14ac:dyDescent="0.15">
      <c r="A53" s="42">
        <v>47</v>
      </c>
      <c r="B53" s="107"/>
      <c r="C53" s="36" t="s">
        <v>283</v>
      </c>
      <c r="D53" s="36" t="s">
        <v>284</v>
      </c>
      <c r="E53" s="32">
        <v>5</v>
      </c>
      <c r="F53" s="32">
        <v>5</v>
      </c>
      <c r="G53" s="32">
        <v>5</v>
      </c>
      <c r="H53" s="32">
        <v>5</v>
      </c>
      <c r="I53" s="32">
        <v>5</v>
      </c>
    </row>
    <row r="54" spans="1:9" ht="20" x14ac:dyDescent="0.15">
      <c r="A54" s="42">
        <v>48</v>
      </c>
      <c r="B54" s="107"/>
      <c r="C54" s="36" t="s">
        <v>285</v>
      </c>
      <c r="D54" s="32" t="s">
        <v>23</v>
      </c>
      <c r="E54" s="32">
        <v>5</v>
      </c>
      <c r="F54" s="32">
        <v>5</v>
      </c>
      <c r="G54" s="32">
        <v>5</v>
      </c>
      <c r="H54" s="32">
        <v>5</v>
      </c>
      <c r="I54" s="32">
        <v>5</v>
      </c>
    </row>
    <row r="55" spans="1:9" ht="106.5" customHeight="1" x14ac:dyDescent="0.15">
      <c r="A55" s="42">
        <v>49</v>
      </c>
      <c r="B55" s="107"/>
      <c r="C55" s="36" t="s">
        <v>286</v>
      </c>
      <c r="D55" s="36" t="s">
        <v>204</v>
      </c>
      <c r="E55" s="32">
        <v>5</v>
      </c>
      <c r="F55" s="32">
        <v>5</v>
      </c>
      <c r="G55" s="32">
        <v>5</v>
      </c>
      <c r="H55" s="32">
        <v>5</v>
      </c>
      <c r="I55" s="32">
        <v>5</v>
      </c>
    </row>
    <row r="56" spans="1:9" ht="40" x14ac:dyDescent="0.15">
      <c r="A56" s="42">
        <v>50</v>
      </c>
      <c r="B56" s="107"/>
      <c r="C56" s="36" t="s">
        <v>287</v>
      </c>
      <c r="D56" s="32" t="s">
        <v>23</v>
      </c>
      <c r="E56" s="32">
        <v>1</v>
      </c>
      <c r="F56" s="32">
        <v>1</v>
      </c>
      <c r="G56" s="32">
        <v>1</v>
      </c>
      <c r="H56" s="32">
        <v>1</v>
      </c>
      <c r="I56" s="32">
        <v>1</v>
      </c>
    </row>
    <row r="57" spans="1:9" ht="40" x14ac:dyDescent="0.15">
      <c r="A57" s="42">
        <v>51</v>
      </c>
      <c r="B57" s="107"/>
      <c r="C57" s="36" t="s">
        <v>288</v>
      </c>
      <c r="D57" s="32" t="s">
        <v>23</v>
      </c>
      <c r="E57" s="32">
        <v>1</v>
      </c>
      <c r="F57" s="32">
        <v>1</v>
      </c>
      <c r="G57" s="32">
        <v>1</v>
      </c>
      <c r="H57" s="32">
        <v>1</v>
      </c>
      <c r="I57" s="32">
        <v>1</v>
      </c>
    </row>
    <row r="58" spans="1:9" ht="40" x14ac:dyDescent="0.15">
      <c r="A58" s="42">
        <v>52</v>
      </c>
      <c r="B58" s="107"/>
      <c r="C58" s="36" t="s">
        <v>289</v>
      </c>
      <c r="D58" s="32" t="s">
        <v>23</v>
      </c>
      <c r="E58" s="32" t="s">
        <v>15</v>
      </c>
      <c r="F58" s="32" t="s">
        <v>15</v>
      </c>
      <c r="G58" s="32">
        <v>5</v>
      </c>
      <c r="H58" s="32">
        <v>5</v>
      </c>
      <c r="I58" s="32">
        <v>5</v>
      </c>
    </row>
    <row r="59" spans="1:9" ht="40" x14ac:dyDescent="0.15">
      <c r="A59" s="42">
        <v>53</v>
      </c>
      <c r="B59" s="107"/>
      <c r="C59" s="37" t="s">
        <v>290</v>
      </c>
      <c r="D59" s="36" t="s">
        <v>291</v>
      </c>
      <c r="E59" s="32">
        <v>1</v>
      </c>
      <c r="F59" s="32">
        <v>1</v>
      </c>
      <c r="G59" s="32">
        <v>1</v>
      </c>
      <c r="H59" s="32">
        <v>1</v>
      </c>
      <c r="I59" s="32">
        <v>1</v>
      </c>
    </row>
    <row r="60" spans="1:9" ht="233.25" customHeight="1" x14ac:dyDescent="0.15">
      <c r="A60" s="42">
        <v>54</v>
      </c>
      <c r="B60" s="108"/>
      <c r="C60" s="36" t="s">
        <v>213</v>
      </c>
      <c r="D60" s="36" t="s">
        <v>292</v>
      </c>
      <c r="E60" s="32">
        <v>5</v>
      </c>
      <c r="F60" s="32">
        <v>5</v>
      </c>
      <c r="G60" s="32">
        <v>5</v>
      </c>
      <c r="H60" s="32">
        <v>5</v>
      </c>
      <c r="I60" s="32">
        <v>5</v>
      </c>
    </row>
    <row r="61" spans="1:9" hidden="1" x14ac:dyDescent="0.15">
      <c r="E61" s="38"/>
      <c r="F61" s="38"/>
      <c r="G61" s="38"/>
      <c r="H61" s="38"/>
      <c r="I61" s="38"/>
    </row>
    <row r="62" spans="1:9" hidden="1" x14ac:dyDescent="0.15">
      <c r="E62" s="39">
        <f>SUM(E8:E61)</f>
        <v>175</v>
      </c>
      <c r="F62" s="39">
        <f>SUM(F8:F61)</f>
        <v>175</v>
      </c>
      <c r="G62" s="39">
        <f>SUM(G8:G61)</f>
        <v>188</v>
      </c>
      <c r="H62" s="39">
        <f>SUM(H8:H61)</f>
        <v>180</v>
      </c>
      <c r="I62" s="39">
        <f>SUM(I8:I61)</f>
        <v>174</v>
      </c>
    </row>
    <row r="63" spans="1:9" hidden="1" x14ac:dyDescent="0.15">
      <c r="E63" s="40">
        <f>IF(E62=175,20,0)</f>
        <v>20</v>
      </c>
      <c r="F63" s="40">
        <f>IF(F62=175,20,0)</f>
        <v>20</v>
      </c>
      <c r="G63" s="40">
        <f>IF(G62=188,20,0)</f>
        <v>20</v>
      </c>
      <c r="H63" s="40">
        <f>IF(H62=180,20,0)</f>
        <v>20</v>
      </c>
      <c r="I63" s="40">
        <f>IF(I62=174,20,0)</f>
        <v>20</v>
      </c>
    </row>
    <row r="64" spans="1:9" ht="34" hidden="1" x14ac:dyDescent="0.15">
      <c r="E64" s="31" t="s">
        <v>298</v>
      </c>
      <c r="F64" s="31" t="s">
        <v>296</v>
      </c>
      <c r="G64" s="30" t="s">
        <v>234</v>
      </c>
      <c r="H64" s="30" t="s">
        <v>293</v>
      </c>
      <c r="I64" s="30" t="s">
        <v>202</v>
      </c>
    </row>
  </sheetData>
  <sheetProtection selectLockedCells="1" selectUnlockedCells="1"/>
  <protectedRanges>
    <protectedRange sqref="F7:F61 F65:F66" name="Rango1_1"/>
  </protectedRanges>
  <mergeCells count="10">
    <mergeCell ref="B7:B27"/>
    <mergeCell ref="B28:B36"/>
    <mergeCell ref="B37:B47"/>
    <mergeCell ref="B48:B60"/>
    <mergeCell ref="A1:I1"/>
    <mergeCell ref="A2:I2"/>
    <mergeCell ref="A3:I4"/>
    <mergeCell ref="G5:I5"/>
    <mergeCell ref="B5:C5"/>
    <mergeCell ref="D5:E5"/>
  </mergeCells>
  <phoneticPr fontId="16" type="noConversion"/>
  <pageMargins left="0.19685039370078741" right="0.15748031496062992" top="0.47244094488188981" bottom="0.39370078740157483" header="0.35433070866141736" footer="0.15748031496062992"/>
  <pageSetup paperSize="9" scale="60" firstPageNumber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24"/>
  <sheetViews>
    <sheetView view="pageBreakPreview" zoomScaleSheetLayoutView="100" workbookViewId="0">
      <selection activeCell="R14" sqref="R14"/>
    </sheetView>
  </sheetViews>
  <sheetFormatPr baseColWidth="10" defaultColWidth="11.5" defaultRowHeight="14" x14ac:dyDescent="0.2"/>
  <cols>
    <col min="1" max="1" width="25.6640625" style="1" customWidth="1"/>
    <col min="2" max="2" width="7.1640625" style="1" customWidth="1"/>
    <col min="3" max="3" width="4.6640625" style="1" customWidth="1"/>
    <col min="4" max="4" width="3.33203125" style="1" customWidth="1"/>
    <col min="5" max="5" width="4.1640625" style="1" customWidth="1"/>
    <col min="6" max="6" width="2.5" style="1" customWidth="1"/>
    <col min="7" max="7" width="3.5" style="1" customWidth="1"/>
    <col min="8" max="8" width="5.1640625" style="1" customWidth="1"/>
    <col min="9" max="9" width="2.33203125" style="1" customWidth="1"/>
    <col min="10" max="10" width="0" style="1" hidden="1" customWidth="1"/>
    <col min="11" max="11" width="2.5" style="1" customWidth="1"/>
    <col min="12" max="12" width="4" style="1" customWidth="1"/>
    <col min="13" max="13" width="2.5" style="1" customWidth="1"/>
    <col min="14" max="15" width="3.5" style="1" customWidth="1"/>
    <col min="16" max="16" width="3.83203125" style="1" customWidth="1"/>
    <col min="17" max="18" width="16.6640625" style="1" customWidth="1"/>
    <col min="19" max="19" width="3.5" style="1" customWidth="1"/>
    <col min="20" max="20" width="2.1640625" style="1" customWidth="1"/>
    <col min="21" max="22" width="11.5" style="1"/>
    <col min="23" max="36" width="0" style="1" hidden="1" customWidth="1"/>
    <col min="37" max="16384" width="11.5" style="1"/>
  </cols>
  <sheetData>
    <row r="1" spans="1:18" ht="15" x14ac:dyDescent="0.2">
      <c r="A1" s="109" t="s">
        <v>300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8" ht="18" customHeight="1" x14ac:dyDescent="0.2">
      <c r="A2" s="109" t="s">
        <v>10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ht="27.75" customHeight="1" x14ac:dyDescent="0.2">
      <c r="A3" s="75" t="s">
        <v>301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18" ht="29.25" customHeight="1" x14ac:dyDescent="0.2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</row>
    <row r="6" spans="1:18" ht="30.75" customHeight="1" x14ac:dyDescent="0.2">
      <c r="B6" s="121" t="s">
        <v>307</v>
      </c>
      <c r="C6" s="121"/>
      <c r="D6" s="121"/>
      <c r="E6" s="121"/>
      <c r="F6" s="121"/>
      <c r="G6" s="121"/>
      <c r="H6" s="121"/>
      <c r="I6" s="123">
        <f>Carátula!C11</f>
        <v>0</v>
      </c>
      <c r="J6" s="123"/>
      <c r="K6" s="123"/>
      <c r="L6" s="123"/>
      <c r="M6" s="123"/>
      <c r="N6" s="123"/>
      <c r="O6" s="123"/>
      <c r="P6" s="123"/>
      <c r="Q6" s="123"/>
    </row>
    <row r="7" spans="1:18" x14ac:dyDescent="0.2">
      <c r="B7" s="122" t="s">
        <v>308</v>
      </c>
      <c r="C7" s="122"/>
      <c r="D7" s="122"/>
      <c r="E7" s="122"/>
      <c r="F7" s="122"/>
      <c r="G7" s="122"/>
      <c r="H7" s="122"/>
      <c r="I7" s="123">
        <f>Carátula!C12</f>
        <v>0</v>
      </c>
      <c r="J7" s="123"/>
      <c r="K7" s="123"/>
      <c r="L7" s="123"/>
      <c r="M7" s="123"/>
      <c r="N7" s="123"/>
      <c r="O7" s="123"/>
      <c r="P7" s="123"/>
      <c r="Q7" s="123"/>
    </row>
    <row r="10" spans="1:18" ht="13.25" customHeight="1" x14ac:dyDescent="0.2">
      <c r="B10" s="119" t="s">
        <v>16</v>
      </c>
      <c r="C10" s="119"/>
      <c r="D10" s="119"/>
      <c r="E10" s="119"/>
      <c r="F10" s="119"/>
      <c r="G10" s="119"/>
      <c r="H10" s="119"/>
      <c r="I10" s="119"/>
      <c r="J10" s="119"/>
      <c r="K10" s="120" t="s">
        <v>214</v>
      </c>
      <c r="L10" s="120"/>
      <c r="M10" s="120"/>
      <c r="N10" s="120"/>
      <c r="O10" s="120"/>
      <c r="P10" s="120"/>
      <c r="Q10" s="120"/>
      <c r="R10" s="51"/>
    </row>
    <row r="11" spans="1:18" x14ac:dyDescent="0.2">
      <c r="A11" s="43"/>
      <c r="B11" s="113">
        <f>Evaluación!Q177</f>
        <v>780</v>
      </c>
      <c r="C11" s="113"/>
      <c r="D11" s="113"/>
      <c r="E11" s="113"/>
      <c r="F11" s="113"/>
      <c r="G11" s="113"/>
      <c r="H11" s="113"/>
      <c r="I11" s="113"/>
      <c r="J11" s="113"/>
      <c r="K11" s="114">
        <f>Evaluación!O177</f>
        <v>780</v>
      </c>
      <c r="L11" s="114"/>
      <c r="M11" s="114"/>
      <c r="N11" s="114"/>
      <c r="O11" s="114"/>
      <c r="P11" s="114"/>
      <c r="Q11" s="114"/>
      <c r="R11" s="52"/>
    </row>
    <row r="12" spans="1:18" x14ac:dyDescent="0.2">
      <c r="B12" s="44"/>
      <c r="C12" s="44"/>
      <c r="D12" s="44"/>
      <c r="E12" s="44"/>
      <c r="F12" s="44"/>
      <c r="G12" s="44"/>
      <c r="H12" s="44"/>
      <c r="I12" s="44"/>
      <c r="J12" s="44"/>
      <c r="K12" s="45"/>
      <c r="L12" s="45"/>
      <c r="M12" s="45"/>
      <c r="N12" s="45"/>
      <c r="O12" s="45"/>
      <c r="P12" s="45"/>
      <c r="Q12" s="45"/>
      <c r="R12" s="45"/>
    </row>
    <row r="13" spans="1:18" x14ac:dyDescent="0.2">
      <c r="J13" s="46"/>
      <c r="K13" s="46"/>
      <c r="L13" s="115"/>
      <c r="M13" s="115"/>
      <c r="N13" s="115"/>
      <c r="O13" s="116"/>
      <c r="P13" s="116"/>
      <c r="Q13" s="116"/>
      <c r="R13" s="28"/>
    </row>
    <row r="14" spans="1:18" ht="16" x14ac:dyDescent="0.2">
      <c r="B14" s="117" t="s">
        <v>215</v>
      </c>
      <c r="C14" s="117"/>
      <c r="D14" s="117"/>
      <c r="E14" s="117"/>
      <c r="F14" s="118">
        <f>K11/B11</f>
        <v>1</v>
      </c>
      <c r="G14" s="118"/>
      <c r="H14" s="118"/>
      <c r="R14" s="57">
        <v>2023</v>
      </c>
    </row>
    <row r="21" spans="24:29" x14ac:dyDescent="0.2">
      <c r="X21" s="1" t="s">
        <v>216</v>
      </c>
      <c r="Y21" s="46"/>
      <c r="Z21" s="46"/>
      <c r="AA21" s="46"/>
    </row>
    <row r="22" spans="24:29" x14ac:dyDescent="0.2">
      <c r="X22" s="1" t="s">
        <v>201</v>
      </c>
    </row>
    <row r="23" spans="24:29" ht="15.75" customHeight="1" x14ac:dyDescent="0.2">
      <c r="X23" s="47" t="s">
        <v>217</v>
      </c>
      <c r="Y23" s="47" t="s">
        <v>218</v>
      </c>
      <c r="Z23" s="112" t="s">
        <v>219</v>
      </c>
      <c r="AA23" s="112"/>
      <c r="AB23" s="112" t="s">
        <v>218</v>
      </c>
      <c r="AC23" s="112"/>
    </row>
    <row r="24" spans="24:29" ht="12" customHeight="1" x14ac:dyDescent="0.2">
      <c r="X24" s="47" t="s">
        <v>220</v>
      </c>
      <c r="Y24" s="47" t="s">
        <v>221</v>
      </c>
      <c r="Z24" s="112" t="s">
        <v>222</v>
      </c>
      <c r="AA24" s="112"/>
      <c r="AB24" s="112" t="s">
        <v>223</v>
      </c>
      <c r="AC24" s="112"/>
    </row>
  </sheetData>
  <sheetProtection selectLockedCells="1" selectUnlockedCells="1"/>
  <mergeCells count="19">
    <mergeCell ref="A1:R1"/>
    <mergeCell ref="A2:R2"/>
    <mergeCell ref="B10:J10"/>
    <mergeCell ref="K10:Q10"/>
    <mergeCell ref="Z24:AA24"/>
    <mergeCell ref="B6:H6"/>
    <mergeCell ref="B7:H7"/>
    <mergeCell ref="I6:Q6"/>
    <mergeCell ref="I7:Q7"/>
    <mergeCell ref="A3:R4"/>
    <mergeCell ref="AB24:AC24"/>
    <mergeCell ref="Z23:AA23"/>
    <mergeCell ref="AB23:AC23"/>
    <mergeCell ref="B11:J11"/>
    <mergeCell ref="K11:Q11"/>
    <mergeCell ref="L13:N13"/>
    <mergeCell ref="O13:Q13"/>
    <mergeCell ref="B14:E14"/>
    <mergeCell ref="F14:H14"/>
  </mergeCells>
  <phoneticPr fontId="16" type="noConversion"/>
  <pageMargins left="0.34027777777777779" right="0.25" top="0.27013888888888887" bottom="1" header="0.51180555555555551" footer="0.51180555555555551"/>
  <pageSetup scale="85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Carátula</vt:lpstr>
      <vt:lpstr>Evaluación</vt:lpstr>
      <vt:lpstr>Carro rojo</vt:lpstr>
      <vt:lpstr>Resultado</vt:lpstr>
      <vt:lpstr>'Carro rojo'!Área_de_impresión</vt:lpstr>
      <vt:lpstr>Evaluación!Área_de_impresión</vt:lpstr>
      <vt:lpstr>'Carro rojo'!Títulos_a_imprimir</vt:lpstr>
      <vt:lpstr>Evaluación!Títulos_a_imprimir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MIGUELA</dc:creator>
  <cp:lastModifiedBy>Microsoft Office User</cp:lastModifiedBy>
  <cp:lastPrinted>2022-08-20T00:02:13Z</cp:lastPrinted>
  <dcterms:created xsi:type="dcterms:W3CDTF">2012-02-02T22:17:01Z</dcterms:created>
  <dcterms:modified xsi:type="dcterms:W3CDTF">2023-07-10T19:31:51Z</dcterms:modified>
</cp:coreProperties>
</file>