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11"/>
  <workbookPr codeName="ThisWorkbook" defaultThemeVersion="124226"/>
  <mc:AlternateContent xmlns:mc="http://schemas.openxmlformats.org/markup-compatibility/2006">
    <mc:Choice Requires="x15">
      <x15ac:absPath xmlns:x15ac="http://schemas.microsoft.com/office/spreadsheetml/2010/11/ac" url="/Users/moro/Desktop/NORMATIVIDAD/CRITERIOS DE EVALUACIÓN, CÉDULAS Y FORMATOS 2023/CÉDULAS 2023/"/>
    </mc:Choice>
  </mc:AlternateContent>
  <xr:revisionPtr revIDLastSave="0" documentId="13_ncr:1_{7F82B074-EE59-0543-B0CC-2C9DBFCF1BB6}" xr6:coauthVersionLast="47" xr6:coauthVersionMax="47" xr10:uidLastSave="{00000000-0000-0000-0000-000000000000}"/>
  <bookViews>
    <workbookView xWindow="0" yWindow="0" windowWidth="36380" windowHeight="18620" firstSheet="12" activeTab="17" xr2:uid="{00000000-000D-0000-FFFF-FFFF00000000}"/>
  </bookViews>
  <sheets>
    <sheet name="CARÁTULA" sheetId="23" r:id="rId1"/>
    <sheet name="GOBIERNO" sheetId="25" r:id="rId2"/>
    <sheet name="CONSULTA EXTERNA" sheetId="26" r:id="rId3"/>
    <sheet name="HOSPITALIZACIÓN" sheetId="27" r:id="rId4"/>
    <sheet name="CUIDADOS INTENSIVOS PEDIÁTRICOS" sheetId="28" r:id="rId5"/>
    <sheet name="UNIDAD QUIRÚRGICA" sheetId="31" r:id="rId6"/>
    <sheet name="QUIMIOTERAPIA" sheetId="32" r:id="rId7"/>
    <sheet name="RADIOTERAPIA" sheetId="33" r:id="rId8"/>
    <sheet name="GENÉTICA" sheetId="11" r:id="rId9"/>
    <sheet name="FISIOTERAPIA" sheetId="12" r:id="rId10"/>
    <sheet name="CUIDADOS PALIATIVOS" sheetId="13" r:id="rId11"/>
    <sheet name="IMAGENOLOGÍA" sheetId="34" r:id="rId12"/>
    <sheet name="LABORATORIO CLÍNICO" sheetId="35" r:id="rId13"/>
    <sheet name="INHALOTERAPIA" sheetId="17" r:id="rId14"/>
    <sheet name="ANATOMOPATOLOGÍA" sheetId="18" r:id="rId15"/>
    <sheet name="FARMACIA ESTRUCTURA" sheetId="20" r:id="rId16"/>
    <sheet name="FARMACIA " sheetId="36" r:id="rId17"/>
    <sheet name="SERVICIOS GENERALES" sheetId="21" r:id="rId18"/>
    <sheet name="RESULTADOS HEMATOPATIAS" sheetId="38" r:id="rId19"/>
    <sheet name="RESULTADOS TUMORES SOLIDOS" sheetId="39" r:id="rId20"/>
    <sheet name="RESULTADOS FUERA" sheetId="40" r:id="rId21"/>
  </sheets>
  <definedNames>
    <definedName name="_xlnm._FilterDatabase" localSheetId="16" hidden="1">'FARMACIA '!$C$11:$O$234</definedName>
    <definedName name="_xlnm.Print_Titles" localSheetId="0">CARÁTULA!$4:$4</definedName>
    <definedName name="_xlnm.Print_Titles" localSheetId="2">'CONSULTA EXTERNA'!$1:$8</definedName>
    <definedName name="_xlnm.Print_Titles" localSheetId="4">'CUIDADOS INTENSIVOS PEDIÁTRICOS'!$1:$8</definedName>
    <definedName name="_xlnm.Print_Titles" localSheetId="10">'CUIDADOS PALIATIVOS'!$1:$8</definedName>
    <definedName name="_xlnm.Print_Titles" localSheetId="16">'FARMACIA '!$1:$9</definedName>
    <definedName name="_xlnm.Print_Titles" localSheetId="15">'FARMACIA ESTRUCTURA'!$1:$8</definedName>
    <definedName name="_xlnm.Print_Titles" localSheetId="9">FISIOTERAPIA!$1:$8</definedName>
    <definedName name="_xlnm.Print_Titles" localSheetId="8">GENÉTICA!$1:$8</definedName>
    <definedName name="_xlnm.Print_Titles" localSheetId="1">GOBIERNO!$1:$8</definedName>
    <definedName name="_xlnm.Print_Titles" localSheetId="3">HOSPITALIZACIÓN!$1:$8</definedName>
    <definedName name="_xlnm.Print_Titles" localSheetId="11">IMAGENOLOGÍA!$1:$8</definedName>
    <definedName name="_xlnm.Print_Titles" localSheetId="13">INHALOTERAPIA!$1:$8</definedName>
    <definedName name="_xlnm.Print_Titles" localSheetId="12">'LABORATORIO CLÍNICO'!$1:$8</definedName>
    <definedName name="_xlnm.Print_Titles" localSheetId="6">QUIMIOTERAPIA!$1:$8</definedName>
    <definedName name="_xlnm.Print_Titles" localSheetId="7">RADIOTERAPIA!$1:$8</definedName>
    <definedName name="_xlnm.Print_Titles" localSheetId="5">'UNIDAD QUIRÚRGICA'!$1:$8</definedName>
  </definedNames>
  <calcPr calcId="191029" concurrentCalc="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51" i="36" l="1"/>
  <c r="A53" i="36"/>
  <c r="A44" i="36"/>
  <c r="A45" i="36"/>
  <c r="A46" i="36"/>
  <c r="H5" i="38"/>
  <c r="A4" i="35"/>
  <c r="A4" i="36"/>
  <c r="A4" i="13"/>
  <c r="A4" i="12"/>
  <c r="A4" i="11"/>
  <c r="A4" i="33"/>
  <c r="A4" i="32"/>
  <c r="A4" i="31"/>
  <c r="A4" i="28"/>
  <c r="A4" i="27"/>
  <c r="A4" i="26"/>
  <c r="A4" i="25"/>
  <c r="A4" i="34"/>
  <c r="A4" i="17"/>
  <c r="A4" i="21"/>
  <c r="A4" i="18"/>
  <c r="A4" i="20"/>
  <c r="J5" i="27"/>
  <c r="J5" i="28"/>
  <c r="J5" i="31"/>
  <c r="J5" i="32"/>
  <c r="J5" i="33"/>
  <c r="J5" i="11"/>
  <c r="J5" i="12"/>
  <c r="J5" i="13"/>
  <c r="J5" i="34"/>
  <c r="J5" i="35"/>
  <c r="J5" i="17"/>
  <c r="J5" i="18"/>
  <c r="J5" i="20"/>
  <c r="J5" i="36"/>
  <c r="J5" i="21"/>
  <c r="J5" i="26"/>
  <c r="J5" i="25"/>
  <c r="A5" i="28"/>
  <c r="A5" i="31"/>
  <c r="A5" i="32"/>
  <c r="A5" i="33"/>
  <c r="A5" i="11"/>
  <c r="A5" i="12"/>
  <c r="A5" i="13"/>
  <c r="A5" i="34"/>
  <c r="A5" i="35"/>
  <c r="A5" i="17"/>
  <c r="A5" i="18"/>
  <c r="A5" i="20"/>
  <c r="A5" i="36"/>
  <c r="A5" i="21"/>
  <c r="A5" i="27"/>
  <c r="A5" i="26"/>
  <c r="A5" i="25"/>
  <c r="H9" i="40"/>
  <c r="H8" i="40"/>
  <c r="H7" i="40"/>
  <c r="H6" i="40"/>
  <c r="H5" i="40"/>
  <c r="H9" i="39"/>
  <c r="H8" i="39"/>
  <c r="H7" i="39"/>
  <c r="H6" i="39"/>
  <c r="H5" i="39"/>
  <c r="H9" i="38"/>
  <c r="H8" i="38"/>
  <c r="H7" i="38"/>
  <c r="H6" i="38"/>
  <c r="R16" i="12"/>
  <c r="O16" i="12"/>
  <c r="C30" i="39"/>
  <c r="M16" i="12"/>
  <c r="J16" i="12"/>
  <c r="C29" i="39"/>
  <c r="H16" i="12"/>
  <c r="E16" i="12"/>
  <c r="C28" i="39"/>
  <c r="E101" i="31"/>
  <c r="O36" i="38"/>
  <c r="C46" i="40"/>
  <c r="C45" i="40"/>
  <c r="C46" i="39"/>
  <c r="C45" i="39"/>
  <c r="K38" i="38"/>
  <c r="K37" i="38"/>
  <c r="O23" i="13"/>
  <c r="G30" i="38"/>
  <c r="O24" i="13"/>
  <c r="O30" i="40"/>
  <c r="O25" i="13"/>
  <c r="O30" i="39"/>
  <c r="R25" i="13"/>
  <c r="R24" i="13"/>
  <c r="R23" i="13"/>
  <c r="Q22" i="13"/>
  <c r="P22" i="13"/>
  <c r="Q21" i="13"/>
  <c r="P21" i="13"/>
  <c r="Q20" i="13"/>
  <c r="P20" i="13"/>
  <c r="Q19" i="13"/>
  <c r="P19" i="13"/>
  <c r="Q18" i="13"/>
  <c r="P18" i="13"/>
  <c r="Q17" i="13"/>
  <c r="P17" i="13"/>
  <c r="Q16" i="13"/>
  <c r="P16" i="13"/>
  <c r="Q15" i="13"/>
  <c r="P15" i="13"/>
  <c r="Q14" i="13"/>
  <c r="P14" i="13"/>
  <c r="Q13" i="13"/>
  <c r="P13" i="13"/>
  <c r="Q12" i="13"/>
  <c r="P12" i="13"/>
  <c r="Q11" i="13"/>
  <c r="P11" i="13"/>
  <c r="Q10" i="13"/>
  <c r="O93" i="28"/>
  <c r="O14" i="38"/>
  <c r="O94" i="28"/>
  <c r="O14" i="40"/>
  <c r="O95" i="28"/>
  <c r="O14" i="39"/>
  <c r="R95" i="28"/>
  <c r="R94" i="28"/>
  <c r="R93" i="28"/>
  <c r="Q92" i="28"/>
  <c r="P92" i="28"/>
  <c r="Q91" i="28"/>
  <c r="P91" i="28"/>
  <c r="Q90" i="28"/>
  <c r="P90" i="28"/>
  <c r="Q89" i="28"/>
  <c r="P89" i="28"/>
  <c r="Q88" i="28"/>
  <c r="P88" i="28"/>
  <c r="Q87" i="28"/>
  <c r="P87" i="28"/>
  <c r="Q86" i="28"/>
  <c r="P86" i="28"/>
  <c r="Q84" i="28"/>
  <c r="P84" i="28"/>
  <c r="Q83" i="28"/>
  <c r="P83" i="28"/>
  <c r="Q82" i="28"/>
  <c r="P82" i="28"/>
  <c r="Q81" i="28"/>
  <c r="P81" i="28"/>
  <c r="Q80" i="28"/>
  <c r="P80" i="28"/>
  <c r="Q79" i="28"/>
  <c r="P79" i="28"/>
  <c r="Q78" i="28"/>
  <c r="P78" i="28"/>
  <c r="Q77" i="28"/>
  <c r="P77" i="28"/>
  <c r="Q75" i="28"/>
  <c r="P75" i="28"/>
  <c r="Q74" i="28"/>
  <c r="P74" i="28"/>
  <c r="Q73" i="28"/>
  <c r="P73" i="28"/>
  <c r="Q72" i="28"/>
  <c r="P72" i="28"/>
  <c r="Q71" i="28"/>
  <c r="P71" i="28"/>
  <c r="Q70" i="28"/>
  <c r="P70" i="28"/>
  <c r="Q69" i="28"/>
  <c r="P69" i="28"/>
  <c r="Q68" i="28"/>
  <c r="P68" i="28"/>
  <c r="Q67" i="28"/>
  <c r="P67" i="28"/>
  <c r="Q65" i="28"/>
  <c r="P65" i="28"/>
  <c r="Q64" i="28"/>
  <c r="P64" i="28"/>
  <c r="Q63" i="28"/>
  <c r="P63" i="28"/>
  <c r="Q62" i="28"/>
  <c r="P62" i="28"/>
  <c r="Q61" i="28"/>
  <c r="P61" i="28"/>
  <c r="Q60" i="28"/>
  <c r="P60" i="28"/>
  <c r="Q59" i="28"/>
  <c r="P59" i="28"/>
  <c r="Q58" i="28"/>
  <c r="P58" i="28"/>
  <c r="Q57" i="28"/>
  <c r="P57" i="28"/>
  <c r="Q56" i="28"/>
  <c r="P56" i="28"/>
  <c r="Q55" i="28"/>
  <c r="P55" i="28"/>
  <c r="Q54" i="28"/>
  <c r="P54" i="28"/>
  <c r="Q53" i="28"/>
  <c r="P53" i="28"/>
  <c r="Q52" i="28"/>
  <c r="P52" i="28"/>
  <c r="Q51" i="28"/>
  <c r="P51" i="28"/>
  <c r="Q50" i="28"/>
  <c r="P50" i="28"/>
  <c r="Q49" i="28"/>
  <c r="P49" i="28"/>
  <c r="Q48" i="28"/>
  <c r="P48" i="28"/>
  <c r="Q47" i="28"/>
  <c r="P47" i="28"/>
  <c r="Q44" i="28"/>
  <c r="P44" i="28"/>
  <c r="Q43" i="28"/>
  <c r="P43" i="28"/>
  <c r="Q42" i="28"/>
  <c r="P42" i="28"/>
  <c r="Q40" i="28"/>
  <c r="P40" i="28"/>
  <c r="Q39" i="28"/>
  <c r="P39" i="28"/>
  <c r="Q38" i="28"/>
  <c r="P38" i="28"/>
  <c r="Q37" i="28"/>
  <c r="P37" i="28"/>
  <c r="Q36" i="28"/>
  <c r="P36" i="28"/>
  <c r="Q35" i="28"/>
  <c r="P35" i="28"/>
  <c r="Q33" i="28"/>
  <c r="P33" i="28"/>
  <c r="Q32" i="28"/>
  <c r="P32" i="28"/>
  <c r="Q31" i="28"/>
  <c r="P31" i="28"/>
  <c r="Q30" i="28"/>
  <c r="P30" i="28"/>
  <c r="Q29" i="28"/>
  <c r="P29" i="28"/>
  <c r="Q28" i="28"/>
  <c r="P28" i="28"/>
  <c r="Q27" i="28"/>
  <c r="P27" i="28"/>
  <c r="Q26" i="28"/>
  <c r="P26" i="28"/>
  <c r="Q25" i="28"/>
  <c r="P25" i="28"/>
  <c r="Q24" i="28"/>
  <c r="P24" i="28"/>
  <c r="Q23" i="28"/>
  <c r="P23" i="28"/>
  <c r="Q22" i="28"/>
  <c r="P22" i="28"/>
  <c r="Q21" i="28"/>
  <c r="P21" i="28"/>
  <c r="Q20" i="28"/>
  <c r="P20" i="28"/>
  <c r="Q19" i="28"/>
  <c r="P19" i="28"/>
  <c r="Q18" i="28"/>
  <c r="P18" i="28"/>
  <c r="Q17" i="28"/>
  <c r="P17" i="28"/>
  <c r="Q15" i="28"/>
  <c r="P15" i="28"/>
  <c r="Q14" i="28"/>
  <c r="P14" i="28"/>
  <c r="Q13" i="28"/>
  <c r="P13" i="28"/>
  <c r="Q12" i="28"/>
  <c r="P12" i="28"/>
  <c r="Q10" i="28"/>
  <c r="J93" i="28"/>
  <c r="O13" i="38"/>
  <c r="J94" i="28"/>
  <c r="O13" i="40"/>
  <c r="J95" i="28"/>
  <c r="O13" i="39"/>
  <c r="M95" i="28"/>
  <c r="M94" i="28"/>
  <c r="M93" i="28"/>
  <c r="L92" i="28"/>
  <c r="K92" i="28"/>
  <c r="L91" i="28"/>
  <c r="K91" i="28"/>
  <c r="L90" i="28"/>
  <c r="K90" i="28"/>
  <c r="L89" i="28"/>
  <c r="K89" i="28"/>
  <c r="L88" i="28"/>
  <c r="K88" i="28"/>
  <c r="L87" i="28"/>
  <c r="K87" i="28"/>
  <c r="L86" i="28"/>
  <c r="K86" i="28"/>
  <c r="L84" i="28"/>
  <c r="K84" i="28"/>
  <c r="L83" i="28"/>
  <c r="K83" i="28"/>
  <c r="L82" i="28"/>
  <c r="K82" i="28"/>
  <c r="L81" i="28"/>
  <c r="K81" i="28"/>
  <c r="L80" i="28"/>
  <c r="K80" i="28"/>
  <c r="L79" i="28"/>
  <c r="K79" i="28"/>
  <c r="L78" i="28"/>
  <c r="K78" i="28"/>
  <c r="L77" i="28"/>
  <c r="K77" i="28"/>
  <c r="L75" i="28"/>
  <c r="K75" i="28"/>
  <c r="L74" i="28"/>
  <c r="K74" i="28"/>
  <c r="L73" i="28"/>
  <c r="K73" i="28"/>
  <c r="L72" i="28"/>
  <c r="K72" i="28"/>
  <c r="L71" i="28"/>
  <c r="K71" i="28"/>
  <c r="L70" i="28"/>
  <c r="K70" i="28"/>
  <c r="L69" i="28"/>
  <c r="K69" i="28"/>
  <c r="L68" i="28"/>
  <c r="K68" i="28"/>
  <c r="L67" i="28"/>
  <c r="K67" i="28"/>
  <c r="L65" i="28"/>
  <c r="K65" i="28"/>
  <c r="L64" i="28"/>
  <c r="K64" i="28"/>
  <c r="L63" i="28"/>
  <c r="K63" i="28"/>
  <c r="L62" i="28"/>
  <c r="K62" i="28"/>
  <c r="L61" i="28"/>
  <c r="K61" i="28"/>
  <c r="L60" i="28"/>
  <c r="K60" i="28"/>
  <c r="L59" i="28"/>
  <c r="K59" i="28"/>
  <c r="L58" i="28"/>
  <c r="K58" i="28"/>
  <c r="L57" i="28"/>
  <c r="K57" i="28"/>
  <c r="L56" i="28"/>
  <c r="K56" i="28"/>
  <c r="L55" i="28"/>
  <c r="K55" i="28"/>
  <c r="L54" i="28"/>
  <c r="K54" i="28"/>
  <c r="L53" i="28"/>
  <c r="K53" i="28"/>
  <c r="L52" i="28"/>
  <c r="K52" i="28"/>
  <c r="L51" i="28"/>
  <c r="K51" i="28"/>
  <c r="L50" i="28"/>
  <c r="K50" i="28"/>
  <c r="L49" i="28"/>
  <c r="K49" i="28"/>
  <c r="L48" i="28"/>
  <c r="K48" i="28"/>
  <c r="L47" i="28"/>
  <c r="K47" i="28"/>
  <c r="L44" i="28"/>
  <c r="K44" i="28"/>
  <c r="L43" i="28"/>
  <c r="K43" i="28"/>
  <c r="L42" i="28"/>
  <c r="K42" i="28"/>
  <c r="L40" i="28"/>
  <c r="K40" i="28"/>
  <c r="L39" i="28"/>
  <c r="K39" i="28"/>
  <c r="L38" i="28"/>
  <c r="K38" i="28"/>
  <c r="L37" i="28"/>
  <c r="K37" i="28"/>
  <c r="L36" i="28"/>
  <c r="K36" i="28"/>
  <c r="L35" i="28"/>
  <c r="K35" i="28"/>
  <c r="L33" i="28"/>
  <c r="K33" i="28"/>
  <c r="L32" i="28"/>
  <c r="K32" i="28"/>
  <c r="L31" i="28"/>
  <c r="K31" i="28"/>
  <c r="L30" i="28"/>
  <c r="K30" i="28"/>
  <c r="L29" i="28"/>
  <c r="K29" i="28"/>
  <c r="L28" i="28"/>
  <c r="K28" i="28"/>
  <c r="L27" i="28"/>
  <c r="K27" i="28"/>
  <c r="L26" i="28"/>
  <c r="K26" i="28"/>
  <c r="L25" i="28"/>
  <c r="K25" i="28"/>
  <c r="L24" i="28"/>
  <c r="K24" i="28"/>
  <c r="L23" i="28"/>
  <c r="K23" i="28"/>
  <c r="L22" i="28"/>
  <c r="K22" i="28"/>
  <c r="L21" i="28"/>
  <c r="K21" i="28"/>
  <c r="L20" i="28"/>
  <c r="K20" i="28"/>
  <c r="L19" i="28"/>
  <c r="K19" i="28"/>
  <c r="L18" i="28"/>
  <c r="K18" i="28"/>
  <c r="L17" i="28"/>
  <c r="K17" i="28"/>
  <c r="L16" i="28"/>
  <c r="K16" i="28"/>
  <c r="L15" i="28"/>
  <c r="K15" i="28"/>
  <c r="L14" i="28"/>
  <c r="K14" i="28"/>
  <c r="L13" i="28"/>
  <c r="K13" i="28"/>
  <c r="L12" i="28"/>
  <c r="K12" i="28"/>
  <c r="L11" i="28"/>
  <c r="K11" i="28"/>
  <c r="L10" i="28"/>
  <c r="H93" i="28"/>
  <c r="H94" i="28"/>
  <c r="H95" i="28"/>
  <c r="E93" i="28"/>
  <c r="O12" i="38"/>
  <c r="E94" i="28"/>
  <c r="O12" i="40"/>
  <c r="E95" i="28"/>
  <c r="O12" i="39"/>
  <c r="Q94" i="28"/>
  <c r="N14" i="40"/>
  <c r="L94" i="28"/>
  <c r="N13" i="40"/>
  <c r="Q25" i="13"/>
  <c r="N30" i="39"/>
  <c r="Q24" i="13"/>
  <c r="N30" i="40"/>
  <c r="O15" i="39"/>
  <c r="O15" i="40"/>
  <c r="Q23" i="13"/>
  <c r="F30" i="38"/>
  <c r="C31" i="39"/>
  <c r="P10" i="13"/>
  <c r="Q93" i="28"/>
  <c r="N14" i="38"/>
  <c r="Q95" i="28"/>
  <c r="N14" i="39"/>
  <c r="P10" i="28"/>
  <c r="L93" i="28"/>
  <c r="N13" i="38"/>
  <c r="L95" i="28"/>
  <c r="N13" i="39"/>
  <c r="K10" i="28"/>
  <c r="O15" i="38"/>
  <c r="P24" i="13"/>
  <c r="P25" i="13"/>
  <c r="P23" i="13"/>
  <c r="P93" i="28"/>
  <c r="P94" i="28"/>
  <c r="P95" i="28"/>
  <c r="K93" i="28"/>
  <c r="K94" i="28"/>
  <c r="K95" i="28"/>
  <c r="R21" i="21"/>
  <c r="R20" i="21"/>
  <c r="R19" i="21"/>
  <c r="Q18" i="21"/>
  <c r="P18" i="21"/>
  <c r="Q17" i="21"/>
  <c r="P17" i="21"/>
  <c r="Q16" i="21"/>
  <c r="P16" i="21"/>
  <c r="Q14" i="21"/>
  <c r="P14" i="21"/>
  <c r="Q13" i="21"/>
  <c r="P13" i="21"/>
  <c r="Q12" i="21"/>
  <c r="P12" i="21"/>
  <c r="Q11" i="21"/>
  <c r="P11" i="21"/>
  <c r="M21" i="21"/>
  <c r="M20" i="21"/>
  <c r="M19" i="21"/>
  <c r="L18" i="21"/>
  <c r="K18" i="21"/>
  <c r="L17" i="21"/>
  <c r="K17" i="21"/>
  <c r="L16" i="21"/>
  <c r="K16" i="21"/>
  <c r="L15" i="21"/>
  <c r="K15" i="21"/>
  <c r="L14" i="21"/>
  <c r="K14" i="21"/>
  <c r="L13" i="21"/>
  <c r="K13" i="21"/>
  <c r="L12" i="21"/>
  <c r="K12" i="21"/>
  <c r="L11" i="21"/>
  <c r="K11" i="21"/>
  <c r="L10" i="21"/>
  <c r="K10" i="21"/>
  <c r="H19" i="21"/>
  <c r="H20" i="21"/>
  <c r="H21" i="21"/>
  <c r="E21" i="21"/>
  <c r="C44" i="39"/>
  <c r="C47" i="39"/>
  <c r="E20" i="21"/>
  <c r="C44" i="40"/>
  <c r="C47" i="40"/>
  <c r="E19" i="21"/>
  <c r="K36" i="38"/>
  <c r="K39" i="38"/>
  <c r="G12" i="21"/>
  <c r="F12" i="21"/>
  <c r="G13" i="21"/>
  <c r="F13" i="21"/>
  <c r="G14" i="21"/>
  <c r="F14" i="21"/>
  <c r="G15" i="21"/>
  <c r="F15" i="21"/>
  <c r="G16" i="21"/>
  <c r="F16" i="21"/>
  <c r="G17" i="21"/>
  <c r="F17" i="21"/>
  <c r="G18" i="21"/>
  <c r="F18" i="21"/>
  <c r="G11" i="21"/>
  <c r="F11" i="21"/>
  <c r="G10" i="21"/>
  <c r="O232" i="36"/>
  <c r="C38" i="38"/>
  <c r="R234" i="36"/>
  <c r="O234" i="36"/>
  <c r="K38" i="39"/>
  <c r="R233" i="36"/>
  <c r="O233" i="36"/>
  <c r="K38" i="40"/>
  <c r="R232" i="36"/>
  <c r="M234" i="36"/>
  <c r="J234" i="36"/>
  <c r="K37" i="39"/>
  <c r="M233" i="36"/>
  <c r="J233" i="36"/>
  <c r="K37" i="40"/>
  <c r="M232" i="36"/>
  <c r="J232" i="36"/>
  <c r="C37" i="38"/>
  <c r="H232" i="36"/>
  <c r="H233" i="36"/>
  <c r="H234" i="36"/>
  <c r="Q231" i="36"/>
  <c r="P231" i="36"/>
  <c r="Q230" i="36"/>
  <c r="P230" i="36"/>
  <c r="Q229" i="36"/>
  <c r="P229" i="36"/>
  <c r="Q228" i="36"/>
  <c r="P228" i="36"/>
  <c r="Q227" i="36"/>
  <c r="P227" i="36"/>
  <c r="Q226" i="36"/>
  <c r="P226" i="36"/>
  <c r="Q225" i="36"/>
  <c r="P225" i="36"/>
  <c r="Q224" i="36"/>
  <c r="P224" i="36"/>
  <c r="Q223" i="36"/>
  <c r="P223" i="36"/>
  <c r="Q222" i="36"/>
  <c r="P222" i="36"/>
  <c r="Q221" i="36"/>
  <c r="P221" i="36"/>
  <c r="Q220" i="36"/>
  <c r="P220" i="36"/>
  <c r="Q218" i="36"/>
  <c r="P218" i="36"/>
  <c r="Q217" i="36"/>
  <c r="P217" i="36"/>
  <c r="Q216" i="36"/>
  <c r="P216" i="36"/>
  <c r="Q215" i="36"/>
  <c r="P215" i="36"/>
  <c r="Q214" i="36"/>
  <c r="P214" i="36"/>
  <c r="Q212" i="36"/>
  <c r="P212" i="36"/>
  <c r="Q211" i="36"/>
  <c r="P211" i="36"/>
  <c r="Q210" i="36"/>
  <c r="P210" i="36"/>
  <c r="Q209" i="36"/>
  <c r="P209" i="36"/>
  <c r="Q208" i="36"/>
  <c r="P208" i="36"/>
  <c r="Q207" i="36"/>
  <c r="P207" i="36"/>
  <c r="Q206" i="36"/>
  <c r="P206" i="36"/>
  <c r="Q205" i="36"/>
  <c r="P205" i="36"/>
  <c r="Q204" i="36"/>
  <c r="P204" i="36"/>
  <c r="Q203" i="36"/>
  <c r="P203" i="36"/>
  <c r="Q202" i="36"/>
  <c r="P202" i="36"/>
  <c r="Q201" i="36"/>
  <c r="P201" i="36"/>
  <c r="Q200" i="36"/>
  <c r="P200" i="36"/>
  <c r="Q199" i="36"/>
  <c r="P199" i="36"/>
  <c r="Q198" i="36"/>
  <c r="P198" i="36"/>
  <c r="Q197" i="36"/>
  <c r="P197" i="36"/>
  <c r="Q196" i="36"/>
  <c r="P196" i="36"/>
  <c r="Q195" i="36"/>
  <c r="P195" i="36"/>
  <c r="Q194" i="36"/>
  <c r="P194" i="36"/>
  <c r="Q193" i="36"/>
  <c r="P193" i="36"/>
  <c r="Q192" i="36"/>
  <c r="P192" i="36"/>
  <c r="Q191" i="36"/>
  <c r="P191" i="36"/>
  <c r="Q190" i="36"/>
  <c r="P190" i="36"/>
  <c r="Q189" i="36"/>
  <c r="P189" i="36"/>
  <c r="Q187" i="36"/>
  <c r="P187" i="36"/>
  <c r="Q185" i="36"/>
  <c r="P185" i="36"/>
  <c r="Q184" i="36"/>
  <c r="P184" i="36"/>
  <c r="Q183" i="36"/>
  <c r="P183" i="36"/>
  <c r="Q181" i="36"/>
  <c r="P181" i="36"/>
  <c r="Q180" i="36"/>
  <c r="P180" i="36"/>
  <c r="Q179" i="36"/>
  <c r="P179" i="36"/>
  <c r="Q177" i="36"/>
  <c r="P177" i="36"/>
  <c r="Q176" i="36"/>
  <c r="P176" i="36"/>
  <c r="Q174" i="36"/>
  <c r="P174" i="36"/>
  <c r="Q173" i="36"/>
  <c r="P173" i="36"/>
  <c r="Q172" i="36"/>
  <c r="P172" i="36"/>
  <c r="Q171" i="36"/>
  <c r="P171" i="36"/>
  <c r="Q170" i="36"/>
  <c r="P170" i="36"/>
  <c r="Q169" i="36"/>
  <c r="P169" i="36"/>
  <c r="Q168" i="36"/>
  <c r="P168" i="36"/>
  <c r="Q167" i="36"/>
  <c r="P167" i="36"/>
  <c r="Q166" i="36"/>
  <c r="P166" i="36"/>
  <c r="Q165" i="36"/>
  <c r="P165" i="36"/>
  <c r="Q164" i="36"/>
  <c r="P164" i="36"/>
  <c r="Q162" i="36"/>
  <c r="P162" i="36"/>
  <c r="Q161" i="36"/>
  <c r="P161" i="36"/>
  <c r="Q160" i="36"/>
  <c r="P160" i="36"/>
  <c r="Q159" i="36"/>
  <c r="P159" i="36"/>
  <c r="Q158" i="36"/>
  <c r="P158" i="36"/>
  <c r="Q157" i="36"/>
  <c r="P157" i="36"/>
  <c r="Q156" i="36"/>
  <c r="P156" i="36"/>
  <c r="Q154" i="36"/>
  <c r="P154" i="36"/>
  <c r="Q153" i="36"/>
  <c r="P153" i="36"/>
  <c r="Q152" i="36"/>
  <c r="P152" i="36"/>
  <c r="Q151" i="36"/>
  <c r="P151" i="36"/>
  <c r="Q150" i="36"/>
  <c r="P150" i="36"/>
  <c r="Q149" i="36"/>
  <c r="P149" i="36"/>
  <c r="Q148" i="36"/>
  <c r="P148" i="36"/>
  <c r="Q147" i="36"/>
  <c r="P147" i="36"/>
  <c r="Q146" i="36"/>
  <c r="P146" i="36"/>
  <c r="Q145" i="36"/>
  <c r="P145" i="36"/>
  <c r="Q144" i="36"/>
  <c r="P144" i="36"/>
  <c r="Q143" i="36"/>
  <c r="P143" i="36"/>
  <c r="Q142" i="36"/>
  <c r="P142" i="36"/>
  <c r="Q141" i="36"/>
  <c r="P141" i="36"/>
  <c r="Q140" i="36"/>
  <c r="P140" i="36"/>
  <c r="Q139" i="36"/>
  <c r="P139" i="36"/>
  <c r="Q138" i="36"/>
  <c r="P138" i="36"/>
  <c r="Q137" i="36"/>
  <c r="P137" i="36"/>
  <c r="Q136" i="36"/>
  <c r="P136" i="36"/>
  <c r="Q134" i="36"/>
  <c r="P134" i="36"/>
  <c r="Q133" i="36"/>
  <c r="P133" i="36"/>
  <c r="Q132" i="36"/>
  <c r="P132" i="36"/>
  <c r="Q131" i="36"/>
  <c r="P131" i="36"/>
  <c r="Q130" i="36"/>
  <c r="P130" i="36"/>
  <c r="Q129" i="36"/>
  <c r="P129" i="36"/>
  <c r="Q128" i="36"/>
  <c r="P128" i="36"/>
  <c r="Q127" i="36"/>
  <c r="P127" i="36"/>
  <c r="Q126" i="36"/>
  <c r="P126" i="36"/>
  <c r="Q125" i="36"/>
  <c r="P125" i="36"/>
  <c r="Q124" i="36"/>
  <c r="P124" i="36"/>
  <c r="Q123" i="36"/>
  <c r="P123" i="36"/>
  <c r="Q122" i="36"/>
  <c r="P122" i="36"/>
  <c r="Q120" i="36"/>
  <c r="P120" i="36"/>
  <c r="Q119" i="36"/>
  <c r="P119" i="36"/>
  <c r="Q117" i="36"/>
  <c r="P117" i="36"/>
  <c r="Q116" i="36"/>
  <c r="P116" i="36"/>
  <c r="Q115" i="36"/>
  <c r="P115" i="36"/>
  <c r="Q113" i="36"/>
  <c r="P113" i="36"/>
  <c r="Q112" i="36"/>
  <c r="P112" i="36"/>
  <c r="Q111" i="36"/>
  <c r="P111" i="36"/>
  <c r="Q109" i="36"/>
  <c r="P109" i="36"/>
  <c r="Q107" i="36"/>
  <c r="P107" i="36"/>
  <c r="Q106" i="36"/>
  <c r="P106" i="36"/>
  <c r="Q105" i="36"/>
  <c r="P105" i="36"/>
  <c r="Q104" i="36"/>
  <c r="P104" i="36"/>
  <c r="Q103" i="36"/>
  <c r="P103" i="36"/>
  <c r="Q102" i="36"/>
  <c r="P102" i="36"/>
  <c r="Q100" i="36"/>
  <c r="P100" i="36"/>
  <c r="Q99" i="36"/>
  <c r="P99" i="36"/>
  <c r="Q98" i="36"/>
  <c r="P98" i="36"/>
  <c r="Q96" i="36"/>
  <c r="P96" i="36"/>
  <c r="Q94" i="36"/>
  <c r="P94" i="36"/>
  <c r="Q93" i="36"/>
  <c r="P93" i="36"/>
  <c r="Q92" i="36"/>
  <c r="P92" i="36"/>
  <c r="Q91" i="36"/>
  <c r="P91" i="36"/>
  <c r="Q90" i="36"/>
  <c r="P90" i="36"/>
  <c r="Q89" i="36"/>
  <c r="P89" i="36"/>
  <c r="Q88" i="36"/>
  <c r="P88" i="36"/>
  <c r="Q87" i="36"/>
  <c r="P87" i="36"/>
  <c r="Q86" i="36"/>
  <c r="P86" i="36"/>
  <c r="Q85" i="36"/>
  <c r="P85" i="36"/>
  <c r="Q84" i="36"/>
  <c r="P84" i="36"/>
  <c r="Q83" i="36"/>
  <c r="P83" i="36"/>
  <c r="Q82" i="36"/>
  <c r="P82" i="36"/>
  <c r="Q81" i="36"/>
  <c r="P81" i="36"/>
  <c r="Q80" i="36"/>
  <c r="P80" i="36"/>
  <c r="Q79" i="36"/>
  <c r="P79" i="36"/>
  <c r="Q78" i="36"/>
  <c r="P78" i="36"/>
  <c r="Q77" i="36"/>
  <c r="P77" i="36"/>
  <c r="Q76" i="36"/>
  <c r="P76" i="36"/>
  <c r="Q75" i="36"/>
  <c r="P75" i="36"/>
  <c r="Q74" i="36"/>
  <c r="P74" i="36"/>
  <c r="Q73" i="36"/>
  <c r="P73" i="36"/>
  <c r="Q72" i="36"/>
  <c r="P72" i="36"/>
  <c r="Q71" i="36"/>
  <c r="P71" i="36"/>
  <c r="Q70" i="36"/>
  <c r="P70" i="36"/>
  <c r="Q69" i="36"/>
  <c r="P69" i="36"/>
  <c r="Q68" i="36"/>
  <c r="P68" i="36"/>
  <c r="Q67" i="36"/>
  <c r="P67" i="36"/>
  <c r="Q66" i="36"/>
  <c r="P66" i="36"/>
  <c r="Q65" i="36"/>
  <c r="P65" i="36"/>
  <c r="Q64" i="36"/>
  <c r="P64" i="36"/>
  <c r="Q63" i="36"/>
  <c r="P63" i="36"/>
  <c r="Q62" i="36"/>
  <c r="P62" i="36"/>
  <c r="Q61" i="36"/>
  <c r="P61" i="36"/>
  <c r="Q60" i="36"/>
  <c r="P60" i="36"/>
  <c r="Q59" i="36"/>
  <c r="P59" i="36"/>
  <c r="Q58" i="36"/>
  <c r="P58" i="36"/>
  <c r="Q57" i="36"/>
  <c r="P57" i="36"/>
  <c r="Q56" i="36"/>
  <c r="P56" i="36"/>
  <c r="Q55" i="36"/>
  <c r="P55" i="36"/>
  <c r="Q53" i="36"/>
  <c r="P53" i="36"/>
  <c r="Q51" i="36"/>
  <c r="P51" i="36"/>
  <c r="Q49" i="36"/>
  <c r="P49" i="36"/>
  <c r="Q48" i="36"/>
  <c r="P48" i="36"/>
  <c r="Q46" i="36"/>
  <c r="P46" i="36"/>
  <c r="Q45" i="36"/>
  <c r="P45" i="36"/>
  <c r="Q44" i="36"/>
  <c r="P44" i="36"/>
  <c r="Q42" i="36"/>
  <c r="P42" i="36"/>
  <c r="Q41" i="36"/>
  <c r="P41" i="36"/>
  <c r="Q40" i="36"/>
  <c r="P40" i="36"/>
  <c r="Q39" i="36"/>
  <c r="P39" i="36"/>
  <c r="Q38" i="36"/>
  <c r="P38" i="36"/>
  <c r="Q36" i="36"/>
  <c r="P36" i="36"/>
  <c r="Q35" i="36"/>
  <c r="P35" i="36"/>
  <c r="Q34" i="36"/>
  <c r="P34" i="36"/>
  <c r="Q33" i="36"/>
  <c r="P33" i="36"/>
  <c r="Q32" i="36"/>
  <c r="P32" i="36"/>
  <c r="Q31" i="36"/>
  <c r="P31" i="36"/>
  <c r="Q30" i="36"/>
  <c r="P30" i="36"/>
  <c r="Q29" i="36"/>
  <c r="P29" i="36"/>
  <c r="Q28" i="36"/>
  <c r="P28" i="36"/>
  <c r="Q27" i="36"/>
  <c r="P27" i="36"/>
  <c r="Q26" i="36"/>
  <c r="P26" i="36"/>
  <c r="Q25" i="36"/>
  <c r="P25" i="36"/>
  <c r="Q24" i="36"/>
  <c r="P24" i="36"/>
  <c r="Q22" i="36"/>
  <c r="P22" i="36"/>
  <c r="Q21" i="36"/>
  <c r="P21" i="36"/>
  <c r="Q20" i="36"/>
  <c r="P20" i="36"/>
  <c r="Q19" i="36"/>
  <c r="P19" i="36"/>
  <c r="Q17" i="36"/>
  <c r="P17" i="36"/>
  <c r="Q16" i="36"/>
  <c r="P16" i="36"/>
  <c r="Q15" i="36"/>
  <c r="P15" i="36"/>
  <c r="Q14" i="36"/>
  <c r="P14" i="36"/>
  <c r="Q13" i="36"/>
  <c r="P13" i="36"/>
  <c r="Q12" i="36"/>
  <c r="P12" i="36"/>
  <c r="Q11" i="36"/>
  <c r="L231" i="36"/>
  <c r="K231" i="36"/>
  <c r="L230" i="36"/>
  <c r="K230" i="36"/>
  <c r="L229" i="36"/>
  <c r="K229" i="36"/>
  <c r="L228" i="36"/>
  <c r="K228" i="36"/>
  <c r="L227" i="36"/>
  <c r="K227" i="36"/>
  <c r="L226" i="36"/>
  <c r="K226" i="36"/>
  <c r="L225" i="36"/>
  <c r="K225" i="36"/>
  <c r="L224" i="36"/>
  <c r="K224" i="36"/>
  <c r="L223" i="36"/>
  <c r="K223" i="36"/>
  <c r="L222" i="36"/>
  <c r="K222" i="36"/>
  <c r="L221" i="36"/>
  <c r="K221" i="36"/>
  <c r="L220" i="36"/>
  <c r="K220" i="36"/>
  <c r="L218" i="36"/>
  <c r="K218" i="36"/>
  <c r="L217" i="36"/>
  <c r="K217" i="36"/>
  <c r="L216" i="36"/>
  <c r="K216" i="36"/>
  <c r="L215" i="36"/>
  <c r="K215" i="36"/>
  <c r="L214" i="36"/>
  <c r="K214" i="36"/>
  <c r="L212" i="36"/>
  <c r="K212" i="36"/>
  <c r="L211" i="36"/>
  <c r="K211" i="36"/>
  <c r="L210" i="36"/>
  <c r="K210" i="36"/>
  <c r="L209" i="36"/>
  <c r="K209" i="36"/>
  <c r="L208" i="36"/>
  <c r="K208" i="36"/>
  <c r="L207" i="36"/>
  <c r="K207" i="36"/>
  <c r="L206" i="36"/>
  <c r="K206" i="36"/>
  <c r="L205" i="36"/>
  <c r="K205" i="36"/>
  <c r="L204" i="36"/>
  <c r="K204" i="36"/>
  <c r="L203" i="36"/>
  <c r="K203" i="36"/>
  <c r="L202" i="36"/>
  <c r="K202" i="36"/>
  <c r="L201" i="36"/>
  <c r="K201" i="36"/>
  <c r="L200" i="36"/>
  <c r="K200" i="36"/>
  <c r="L199" i="36"/>
  <c r="K199" i="36"/>
  <c r="L198" i="36"/>
  <c r="K198" i="36"/>
  <c r="L197" i="36"/>
  <c r="K197" i="36"/>
  <c r="L196" i="36"/>
  <c r="K196" i="36"/>
  <c r="L195" i="36"/>
  <c r="K195" i="36"/>
  <c r="L194" i="36"/>
  <c r="K194" i="36"/>
  <c r="L193" i="36"/>
  <c r="K193" i="36"/>
  <c r="L192" i="36"/>
  <c r="K192" i="36"/>
  <c r="L191" i="36"/>
  <c r="K191" i="36"/>
  <c r="L190" i="36"/>
  <c r="K190" i="36"/>
  <c r="L189" i="36"/>
  <c r="K189" i="36"/>
  <c r="L187" i="36"/>
  <c r="K187" i="36"/>
  <c r="L185" i="36"/>
  <c r="K185" i="36"/>
  <c r="L184" i="36"/>
  <c r="K184" i="36"/>
  <c r="L183" i="36"/>
  <c r="K183" i="36"/>
  <c r="L181" i="36"/>
  <c r="K181" i="36"/>
  <c r="L180" i="36"/>
  <c r="K180" i="36"/>
  <c r="L179" i="36"/>
  <c r="K179" i="36"/>
  <c r="L177" i="36"/>
  <c r="K177" i="36"/>
  <c r="L176" i="36"/>
  <c r="K176" i="36"/>
  <c r="L174" i="36"/>
  <c r="K174" i="36"/>
  <c r="L173" i="36"/>
  <c r="K173" i="36"/>
  <c r="L172" i="36"/>
  <c r="K172" i="36"/>
  <c r="L171" i="36"/>
  <c r="K171" i="36"/>
  <c r="L170" i="36"/>
  <c r="K170" i="36"/>
  <c r="L169" i="36"/>
  <c r="K169" i="36"/>
  <c r="L168" i="36"/>
  <c r="K168" i="36"/>
  <c r="L167" i="36"/>
  <c r="K167" i="36"/>
  <c r="L166" i="36"/>
  <c r="K166" i="36"/>
  <c r="L165" i="36"/>
  <c r="K165" i="36"/>
  <c r="L164" i="36"/>
  <c r="K164" i="36"/>
  <c r="L162" i="36"/>
  <c r="K162" i="36"/>
  <c r="L161" i="36"/>
  <c r="K161" i="36"/>
  <c r="L160" i="36"/>
  <c r="K160" i="36"/>
  <c r="L159" i="36"/>
  <c r="K159" i="36"/>
  <c r="L158" i="36"/>
  <c r="K158" i="36"/>
  <c r="L157" i="36"/>
  <c r="K157" i="36"/>
  <c r="L156" i="36"/>
  <c r="K156" i="36"/>
  <c r="L154" i="36"/>
  <c r="K154" i="36"/>
  <c r="L153" i="36"/>
  <c r="K153" i="36"/>
  <c r="L152" i="36"/>
  <c r="K152" i="36"/>
  <c r="L151" i="36"/>
  <c r="K151" i="36"/>
  <c r="L150" i="36"/>
  <c r="K150" i="36"/>
  <c r="L149" i="36"/>
  <c r="K149" i="36"/>
  <c r="L148" i="36"/>
  <c r="K148" i="36"/>
  <c r="L147" i="36"/>
  <c r="K147" i="36"/>
  <c r="L146" i="36"/>
  <c r="K146" i="36"/>
  <c r="L145" i="36"/>
  <c r="K145" i="36"/>
  <c r="L144" i="36"/>
  <c r="K144" i="36"/>
  <c r="L143" i="36"/>
  <c r="K143" i="36"/>
  <c r="L142" i="36"/>
  <c r="K142" i="36"/>
  <c r="L141" i="36"/>
  <c r="K141" i="36"/>
  <c r="L140" i="36"/>
  <c r="K140" i="36"/>
  <c r="L139" i="36"/>
  <c r="K139" i="36"/>
  <c r="L138" i="36"/>
  <c r="K138" i="36"/>
  <c r="L137" i="36"/>
  <c r="K137" i="36"/>
  <c r="L136" i="36"/>
  <c r="K136" i="36"/>
  <c r="L134" i="36"/>
  <c r="K134" i="36"/>
  <c r="L133" i="36"/>
  <c r="K133" i="36"/>
  <c r="L132" i="36"/>
  <c r="K132" i="36"/>
  <c r="L131" i="36"/>
  <c r="K131" i="36"/>
  <c r="L130" i="36"/>
  <c r="K130" i="36"/>
  <c r="L129" i="36"/>
  <c r="K129" i="36"/>
  <c r="L128" i="36"/>
  <c r="K128" i="36"/>
  <c r="L127" i="36"/>
  <c r="K127" i="36"/>
  <c r="L126" i="36"/>
  <c r="K126" i="36"/>
  <c r="L125" i="36"/>
  <c r="K125" i="36"/>
  <c r="L124" i="36"/>
  <c r="K124" i="36"/>
  <c r="L123" i="36"/>
  <c r="K123" i="36"/>
  <c r="L122" i="36"/>
  <c r="K122" i="36"/>
  <c r="L120" i="36"/>
  <c r="K120" i="36"/>
  <c r="L119" i="36"/>
  <c r="K119" i="36"/>
  <c r="L117" i="36"/>
  <c r="K117" i="36"/>
  <c r="L116" i="36"/>
  <c r="K116" i="36"/>
  <c r="L115" i="36"/>
  <c r="K115" i="36"/>
  <c r="L113" i="36"/>
  <c r="K113" i="36"/>
  <c r="L112" i="36"/>
  <c r="K112" i="36"/>
  <c r="L111" i="36"/>
  <c r="K111" i="36"/>
  <c r="L109" i="36"/>
  <c r="K109" i="36"/>
  <c r="L107" i="36"/>
  <c r="K107" i="36"/>
  <c r="L106" i="36"/>
  <c r="K106" i="36"/>
  <c r="L105" i="36"/>
  <c r="K105" i="36"/>
  <c r="L104" i="36"/>
  <c r="K104" i="36"/>
  <c r="L103" i="36"/>
  <c r="K103" i="36"/>
  <c r="L102" i="36"/>
  <c r="K102" i="36"/>
  <c r="L100" i="36"/>
  <c r="K100" i="36"/>
  <c r="L99" i="36"/>
  <c r="K99" i="36"/>
  <c r="L98" i="36"/>
  <c r="K98" i="36"/>
  <c r="L96" i="36"/>
  <c r="K96" i="36"/>
  <c r="L94" i="36"/>
  <c r="K94" i="36"/>
  <c r="L93" i="36"/>
  <c r="K93" i="36"/>
  <c r="L92" i="36"/>
  <c r="K92" i="36"/>
  <c r="L91" i="36"/>
  <c r="K91" i="36"/>
  <c r="L90" i="36"/>
  <c r="K90" i="36"/>
  <c r="L89" i="36"/>
  <c r="K89" i="36"/>
  <c r="L88" i="36"/>
  <c r="K88" i="36"/>
  <c r="L87" i="36"/>
  <c r="K87" i="36"/>
  <c r="L86" i="36"/>
  <c r="K86" i="36"/>
  <c r="L85" i="36"/>
  <c r="K85" i="36"/>
  <c r="L84" i="36"/>
  <c r="K84" i="36"/>
  <c r="L83" i="36"/>
  <c r="K83" i="36"/>
  <c r="L82" i="36"/>
  <c r="K82" i="36"/>
  <c r="L81" i="36"/>
  <c r="K81" i="36"/>
  <c r="L80" i="36"/>
  <c r="K80" i="36"/>
  <c r="L79" i="36"/>
  <c r="K79" i="36"/>
  <c r="L78" i="36"/>
  <c r="K78" i="36"/>
  <c r="L77" i="36"/>
  <c r="K77" i="36"/>
  <c r="L76" i="36"/>
  <c r="K76" i="36"/>
  <c r="L75" i="36"/>
  <c r="K75" i="36"/>
  <c r="L74" i="36"/>
  <c r="K74" i="36"/>
  <c r="L73" i="36"/>
  <c r="K73" i="36"/>
  <c r="L72" i="36"/>
  <c r="K72" i="36"/>
  <c r="L71" i="36"/>
  <c r="K71" i="36"/>
  <c r="L70" i="36"/>
  <c r="K70" i="36"/>
  <c r="L69" i="36"/>
  <c r="K69" i="36"/>
  <c r="L68" i="36"/>
  <c r="K68" i="36"/>
  <c r="L67" i="36"/>
  <c r="K67" i="36"/>
  <c r="L66" i="36"/>
  <c r="K66" i="36"/>
  <c r="L65" i="36"/>
  <c r="K65" i="36"/>
  <c r="L64" i="36"/>
  <c r="K64" i="36"/>
  <c r="L63" i="36"/>
  <c r="K63" i="36"/>
  <c r="L62" i="36"/>
  <c r="K62" i="36"/>
  <c r="L61" i="36"/>
  <c r="K61" i="36"/>
  <c r="L60" i="36"/>
  <c r="K60" i="36"/>
  <c r="L59" i="36"/>
  <c r="K59" i="36"/>
  <c r="L58" i="36"/>
  <c r="K58" i="36"/>
  <c r="L57" i="36"/>
  <c r="K57" i="36"/>
  <c r="L56" i="36"/>
  <c r="K56" i="36"/>
  <c r="L55" i="36"/>
  <c r="K55" i="36"/>
  <c r="L53" i="36"/>
  <c r="K53" i="36"/>
  <c r="L51" i="36"/>
  <c r="K51" i="36"/>
  <c r="L49" i="36"/>
  <c r="K49" i="36"/>
  <c r="L48" i="36"/>
  <c r="K48" i="36"/>
  <c r="L46" i="36"/>
  <c r="K46" i="36"/>
  <c r="L45" i="36"/>
  <c r="K45" i="36"/>
  <c r="L44" i="36"/>
  <c r="K44" i="36"/>
  <c r="L42" i="36"/>
  <c r="K42" i="36"/>
  <c r="L41" i="36"/>
  <c r="K41" i="36"/>
  <c r="L40" i="36"/>
  <c r="K40" i="36"/>
  <c r="L39" i="36"/>
  <c r="K39" i="36"/>
  <c r="L38" i="36"/>
  <c r="K38" i="36"/>
  <c r="L36" i="36"/>
  <c r="K36" i="36"/>
  <c r="L35" i="36"/>
  <c r="K35" i="36"/>
  <c r="L34" i="36"/>
  <c r="K34" i="36"/>
  <c r="L33" i="36"/>
  <c r="K33" i="36"/>
  <c r="L32" i="36"/>
  <c r="K32" i="36"/>
  <c r="L31" i="36"/>
  <c r="K31" i="36"/>
  <c r="L30" i="36"/>
  <c r="K30" i="36"/>
  <c r="L29" i="36"/>
  <c r="K29" i="36"/>
  <c r="L28" i="36"/>
  <c r="K28" i="36"/>
  <c r="L27" i="36"/>
  <c r="K27" i="36"/>
  <c r="L26" i="36"/>
  <c r="K26" i="36"/>
  <c r="L25" i="36"/>
  <c r="K25" i="36"/>
  <c r="L24" i="36"/>
  <c r="K24" i="36"/>
  <c r="L22" i="36"/>
  <c r="K22" i="36"/>
  <c r="L21" i="36"/>
  <c r="K21" i="36"/>
  <c r="L20" i="36"/>
  <c r="K20" i="36"/>
  <c r="L19" i="36"/>
  <c r="K19" i="36"/>
  <c r="L17" i="36"/>
  <c r="K17" i="36"/>
  <c r="L16" i="36"/>
  <c r="K16" i="36"/>
  <c r="L15" i="36"/>
  <c r="K15" i="36"/>
  <c r="L14" i="36"/>
  <c r="K14" i="36"/>
  <c r="L13" i="36"/>
  <c r="K13" i="36"/>
  <c r="L12" i="36"/>
  <c r="L11" i="36"/>
  <c r="K11" i="36"/>
  <c r="E234" i="36"/>
  <c r="K36" i="39"/>
  <c r="E233" i="36"/>
  <c r="K36" i="40"/>
  <c r="E232" i="36"/>
  <c r="C36" i="38"/>
  <c r="G225" i="36"/>
  <c r="F225" i="36"/>
  <c r="G226" i="36"/>
  <c r="F226" i="36"/>
  <c r="G227" i="36"/>
  <c r="F227" i="36"/>
  <c r="G228" i="36"/>
  <c r="F228" i="36"/>
  <c r="G229" i="36"/>
  <c r="F229" i="36"/>
  <c r="G230" i="36"/>
  <c r="F230" i="36"/>
  <c r="G231" i="36"/>
  <c r="F231" i="36"/>
  <c r="G224" i="36"/>
  <c r="F224" i="36"/>
  <c r="G223" i="36"/>
  <c r="F223" i="36"/>
  <c r="G222" i="36"/>
  <c r="F222" i="36"/>
  <c r="G221" i="36"/>
  <c r="F221" i="36"/>
  <c r="G220" i="36"/>
  <c r="F220" i="36"/>
  <c r="G216" i="36"/>
  <c r="F216" i="36"/>
  <c r="G217" i="36"/>
  <c r="F217" i="36"/>
  <c r="G218" i="36"/>
  <c r="F218" i="36"/>
  <c r="G215" i="36"/>
  <c r="F215" i="36"/>
  <c r="G214" i="36"/>
  <c r="F214" i="36"/>
  <c r="G191" i="36"/>
  <c r="F191" i="36"/>
  <c r="G192" i="36"/>
  <c r="F192" i="36"/>
  <c r="G193" i="36"/>
  <c r="F193" i="36"/>
  <c r="G194" i="36"/>
  <c r="F194" i="36"/>
  <c r="G195" i="36"/>
  <c r="F195" i="36"/>
  <c r="G196" i="36"/>
  <c r="F196" i="36"/>
  <c r="G197" i="36"/>
  <c r="F197" i="36"/>
  <c r="G198" i="36"/>
  <c r="F198" i="36"/>
  <c r="G199" i="36"/>
  <c r="F199" i="36"/>
  <c r="G200" i="36"/>
  <c r="F200" i="36"/>
  <c r="G201" i="36"/>
  <c r="F201" i="36"/>
  <c r="G202" i="36"/>
  <c r="F202" i="36"/>
  <c r="G203" i="36"/>
  <c r="F203" i="36"/>
  <c r="G204" i="36"/>
  <c r="F204" i="36"/>
  <c r="G205" i="36"/>
  <c r="F205" i="36"/>
  <c r="G206" i="36"/>
  <c r="F206" i="36"/>
  <c r="G207" i="36"/>
  <c r="F207" i="36"/>
  <c r="G208" i="36"/>
  <c r="F208" i="36"/>
  <c r="G209" i="36"/>
  <c r="F209" i="36"/>
  <c r="G210" i="36"/>
  <c r="F210" i="36"/>
  <c r="G211" i="36"/>
  <c r="F211" i="36"/>
  <c r="G212" i="36"/>
  <c r="F212" i="36"/>
  <c r="G190" i="36"/>
  <c r="F190" i="36"/>
  <c r="G189" i="36"/>
  <c r="F189" i="36"/>
  <c r="G187" i="36"/>
  <c r="F187" i="36"/>
  <c r="G185" i="36"/>
  <c r="F185" i="36"/>
  <c r="G184" i="36"/>
  <c r="F184" i="36"/>
  <c r="G183" i="36"/>
  <c r="F183" i="36"/>
  <c r="G181" i="36"/>
  <c r="F181" i="36"/>
  <c r="G180" i="36"/>
  <c r="F180" i="36"/>
  <c r="G179" i="36"/>
  <c r="F179" i="36"/>
  <c r="G177" i="36"/>
  <c r="F177" i="36"/>
  <c r="G176" i="36"/>
  <c r="F176" i="36"/>
  <c r="G166" i="36"/>
  <c r="F166" i="36"/>
  <c r="G167" i="36"/>
  <c r="F167" i="36"/>
  <c r="G168" i="36"/>
  <c r="F168" i="36"/>
  <c r="G169" i="36"/>
  <c r="F169" i="36"/>
  <c r="G170" i="36"/>
  <c r="F170" i="36"/>
  <c r="G171" i="36"/>
  <c r="F171" i="36"/>
  <c r="G172" i="36"/>
  <c r="F172" i="36"/>
  <c r="G173" i="36"/>
  <c r="F173" i="36"/>
  <c r="G174" i="36"/>
  <c r="F174" i="36"/>
  <c r="G165" i="36"/>
  <c r="F165" i="36"/>
  <c r="G164" i="36"/>
  <c r="F164" i="36"/>
  <c r="G158" i="36"/>
  <c r="F158" i="36"/>
  <c r="G159" i="36"/>
  <c r="F159" i="36"/>
  <c r="G160" i="36"/>
  <c r="F160" i="36"/>
  <c r="G161" i="36"/>
  <c r="F161" i="36"/>
  <c r="G162" i="36"/>
  <c r="F162" i="36"/>
  <c r="G157" i="36"/>
  <c r="F157" i="36"/>
  <c r="G156" i="36"/>
  <c r="F156" i="36"/>
  <c r="G150" i="36"/>
  <c r="F150" i="36"/>
  <c r="G151" i="36"/>
  <c r="F151" i="36"/>
  <c r="G152" i="36"/>
  <c r="F152" i="36"/>
  <c r="G153" i="36"/>
  <c r="F153" i="36"/>
  <c r="G154" i="36"/>
  <c r="F154" i="36"/>
  <c r="G138" i="36"/>
  <c r="F138" i="36"/>
  <c r="G139" i="36"/>
  <c r="F139" i="36"/>
  <c r="G140" i="36"/>
  <c r="F140" i="36"/>
  <c r="G141" i="36"/>
  <c r="F141" i="36"/>
  <c r="G142" i="36"/>
  <c r="F142" i="36"/>
  <c r="G143" i="36"/>
  <c r="F143" i="36"/>
  <c r="G144" i="36"/>
  <c r="F144" i="36"/>
  <c r="G145" i="36"/>
  <c r="F145" i="36"/>
  <c r="G146" i="36"/>
  <c r="F146" i="36"/>
  <c r="G147" i="36"/>
  <c r="F147" i="36"/>
  <c r="G148" i="36"/>
  <c r="F148" i="36"/>
  <c r="G149" i="36"/>
  <c r="F149" i="36"/>
  <c r="G137" i="36"/>
  <c r="F137" i="36"/>
  <c r="G136" i="36"/>
  <c r="F136" i="36"/>
  <c r="G124" i="36"/>
  <c r="F124" i="36"/>
  <c r="G125" i="36"/>
  <c r="F125" i="36"/>
  <c r="G126" i="36"/>
  <c r="F126" i="36"/>
  <c r="G127" i="36"/>
  <c r="F127" i="36"/>
  <c r="G128" i="36"/>
  <c r="F128" i="36"/>
  <c r="G129" i="36"/>
  <c r="F129" i="36"/>
  <c r="G130" i="36"/>
  <c r="F130" i="36"/>
  <c r="G131" i="36"/>
  <c r="F131" i="36"/>
  <c r="G132" i="36"/>
  <c r="F132" i="36"/>
  <c r="G133" i="36"/>
  <c r="F133" i="36"/>
  <c r="G134" i="36"/>
  <c r="F134" i="36"/>
  <c r="G123" i="36"/>
  <c r="F123" i="36"/>
  <c r="G122" i="36"/>
  <c r="F122" i="36"/>
  <c r="G120" i="36"/>
  <c r="F120" i="36"/>
  <c r="G119" i="36"/>
  <c r="F119" i="36"/>
  <c r="G117" i="36"/>
  <c r="F117" i="36"/>
  <c r="G116" i="36"/>
  <c r="F116" i="36"/>
  <c r="G115" i="36"/>
  <c r="F115" i="36"/>
  <c r="G113" i="36"/>
  <c r="F113" i="36"/>
  <c r="G112" i="36"/>
  <c r="F112" i="36"/>
  <c r="G111" i="36"/>
  <c r="F111" i="36"/>
  <c r="G109" i="36"/>
  <c r="F109" i="36"/>
  <c r="G107" i="36"/>
  <c r="F107" i="36"/>
  <c r="G104" i="36"/>
  <c r="F104" i="36"/>
  <c r="G105" i="36"/>
  <c r="F105" i="36"/>
  <c r="G106" i="36"/>
  <c r="F106" i="36"/>
  <c r="G103" i="36"/>
  <c r="F103" i="36"/>
  <c r="G102" i="36"/>
  <c r="F102" i="36"/>
  <c r="G100" i="36"/>
  <c r="F100" i="36"/>
  <c r="G99" i="36"/>
  <c r="F99" i="36"/>
  <c r="G98" i="36"/>
  <c r="F98" i="36"/>
  <c r="G96" i="36"/>
  <c r="F96" i="36"/>
  <c r="G57" i="36"/>
  <c r="F57" i="36"/>
  <c r="G58" i="36"/>
  <c r="F58" i="36"/>
  <c r="G59" i="36"/>
  <c r="F59" i="36"/>
  <c r="G60" i="36"/>
  <c r="F60" i="36"/>
  <c r="G61" i="36"/>
  <c r="F61" i="36"/>
  <c r="G62" i="36"/>
  <c r="F62" i="36"/>
  <c r="G63" i="36"/>
  <c r="F63" i="36"/>
  <c r="G64" i="36"/>
  <c r="F64" i="36"/>
  <c r="G65" i="36"/>
  <c r="F65" i="36"/>
  <c r="G66" i="36"/>
  <c r="F66" i="36"/>
  <c r="G67" i="36"/>
  <c r="F67" i="36"/>
  <c r="G68" i="36"/>
  <c r="F68" i="36"/>
  <c r="G69" i="36"/>
  <c r="F69" i="36"/>
  <c r="G70" i="36"/>
  <c r="F70" i="36"/>
  <c r="G71" i="36"/>
  <c r="F71" i="36"/>
  <c r="G72" i="36"/>
  <c r="F72" i="36"/>
  <c r="G73" i="36"/>
  <c r="F73" i="36"/>
  <c r="G74" i="36"/>
  <c r="F74" i="36"/>
  <c r="G75" i="36"/>
  <c r="F75" i="36"/>
  <c r="G76" i="36"/>
  <c r="F76" i="36"/>
  <c r="G77" i="36"/>
  <c r="F77" i="36"/>
  <c r="G78" i="36"/>
  <c r="F78" i="36"/>
  <c r="G79" i="36"/>
  <c r="F79" i="36"/>
  <c r="G80" i="36"/>
  <c r="F80" i="36"/>
  <c r="G81" i="36"/>
  <c r="F81" i="36"/>
  <c r="G82" i="36"/>
  <c r="F82" i="36"/>
  <c r="G83" i="36"/>
  <c r="F83" i="36"/>
  <c r="G84" i="36"/>
  <c r="F84" i="36"/>
  <c r="G85" i="36"/>
  <c r="F85" i="36"/>
  <c r="G86" i="36"/>
  <c r="F86" i="36"/>
  <c r="G87" i="36"/>
  <c r="F87" i="36"/>
  <c r="G88" i="36"/>
  <c r="F88" i="36"/>
  <c r="G89" i="36"/>
  <c r="F89" i="36"/>
  <c r="G90" i="36"/>
  <c r="F90" i="36"/>
  <c r="G91" i="36"/>
  <c r="F91" i="36"/>
  <c r="G92" i="36"/>
  <c r="F92" i="36"/>
  <c r="G93" i="36"/>
  <c r="F93" i="36"/>
  <c r="G94" i="36"/>
  <c r="F94" i="36"/>
  <c r="G56" i="36"/>
  <c r="F56" i="36"/>
  <c r="G55" i="36"/>
  <c r="F55" i="36"/>
  <c r="G53" i="36"/>
  <c r="F53" i="36"/>
  <c r="G51" i="36"/>
  <c r="F51" i="36"/>
  <c r="G49" i="36"/>
  <c r="F49" i="36"/>
  <c r="G48" i="36"/>
  <c r="F48" i="36"/>
  <c r="G45" i="36"/>
  <c r="F45" i="36"/>
  <c r="G46" i="36"/>
  <c r="F46" i="36"/>
  <c r="G44" i="36"/>
  <c r="F44" i="36"/>
  <c r="G40" i="36"/>
  <c r="F40" i="36"/>
  <c r="G41" i="36"/>
  <c r="F41" i="36"/>
  <c r="G42" i="36"/>
  <c r="F42" i="36"/>
  <c r="G39" i="36"/>
  <c r="F39" i="36"/>
  <c r="G38" i="36"/>
  <c r="F38" i="36"/>
  <c r="G26" i="36"/>
  <c r="F26" i="36"/>
  <c r="G27" i="36"/>
  <c r="F27" i="36"/>
  <c r="G28" i="36"/>
  <c r="F28" i="36"/>
  <c r="G29" i="36"/>
  <c r="F29" i="36"/>
  <c r="G30" i="36"/>
  <c r="F30" i="36"/>
  <c r="G31" i="36"/>
  <c r="F31" i="36"/>
  <c r="G32" i="36"/>
  <c r="F32" i="36"/>
  <c r="G33" i="36"/>
  <c r="F33" i="36"/>
  <c r="G34" i="36"/>
  <c r="F34" i="36"/>
  <c r="G35" i="36"/>
  <c r="F35" i="36"/>
  <c r="G36" i="36"/>
  <c r="F36" i="36"/>
  <c r="G25" i="36"/>
  <c r="F25" i="36"/>
  <c r="G24" i="36"/>
  <c r="F24" i="36"/>
  <c r="G20" i="36"/>
  <c r="F20" i="36"/>
  <c r="G21" i="36"/>
  <c r="F21" i="36"/>
  <c r="G22" i="36"/>
  <c r="F22" i="36"/>
  <c r="G19" i="36"/>
  <c r="F19" i="36"/>
  <c r="G13" i="36"/>
  <c r="F13" i="36"/>
  <c r="G14" i="36"/>
  <c r="F14" i="36"/>
  <c r="G15" i="36"/>
  <c r="F15" i="36"/>
  <c r="G16" i="36"/>
  <c r="F16" i="36"/>
  <c r="G17" i="36"/>
  <c r="F17" i="36"/>
  <c r="G12" i="36"/>
  <c r="G11" i="36"/>
  <c r="F11" i="36"/>
  <c r="J17" i="20"/>
  <c r="J18" i="20"/>
  <c r="J19" i="20"/>
  <c r="G37" i="39"/>
  <c r="O17" i="20"/>
  <c r="O18" i="20"/>
  <c r="O19" i="20"/>
  <c r="G38" i="39"/>
  <c r="R19" i="20"/>
  <c r="R18" i="20"/>
  <c r="R17" i="20"/>
  <c r="Q16" i="20"/>
  <c r="P16" i="20"/>
  <c r="Q15" i="20"/>
  <c r="P15" i="20"/>
  <c r="Q14" i="20"/>
  <c r="P14" i="20"/>
  <c r="Q13" i="20"/>
  <c r="P13" i="20"/>
  <c r="Q12" i="20"/>
  <c r="P12" i="20"/>
  <c r="Q11" i="20"/>
  <c r="P11" i="20"/>
  <c r="Q10" i="20"/>
  <c r="P10" i="20"/>
  <c r="M19" i="20"/>
  <c r="M18" i="20"/>
  <c r="M17" i="20"/>
  <c r="L16" i="20"/>
  <c r="K16" i="20"/>
  <c r="L15" i="20"/>
  <c r="K15" i="20"/>
  <c r="L14" i="20"/>
  <c r="K14" i="20"/>
  <c r="L13" i="20"/>
  <c r="K13" i="20"/>
  <c r="L12" i="20"/>
  <c r="K12" i="20"/>
  <c r="L11" i="20"/>
  <c r="K11" i="20"/>
  <c r="L10" i="20"/>
  <c r="K10" i="20"/>
  <c r="H17" i="20"/>
  <c r="H18" i="20"/>
  <c r="H19" i="20"/>
  <c r="E19" i="20"/>
  <c r="G36" i="39"/>
  <c r="E18" i="20"/>
  <c r="E17" i="20"/>
  <c r="G12" i="20"/>
  <c r="F12" i="20"/>
  <c r="G13" i="20"/>
  <c r="F13" i="20"/>
  <c r="G14" i="20"/>
  <c r="F14" i="20"/>
  <c r="G15" i="20"/>
  <c r="F15" i="20"/>
  <c r="G16" i="20"/>
  <c r="F16" i="20"/>
  <c r="G11" i="20"/>
  <c r="F11" i="20"/>
  <c r="G10" i="20"/>
  <c r="F10" i="20"/>
  <c r="O29" i="18"/>
  <c r="K30" i="38"/>
  <c r="O30" i="18"/>
  <c r="C38" i="40"/>
  <c r="O31" i="18"/>
  <c r="C38" i="39"/>
  <c r="R31" i="18"/>
  <c r="R30" i="18"/>
  <c r="R29" i="18"/>
  <c r="Q28" i="18"/>
  <c r="P28" i="18"/>
  <c r="Q27" i="18"/>
  <c r="P27" i="18"/>
  <c r="Q26" i="18"/>
  <c r="P26" i="18"/>
  <c r="Q25" i="18"/>
  <c r="P25" i="18"/>
  <c r="Q24" i="18"/>
  <c r="P24" i="18"/>
  <c r="Q23" i="18"/>
  <c r="P23" i="18"/>
  <c r="Q22" i="18"/>
  <c r="P22" i="18"/>
  <c r="Q21" i="18"/>
  <c r="P21" i="18"/>
  <c r="Q20" i="18"/>
  <c r="P20" i="18"/>
  <c r="Q19" i="18"/>
  <c r="P19" i="18"/>
  <c r="Q18" i="18"/>
  <c r="P18" i="18"/>
  <c r="Q17" i="18"/>
  <c r="P17" i="18"/>
  <c r="Q16" i="18"/>
  <c r="P16" i="18"/>
  <c r="Q15" i="18"/>
  <c r="P15" i="18"/>
  <c r="Q13" i="18"/>
  <c r="P13" i="18"/>
  <c r="Q12" i="18"/>
  <c r="P12" i="18"/>
  <c r="Q11" i="18"/>
  <c r="P11" i="18"/>
  <c r="Q10" i="18"/>
  <c r="P10" i="18"/>
  <c r="J29" i="18"/>
  <c r="K29" i="38"/>
  <c r="J30" i="18"/>
  <c r="C37" i="40"/>
  <c r="J31" i="18"/>
  <c r="C37" i="39"/>
  <c r="M31" i="18"/>
  <c r="M30" i="18"/>
  <c r="M29" i="18"/>
  <c r="L28" i="18"/>
  <c r="K28" i="18"/>
  <c r="L27" i="18"/>
  <c r="K27" i="18"/>
  <c r="L26" i="18"/>
  <c r="K26" i="18"/>
  <c r="L25" i="18"/>
  <c r="K25" i="18"/>
  <c r="L24" i="18"/>
  <c r="K24" i="18"/>
  <c r="L23" i="18"/>
  <c r="K23" i="18"/>
  <c r="L22" i="18"/>
  <c r="K22" i="18"/>
  <c r="L21" i="18"/>
  <c r="K21" i="18"/>
  <c r="L20" i="18"/>
  <c r="K20" i="18"/>
  <c r="L19" i="18"/>
  <c r="K19" i="18"/>
  <c r="L18" i="18"/>
  <c r="K18" i="18"/>
  <c r="L17" i="18"/>
  <c r="K17" i="18"/>
  <c r="L16" i="18"/>
  <c r="K16" i="18"/>
  <c r="L15" i="18"/>
  <c r="K15" i="18"/>
  <c r="L14" i="18"/>
  <c r="K14" i="18"/>
  <c r="L13" i="18"/>
  <c r="K13" i="18"/>
  <c r="L12" i="18"/>
  <c r="K12" i="18"/>
  <c r="L11" i="18"/>
  <c r="K11" i="18"/>
  <c r="L10" i="18"/>
  <c r="K10" i="18"/>
  <c r="H29" i="18"/>
  <c r="H30" i="18"/>
  <c r="H31" i="18"/>
  <c r="E31" i="18"/>
  <c r="C36" i="39"/>
  <c r="E30" i="18"/>
  <c r="C36" i="40"/>
  <c r="E29" i="18"/>
  <c r="K28" i="38"/>
  <c r="G12" i="18"/>
  <c r="F12" i="18"/>
  <c r="G13" i="18"/>
  <c r="F13" i="18"/>
  <c r="G14" i="18"/>
  <c r="F14" i="18"/>
  <c r="G15" i="18"/>
  <c r="F15" i="18"/>
  <c r="G16" i="18"/>
  <c r="F16" i="18"/>
  <c r="G17" i="18"/>
  <c r="F17" i="18"/>
  <c r="G18" i="18"/>
  <c r="F18" i="18"/>
  <c r="G19" i="18"/>
  <c r="F19" i="18"/>
  <c r="G20" i="18"/>
  <c r="F20" i="18"/>
  <c r="G21" i="18"/>
  <c r="F21" i="18"/>
  <c r="G22" i="18"/>
  <c r="F22" i="18"/>
  <c r="G23" i="18"/>
  <c r="F23" i="18"/>
  <c r="G24" i="18"/>
  <c r="F24" i="18"/>
  <c r="G25" i="18"/>
  <c r="F25" i="18"/>
  <c r="G26" i="18"/>
  <c r="F26" i="18"/>
  <c r="G27" i="18"/>
  <c r="F27" i="18"/>
  <c r="G28" i="18"/>
  <c r="F28" i="18"/>
  <c r="G11" i="18"/>
  <c r="F11" i="18"/>
  <c r="G10" i="18"/>
  <c r="F10" i="18"/>
  <c r="O18" i="17"/>
  <c r="G38" i="38"/>
  <c r="O19" i="17"/>
  <c r="O38" i="40"/>
  <c r="O20" i="17"/>
  <c r="O38" i="39"/>
  <c r="R20" i="17"/>
  <c r="R19" i="17"/>
  <c r="R18" i="17"/>
  <c r="Q17" i="17"/>
  <c r="P17" i="17"/>
  <c r="Q16" i="17"/>
  <c r="P16" i="17"/>
  <c r="Q15" i="17"/>
  <c r="P15" i="17"/>
  <c r="Q14" i="17"/>
  <c r="P14" i="17"/>
  <c r="Q13" i="17"/>
  <c r="P13" i="17"/>
  <c r="Q12" i="17"/>
  <c r="P12" i="17"/>
  <c r="Q11" i="17"/>
  <c r="P11" i="17"/>
  <c r="Q10" i="17"/>
  <c r="J18" i="17"/>
  <c r="G37" i="38"/>
  <c r="J19" i="17"/>
  <c r="O37" i="40"/>
  <c r="J20" i="17"/>
  <c r="O37" i="39"/>
  <c r="M20" i="17"/>
  <c r="M19" i="17"/>
  <c r="M18" i="17"/>
  <c r="L17" i="17"/>
  <c r="K17" i="17"/>
  <c r="L16" i="17"/>
  <c r="K16" i="17"/>
  <c r="L15" i="17"/>
  <c r="K15" i="17"/>
  <c r="L14" i="17"/>
  <c r="K14" i="17"/>
  <c r="L13" i="17"/>
  <c r="K13" i="17"/>
  <c r="L12" i="17"/>
  <c r="K12" i="17"/>
  <c r="L11" i="17"/>
  <c r="K11" i="17"/>
  <c r="L10" i="17"/>
  <c r="K10" i="17"/>
  <c r="H18" i="17"/>
  <c r="H19" i="17"/>
  <c r="H20" i="17"/>
  <c r="E20" i="17"/>
  <c r="O36" i="39"/>
  <c r="E19" i="17"/>
  <c r="O36" i="40"/>
  <c r="E18" i="17"/>
  <c r="G36" i="38"/>
  <c r="G12" i="17"/>
  <c r="F12" i="17"/>
  <c r="G13" i="17"/>
  <c r="F13" i="17"/>
  <c r="G14" i="17"/>
  <c r="F14" i="17"/>
  <c r="G15" i="17"/>
  <c r="F15" i="17"/>
  <c r="G16" i="17"/>
  <c r="F16" i="17"/>
  <c r="G17" i="17"/>
  <c r="F17" i="17"/>
  <c r="G11" i="17"/>
  <c r="F11" i="17"/>
  <c r="G10" i="17"/>
  <c r="F10" i="17"/>
  <c r="O58" i="35"/>
  <c r="C30" i="38"/>
  <c r="O59" i="35"/>
  <c r="K30" i="40"/>
  <c r="O60" i="35"/>
  <c r="K30" i="39"/>
  <c r="J58" i="35"/>
  <c r="C29" i="38"/>
  <c r="J59" i="35"/>
  <c r="K29" i="40"/>
  <c r="J60" i="35"/>
  <c r="K29" i="39"/>
  <c r="R60" i="35"/>
  <c r="R59" i="35"/>
  <c r="R58" i="35"/>
  <c r="Q57" i="35"/>
  <c r="P57" i="35"/>
  <c r="Q56" i="35"/>
  <c r="P56" i="35"/>
  <c r="Q55" i="35"/>
  <c r="P55" i="35"/>
  <c r="Q54" i="35"/>
  <c r="P54" i="35"/>
  <c r="Q53" i="35"/>
  <c r="P53" i="35"/>
  <c r="Q52" i="35"/>
  <c r="P52" i="35"/>
  <c r="Q50" i="35"/>
  <c r="P50" i="35"/>
  <c r="Q49" i="35"/>
  <c r="P49" i="35"/>
  <c r="Q48" i="35"/>
  <c r="P48" i="35"/>
  <c r="Q47" i="35"/>
  <c r="P47" i="35"/>
  <c r="Q46" i="35"/>
  <c r="P46" i="35"/>
  <c r="Q45" i="35"/>
  <c r="P45" i="35"/>
  <c r="Q44" i="35"/>
  <c r="P44" i="35"/>
  <c r="Q43" i="35"/>
  <c r="P43" i="35"/>
  <c r="Q42" i="35"/>
  <c r="P42" i="35"/>
  <c r="Q41" i="35"/>
  <c r="P41" i="35"/>
  <c r="Q40" i="35"/>
  <c r="P40" i="35"/>
  <c r="Q39" i="35"/>
  <c r="P39" i="35"/>
  <c r="Q37" i="35"/>
  <c r="P37" i="35"/>
  <c r="Q36" i="35"/>
  <c r="P36" i="35"/>
  <c r="Q35" i="35"/>
  <c r="P35" i="35"/>
  <c r="Q33" i="35"/>
  <c r="P33" i="35"/>
  <c r="Q32" i="35"/>
  <c r="P32" i="35"/>
  <c r="Q31" i="35"/>
  <c r="P31" i="35"/>
  <c r="Q30" i="35"/>
  <c r="P30" i="35"/>
  <c r="Q29" i="35"/>
  <c r="P29" i="35"/>
  <c r="Q28" i="35"/>
  <c r="P28" i="35"/>
  <c r="Q27" i="35"/>
  <c r="P27" i="35"/>
  <c r="Q26" i="35"/>
  <c r="P26" i="35"/>
  <c r="Q24" i="35"/>
  <c r="P24" i="35"/>
  <c r="Q23" i="35"/>
  <c r="P23" i="35"/>
  <c r="Q22" i="35"/>
  <c r="P22" i="35"/>
  <c r="Q21" i="35"/>
  <c r="P21" i="35"/>
  <c r="Q20" i="35"/>
  <c r="P20" i="35"/>
  <c r="Q19" i="35"/>
  <c r="P19" i="35"/>
  <c r="Q18" i="35"/>
  <c r="P18" i="35"/>
  <c r="Q17" i="35"/>
  <c r="P17" i="35"/>
  <c r="Q16" i="35"/>
  <c r="P16" i="35"/>
  <c r="Q14" i="35"/>
  <c r="P14" i="35"/>
  <c r="Q12" i="35"/>
  <c r="P12" i="35"/>
  <c r="Q11" i="35"/>
  <c r="P11" i="35"/>
  <c r="Q10" i="35"/>
  <c r="P10" i="35"/>
  <c r="M60" i="35"/>
  <c r="M59" i="35"/>
  <c r="M58" i="35"/>
  <c r="L57" i="35"/>
  <c r="K57" i="35"/>
  <c r="L56" i="35"/>
  <c r="K56" i="35"/>
  <c r="L55" i="35"/>
  <c r="K55" i="35"/>
  <c r="L54" i="35"/>
  <c r="K54" i="35"/>
  <c r="L53" i="35"/>
  <c r="K53" i="35"/>
  <c r="L52" i="35"/>
  <c r="K52" i="35"/>
  <c r="L50" i="35"/>
  <c r="K50" i="35"/>
  <c r="L49" i="35"/>
  <c r="K49" i="35"/>
  <c r="L48" i="35"/>
  <c r="K48" i="35"/>
  <c r="L47" i="35"/>
  <c r="K47" i="35"/>
  <c r="L46" i="35"/>
  <c r="K46" i="35"/>
  <c r="L45" i="35"/>
  <c r="K45" i="35"/>
  <c r="L44" i="35"/>
  <c r="K44" i="35"/>
  <c r="L43" i="35"/>
  <c r="K43" i="35"/>
  <c r="L42" i="35"/>
  <c r="K42" i="35"/>
  <c r="L41" i="35"/>
  <c r="K41" i="35"/>
  <c r="L40" i="35"/>
  <c r="K40" i="35"/>
  <c r="L39" i="35"/>
  <c r="K39" i="35"/>
  <c r="L38" i="35"/>
  <c r="K38" i="35"/>
  <c r="L37" i="35"/>
  <c r="K37" i="35"/>
  <c r="L36" i="35"/>
  <c r="K36" i="35"/>
  <c r="L35" i="35"/>
  <c r="K35" i="35"/>
  <c r="L33" i="35"/>
  <c r="K33" i="35"/>
  <c r="L32" i="35"/>
  <c r="K32" i="35"/>
  <c r="L31" i="35"/>
  <c r="K31" i="35"/>
  <c r="L30" i="35"/>
  <c r="K30" i="35"/>
  <c r="L29" i="35"/>
  <c r="K29" i="35"/>
  <c r="L28" i="35"/>
  <c r="K28" i="35"/>
  <c r="L27" i="35"/>
  <c r="K27" i="35"/>
  <c r="L26" i="35"/>
  <c r="K26" i="35"/>
  <c r="L24" i="35"/>
  <c r="K24" i="35"/>
  <c r="L23" i="35"/>
  <c r="K23" i="35"/>
  <c r="L22" i="35"/>
  <c r="K22" i="35"/>
  <c r="L21" i="35"/>
  <c r="K21" i="35"/>
  <c r="L20" i="35"/>
  <c r="K20" i="35"/>
  <c r="L19" i="35"/>
  <c r="K19" i="35"/>
  <c r="L18" i="35"/>
  <c r="K18" i="35"/>
  <c r="L17" i="35"/>
  <c r="K17" i="35"/>
  <c r="L16" i="35"/>
  <c r="K16" i="35"/>
  <c r="L15" i="35"/>
  <c r="K15" i="35"/>
  <c r="L14" i="35"/>
  <c r="K14" i="35"/>
  <c r="L13" i="35"/>
  <c r="K13" i="35"/>
  <c r="L12" i="35"/>
  <c r="K12" i="35"/>
  <c r="L11" i="35"/>
  <c r="K11" i="35"/>
  <c r="L10" i="35"/>
  <c r="K10" i="35"/>
  <c r="H58" i="35"/>
  <c r="H59" i="35"/>
  <c r="H60" i="35"/>
  <c r="E60" i="35"/>
  <c r="K28" i="39"/>
  <c r="E59" i="35"/>
  <c r="K28" i="40"/>
  <c r="E58" i="35"/>
  <c r="C28" i="38"/>
  <c r="G54" i="35"/>
  <c r="F54" i="35"/>
  <c r="G55" i="35"/>
  <c r="F55" i="35"/>
  <c r="G56" i="35"/>
  <c r="F56" i="35"/>
  <c r="G57" i="35"/>
  <c r="F57" i="35"/>
  <c r="G53" i="35"/>
  <c r="F53" i="35"/>
  <c r="G52" i="35"/>
  <c r="F52" i="35"/>
  <c r="G37" i="35"/>
  <c r="F37" i="35"/>
  <c r="G38" i="35"/>
  <c r="F38" i="35"/>
  <c r="G39" i="35"/>
  <c r="F39" i="35"/>
  <c r="G40" i="35"/>
  <c r="F40" i="35"/>
  <c r="G41" i="35"/>
  <c r="F41" i="35"/>
  <c r="G42" i="35"/>
  <c r="F42" i="35"/>
  <c r="G43" i="35"/>
  <c r="F43" i="35"/>
  <c r="G44" i="35"/>
  <c r="F44" i="35"/>
  <c r="G45" i="35"/>
  <c r="F45" i="35"/>
  <c r="G46" i="35"/>
  <c r="F46" i="35"/>
  <c r="G47" i="35"/>
  <c r="F47" i="35"/>
  <c r="G48" i="35"/>
  <c r="F48" i="35"/>
  <c r="G49" i="35"/>
  <c r="F49" i="35"/>
  <c r="G50" i="35"/>
  <c r="F50" i="35"/>
  <c r="G36" i="35"/>
  <c r="F36" i="35"/>
  <c r="G35" i="35"/>
  <c r="F35" i="35"/>
  <c r="G12" i="35"/>
  <c r="F12" i="35"/>
  <c r="G13" i="35"/>
  <c r="F13" i="35"/>
  <c r="G14" i="35"/>
  <c r="F14" i="35"/>
  <c r="G15" i="35"/>
  <c r="F15" i="35"/>
  <c r="G16" i="35"/>
  <c r="F16" i="35"/>
  <c r="G17" i="35"/>
  <c r="F17" i="35"/>
  <c r="G18" i="35"/>
  <c r="F18" i="35"/>
  <c r="G19" i="35"/>
  <c r="F19" i="35"/>
  <c r="G20" i="35"/>
  <c r="F20" i="35"/>
  <c r="G21" i="35"/>
  <c r="F21" i="35"/>
  <c r="G22" i="35"/>
  <c r="F22" i="35"/>
  <c r="G23" i="35"/>
  <c r="F23" i="35"/>
  <c r="G24" i="35"/>
  <c r="F24" i="35"/>
  <c r="G26" i="35"/>
  <c r="F26" i="35"/>
  <c r="G27" i="35"/>
  <c r="F27" i="35"/>
  <c r="G28" i="35"/>
  <c r="F28" i="35"/>
  <c r="G29" i="35"/>
  <c r="F29" i="35"/>
  <c r="G30" i="35"/>
  <c r="F30" i="35"/>
  <c r="G31" i="35"/>
  <c r="F31" i="35"/>
  <c r="G32" i="35"/>
  <c r="F32" i="35"/>
  <c r="G33" i="35"/>
  <c r="F33" i="35"/>
  <c r="G11" i="35"/>
  <c r="F11" i="35"/>
  <c r="G10" i="35"/>
  <c r="F10" i="35"/>
  <c r="O98" i="34"/>
  <c r="O99" i="34"/>
  <c r="G30" i="40"/>
  <c r="O100" i="34"/>
  <c r="G30" i="39"/>
  <c r="R100" i="34"/>
  <c r="R99" i="34"/>
  <c r="R98" i="34"/>
  <c r="Q97" i="34"/>
  <c r="P97" i="34"/>
  <c r="Q96" i="34"/>
  <c r="P96" i="34"/>
  <c r="Q95" i="34"/>
  <c r="P95" i="34"/>
  <c r="Q94" i="34"/>
  <c r="P94" i="34"/>
  <c r="Q93" i="34"/>
  <c r="P93" i="34"/>
  <c r="Q92" i="34"/>
  <c r="P92" i="34"/>
  <c r="Q91" i="34"/>
  <c r="P91" i="34"/>
  <c r="Q89" i="34"/>
  <c r="P89" i="34"/>
  <c r="Q88" i="34"/>
  <c r="P88" i="34"/>
  <c r="Q87" i="34"/>
  <c r="P87" i="34"/>
  <c r="Q86" i="34"/>
  <c r="P86" i="34"/>
  <c r="Q85" i="34"/>
  <c r="P85" i="34"/>
  <c r="Q84" i="34"/>
  <c r="P84" i="34"/>
  <c r="Q83" i="34"/>
  <c r="P83" i="34"/>
  <c r="Q82" i="34"/>
  <c r="P82" i="34"/>
  <c r="Q81" i="34"/>
  <c r="P81" i="34"/>
  <c r="Q79" i="34"/>
  <c r="P79" i="34"/>
  <c r="Q78" i="34"/>
  <c r="P78" i="34"/>
  <c r="Q77" i="34"/>
  <c r="P77" i="34"/>
  <c r="Q76" i="34"/>
  <c r="P76" i="34"/>
  <c r="Q75" i="34"/>
  <c r="P75" i="34"/>
  <c r="Q74" i="34"/>
  <c r="P74" i="34"/>
  <c r="Q73" i="34"/>
  <c r="P73" i="34"/>
  <c r="Q72" i="34"/>
  <c r="P72" i="34"/>
  <c r="Q71" i="34"/>
  <c r="P71" i="34"/>
  <c r="Q69" i="34"/>
  <c r="P69" i="34"/>
  <c r="Q68" i="34"/>
  <c r="P68" i="34"/>
  <c r="Q67" i="34"/>
  <c r="P67" i="34"/>
  <c r="Q66" i="34"/>
  <c r="P66" i="34"/>
  <c r="Q65" i="34"/>
  <c r="P65" i="34"/>
  <c r="Q64" i="34"/>
  <c r="P64" i="34"/>
  <c r="Q63" i="34"/>
  <c r="P63" i="34"/>
  <c r="Q62" i="34"/>
  <c r="P62" i="34"/>
  <c r="Q61" i="34"/>
  <c r="P61" i="34"/>
  <c r="Q60" i="34"/>
  <c r="P60" i="34"/>
  <c r="Q59" i="34"/>
  <c r="P59" i="34"/>
  <c r="Q58" i="34"/>
  <c r="P58" i="34"/>
  <c r="Q57" i="34"/>
  <c r="P57" i="34"/>
  <c r="Q56" i="34"/>
  <c r="P56" i="34"/>
  <c r="Q55" i="34"/>
  <c r="P55" i="34"/>
  <c r="Q54" i="34"/>
  <c r="P54" i="34"/>
  <c r="Q53" i="34"/>
  <c r="P53" i="34"/>
  <c r="Q52" i="34"/>
  <c r="P52" i="34"/>
  <c r="Q51" i="34"/>
  <c r="P51" i="34"/>
  <c r="Q49" i="34"/>
  <c r="P49" i="34"/>
  <c r="Q48" i="34"/>
  <c r="P48" i="34"/>
  <c r="Q47" i="34"/>
  <c r="P47" i="34"/>
  <c r="Q46" i="34"/>
  <c r="P46" i="34"/>
  <c r="Q44" i="34"/>
  <c r="P44" i="34"/>
  <c r="Q43" i="34"/>
  <c r="P43" i="34"/>
  <c r="Q42" i="34"/>
  <c r="P42" i="34"/>
  <c r="Q40" i="34"/>
  <c r="P40" i="34"/>
  <c r="Q39" i="34"/>
  <c r="P39" i="34"/>
  <c r="Q38" i="34"/>
  <c r="P38" i="34"/>
  <c r="Q37" i="34"/>
  <c r="P37" i="34"/>
  <c r="Q36" i="34"/>
  <c r="P36" i="34"/>
  <c r="Q35" i="34"/>
  <c r="P35" i="34"/>
  <c r="Q34" i="34"/>
  <c r="P34" i="34"/>
  <c r="Q33" i="34"/>
  <c r="P33" i="34"/>
  <c r="Q32" i="34"/>
  <c r="P32" i="34"/>
  <c r="Q31" i="34"/>
  <c r="P31" i="34"/>
  <c r="Q30" i="34"/>
  <c r="P30" i="34"/>
  <c r="Q29" i="34"/>
  <c r="P29" i="34"/>
  <c r="Q28" i="34"/>
  <c r="P28" i="34"/>
  <c r="Q27" i="34"/>
  <c r="P27" i="34"/>
  <c r="Q26" i="34"/>
  <c r="P26" i="34"/>
  <c r="Q25" i="34"/>
  <c r="P25" i="34"/>
  <c r="Q24" i="34"/>
  <c r="P24" i="34"/>
  <c r="Q23" i="34"/>
  <c r="P23" i="34"/>
  <c r="Q22" i="34"/>
  <c r="P22" i="34"/>
  <c r="Q21" i="34"/>
  <c r="P21" i="34"/>
  <c r="Q20" i="34"/>
  <c r="P20" i="34"/>
  <c r="Q19" i="34"/>
  <c r="P19" i="34"/>
  <c r="Q18" i="34"/>
  <c r="P18" i="34"/>
  <c r="Q17" i="34"/>
  <c r="P17" i="34"/>
  <c r="Q16" i="34"/>
  <c r="P16" i="34"/>
  <c r="Q15" i="34"/>
  <c r="P15" i="34"/>
  <c r="Q14" i="34"/>
  <c r="P14" i="34"/>
  <c r="Q13" i="34"/>
  <c r="P13" i="34"/>
  <c r="Q12" i="34"/>
  <c r="P12" i="34"/>
  <c r="Q11" i="34"/>
  <c r="P11" i="34"/>
  <c r="Q10" i="34"/>
  <c r="P10" i="34"/>
  <c r="J98" i="34"/>
  <c r="O21" i="38"/>
  <c r="J99" i="34"/>
  <c r="G29" i="40"/>
  <c r="J100" i="34"/>
  <c r="G29" i="39"/>
  <c r="M100" i="34"/>
  <c r="M99" i="34"/>
  <c r="M98" i="34"/>
  <c r="L97" i="34"/>
  <c r="K97" i="34"/>
  <c r="L96" i="34"/>
  <c r="K96" i="34"/>
  <c r="L95" i="34"/>
  <c r="K95" i="34"/>
  <c r="L94" i="34"/>
  <c r="K94" i="34"/>
  <c r="L93" i="34"/>
  <c r="K93" i="34"/>
  <c r="L92" i="34"/>
  <c r="K92" i="34"/>
  <c r="L91" i="34"/>
  <c r="K91" i="34"/>
  <c r="L89" i="34"/>
  <c r="K89" i="34"/>
  <c r="L88" i="34"/>
  <c r="K88" i="34"/>
  <c r="L87" i="34"/>
  <c r="K87" i="34"/>
  <c r="L86" i="34"/>
  <c r="K86" i="34"/>
  <c r="L85" i="34"/>
  <c r="K85" i="34"/>
  <c r="L84" i="34"/>
  <c r="K84" i="34"/>
  <c r="L83" i="34"/>
  <c r="K83" i="34"/>
  <c r="L82" i="34"/>
  <c r="K82" i="34"/>
  <c r="L81" i="34"/>
  <c r="K81" i="34"/>
  <c r="L79" i="34"/>
  <c r="K79" i="34"/>
  <c r="L78" i="34"/>
  <c r="K78" i="34"/>
  <c r="L77" i="34"/>
  <c r="K77" i="34"/>
  <c r="L76" i="34"/>
  <c r="K76" i="34"/>
  <c r="L75" i="34"/>
  <c r="K75" i="34"/>
  <c r="L74" i="34"/>
  <c r="K74" i="34"/>
  <c r="L73" i="34"/>
  <c r="K73" i="34"/>
  <c r="L72" i="34"/>
  <c r="K72" i="34"/>
  <c r="L71" i="34"/>
  <c r="K71" i="34"/>
  <c r="L69" i="34"/>
  <c r="K69" i="34"/>
  <c r="L68" i="34"/>
  <c r="K68" i="34"/>
  <c r="L67" i="34"/>
  <c r="K67" i="34"/>
  <c r="L66" i="34"/>
  <c r="K66" i="34"/>
  <c r="L65" i="34"/>
  <c r="K65" i="34"/>
  <c r="L64" i="34"/>
  <c r="K64" i="34"/>
  <c r="L63" i="34"/>
  <c r="K63" i="34"/>
  <c r="L62" i="34"/>
  <c r="K62" i="34"/>
  <c r="L61" i="34"/>
  <c r="K61" i="34"/>
  <c r="L60" i="34"/>
  <c r="K60" i="34"/>
  <c r="L59" i="34"/>
  <c r="K59" i="34"/>
  <c r="L58" i="34"/>
  <c r="K58" i="34"/>
  <c r="L57" i="34"/>
  <c r="K57" i="34"/>
  <c r="L56" i="34"/>
  <c r="K56" i="34"/>
  <c r="L55" i="34"/>
  <c r="K55" i="34"/>
  <c r="L54" i="34"/>
  <c r="K54" i="34"/>
  <c r="L53" i="34"/>
  <c r="K53" i="34"/>
  <c r="L52" i="34"/>
  <c r="K52" i="34"/>
  <c r="L51" i="34"/>
  <c r="K51" i="34"/>
  <c r="L49" i="34"/>
  <c r="K49" i="34"/>
  <c r="L48" i="34"/>
  <c r="K48" i="34"/>
  <c r="L47" i="34"/>
  <c r="K47" i="34"/>
  <c r="L46" i="34"/>
  <c r="K46" i="34"/>
  <c r="L44" i="34"/>
  <c r="K44" i="34"/>
  <c r="L43" i="34"/>
  <c r="K43" i="34"/>
  <c r="L42" i="34"/>
  <c r="K42" i="34"/>
  <c r="L40" i="34"/>
  <c r="K40" i="34"/>
  <c r="L39" i="34"/>
  <c r="K39" i="34"/>
  <c r="L38" i="34"/>
  <c r="K38" i="34"/>
  <c r="L37" i="34"/>
  <c r="K37" i="34"/>
  <c r="L36" i="34"/>
  <c r="K36" i="34"/>
  <c r="L35" i="34"/>
  <c r="K35" i="34"/>
  <c r="L34" i="34"/>
  <c r="K34" i="34"/>
  <c r="L33" i="34"/>
  <c r="K33" i="34"/>
  <c r="L32" i="34"/>
  <c r="K32" i="34"/>
  <c r="L31" i="34"/>
  <c r="K31" i="34"/>
  <c r="L30" i="34"/>
  <c r="K30" i="34"/>
  <c r="L29" i="34"/>
  <c r="K29" i="34"/>
  <c r="L28" i="34"/>
  <c r="K28" i="34"/>
  <c r="L27" i="34"/>
  <c r="K27" i="34"/>
  <c r="L26" i="34"/>
  <c r="K26" i="34"/>
  <c r="L25" i="34"/>
  <c r="K25" i="34"/>
  <c r="L24" i="34"/>
  <c r="K24" i="34"/>
  <c r="L23" i="34"/>
  <c r="K23" i="34"/>
  <c r="L22" i="34"/>
  <c r="K22" i="34"/>
  <c r="L21" i="34"/>
  <c r="K21" i="34"/>
  <c r="L20" i="34"/>
  <c r="K20" i="34"/>
  <c r="L19" i="34"/>
  <c r="K19" i="34"/>
  <c r="L18" i="34"/>
  <c r="K18" i="34"/>
  <c r="L17" i="34"/>
  <c r="K17" i="34"/>
  <c r="L16" i="34"/>
  <c r="K16" i="34"/>
  <c r="L15" i="34"/>
  <c r="K15" i="34"/>
  <c r="L14" i="34"/>
  <c r="K14" i="34"/>
  <c r="L13" i="34"/>
  <c r="K13" i="34"/>
  <c r="L12" i="34"/>
  <c r="K12" i="34"/>
  <c r="L11" i="34"/>
  <c r="K11" i="34"/>
  <c r="L10" i="34"/>
  <c r="K10" i="34"/>
  <c r="H98" i="34"/>
  <c r="H99" i="34"/>
  <c r="H100" i="34"/>
  <c r="E100" i="34"/>
  <c r="G28" i="39"/>
  <c r="E99" i="34"/>
  <c r="G28" i="40"/>
  <c r="E98" i="34"/>
  <c r="O20" i="38"/>
  <c r="G93" i="34"/>
  <c r="F93" i="34"/>
  <c r="G94" i="34"/>
  <c r="F94" i="34"/>
  <c r="G95" i="34"/>
  <c r="F95" i="34"/>
  <c r="G96" i="34"/>
  <c r="F96" i="34"/>
  <c r="G97" i="34"/>
  <c r="F97" i="34"/>
  <c r="G92" i="34"/>
  <c r="F92" i="34"/>
  <c r="G91" i="34"/>
  <c r="F91" i="34"/>
  <c r="G83" i="34"/>
  <c r="F83" i="34"/>
  <c r="G84" i="34"/>
  <c r="F84" i="34"/>
  <c r="G85" i="34"/>
  <c r="F85" i="34"/>
  <c r="G86" i="34"/>
  <c r="F86" i="34"/>
  <c r="G87" i="34"/>
  <c r="F87" i="34"/>
  <c r="G88" i="34"/>
  <c r="F88" i="34"/>
  <c r="G89" i="34"/>
  <c r="F89" i="34"/>
  <c r="G82" i="34"/>
  <c r="F82" i="34"/>
  <c r="G81" i="34"/>
  <c r="F81" i="34"/>
  <c r="G73" i="34"/>
  <c r="F73" i="34"/>
  <c r="G74" i="34"/>
  <c r="F74" i="34"/>
  <c r="G75" i="34"/>
  <c r="F75" i="34"/>
  <c r="G76" i="34"/>
  <c r="F76" i="34"/>
  <c r="G77" i="34"/>
  <c r="F77" i="34"/>
  <c r="G78" i="34"/>
  <c r="F78" i="34"/>
  <c r="G79" i="34"/>
  <c r="F79" i="34"/>
  <c r="G72" i="34"/>
  <c r="F72" i="34"/>
  <c r="G71" i="34"/>
  <c r="F71" i="34"/>
  <c r="G53" i="34"/>
  <c r="F53" i="34"/>
  <c r="G54" i="34"/>
  <c r="F54" i="34"/>
  <c r="G55" i="34"/>
  <c r="F55" i="34"/>
  <c r="G56" i="34"/>
  <c r="F56" i="34"/>
  <c r="G57" i="34"/>
  <c r="F57" i="34"/>
  <c r="G58" i="34"/>
  <c r="F58" i="34"/>
  <c r="G59" i="34"/>
  <c r="F59" i="34"/>
  <c r="G60" i="34"/>
  <c r="F60" i="34"/>
  <c r="G61" i="34"/>
  <c r="F61" i="34"/>
  <c r="G62" i="34"/>
  <c r="F62" i="34"/>
  <c r="G63" i="34"/>
  <c r="F63" i="34"/>
  <c r="G64" i="34"/>
  <c r="F64" i="34"/>
  <c r="G65" i="34"/>
  <c r="F65" i="34"/>
  <c r="G66" i="34"/>
  <c r="F66" i="34"/>
  <c r="G67" i="34"/>
  <c r="F67" i="34"/>
  <c r="G68" i="34"/>
  <c r="F68" i="34"/>
  <c r="G69" i="34"/>
  <c r="F69" i="34"/>
  <c r="G52" i="34"/>
  <c r="F52" i="34"/>
  <c r="G51" i="34"/>
  <c r="F51" i="34"/>
  <c r="G48" i="34"/>
  <c r="F48" i="34"/>
  <c r="G49" i="34"/>
  <c r="F49" i="34"/>
  <c r="G47" i="34"/>
  <c r="F47" i="34"/>
  <c r="G46" i="34"/>
  <c r="F46" i="34"/>
  <c r="G44" i="34"/>
  <c r="F44" i="34"/>
  <c r="G43" i="34"/>
  <c r="F43" i="34"/>
  <c r="G42" i="34"/>
  <c r="F42" i="34"/>
  <c r="G12" i="34"/>
  <c r="F12" i="34"/>
  <c r="G13" i="34"/>
  <c r="F13" i="34"/>
  <c r="G14" i="34"/>
  <c r="F14" i="34"/>
  <c r="G15" i="34"/>
  <c r="F15" i="34"/>
  <c r="G16" i="34"/>
  <c r="F16" i="34"/>
  <c r="G17" i="34"/>
  <c r="F17" i="34"/>
  <c r="G18" i="34"/>
  <c r="F18" i="34"/>
  <c r="G19" i="34"/>
  <c r="F19" i="34"/>
  <c r="G20" i="34"/>
  <c r="F20" i="34"/>
  <c r="G21" i="34"/>
  <c r="F21" i="34"/>
  <c r="G22" i="34"/>
  <c r="F22" i="34"/>
  <c r="G23" i="34"/>
  <c r="F23" i="34"/>
  <c r="G24" i="34"/>
  <c r="F24" i="34"/>
  <c r="G25" i="34"/>
  <c r="F25" i="34"/>
  <c r="G26" i="34"/>
  <c r="F26" i="34"/>
  <c r="G27" i="34"/>
  <c r="F27" i="34"/>
  <c r="G28" i="34"/>
  <c r="F28" i="34"/>
  <c r="G29" i="34"/>
  <c r="F29" i="34"/>
  <c r="G30" i="34"/>
  <c r="F30" i="34"/>
  <c r="G31" i="34"/>
  <c r="F31" i="34"/>
  <c r="G32" i="34"/>
  <c r="F32" i="34"/>
  <c r="G33" i="34"/>
  <c r="F33" i="34"/>
  <c r="G34" i="34"/>
  <c r="F34" i="34"/>
  <c r="G35" i="34"/>
  <c r="F35" i="34"/>
  <c r="G36" i="34"/>
  <c r="F36" i="34"/>
  <c r="G37" i="34"/>
  <c r="F37" i="34"/>
  <c r="G38" i="34"/>
  <c r="F38" i="34"/>
  <c r="G39" i="34"/>
  <c r="F39" i="34"/>
  <c r="G40" i="34"/>
  <c r="F40" i="34"/>
  <c r="G11" i="34"/>
  <c r="F11" i="34"/>
  <c r="G10" i="34"/>
  <c r="F10" i="34"/>
  <c r="J23" i="13"/>
  <c r="G29" i="38"/>
  <c r="J24" i="13"/>
  <c r="O29" i="40"/>
  <c r="J25" i="13"/>
  <c r="O29" i="39"/>
  <c r="M25" i="13"/>
  <c r="M24" i="13"/>
  <c r="M23" i="13"/>
  <c r="L22" i="13"/>
  <c r="K22" i="13"/>
  <c r="L21" i="13"/>
  <c r="K21" i="13"/>
  <c r="L20" i="13"/>
  <c r="K20" i="13"/>
  <c r="L19" i="13"/>
  <c r="K19" i="13"/>
  <c r="L18" i="13"/>
  <c r="K18" i="13"/>
  <c r="L17" i="13"/>
  <c r="K17" i="13"/>
  <c r="L16" i="13"/>
  <c r="K16" i="13"/>
  <c r="L15" i="13"/>
  <c r="K15" i="13"/>
  <c r="L14" i="13"/>
  <c r="K14" i="13"/>
  <c r="L13" i="13"/>
  <c r="K13" i="13"/>
  <c r="L12" i="13"/>
  <c r="K12" i="13"/>
  <c r="L11" i="13"/>
  <c r="K11" i="13"/>
  <c r="L10" i="13"/>
  <c r="K10" i="13"/>
  <c r="H23" i="13"/>
  <c r="H24" i="13"/>
  <c r="H25" i="13"/>
  <c r="E25" i="13"/>
  <c r="O28" i="39"/>
  <c r="E24" i="13"/>
  <c r="O28" i="40"/>
  <c r="E23" i="13"/>
  <c r="G28" i="38"/>
  <c r="G12" i="13"/>
  <c r="F12" i="13"/>
  <c r="G13" i="13"/>
  <c r="F13" i="13"/>
  <c r="G14" i="13"/>
  <c r="F14" i="13"/>
  <c r="G15" i="13"/>
  <c r="F15" i="13"/>
  <c r="G16" i="13"/>
  <c r="F16" i="13"/>
  <c r="G17" i="13"/>
  <c r="F17" i="13"/>
  <c r="G18" i="13"/>
  <c r="F18" i="13"/>
  <c r="G19" i="13"/>
  <c r="F19" i="13"/>
  <c r="G20" i="13"/>
  <c r="F20" i="13"/>
  <c r="G21" i="13"/>
  <c r="F21" i="13"/>
  <c r="G22" i="13"/>
  <c r="F22" i="13"/>
  <c r="G11" i="13"/>
  <c r="F11" i="13"/>
  <c r="G10" i="13"/>
  <c r="F10" i="13"/>
  <c r="O15" i="12"/>
  <c r="C30" i="40"/>
  <c r="R15" i="12"/>
  <c r="Q14" i="12"/>
  <c r="P14" i="12"/>
  <c r="Q13" i="12"/>
  <c r="P13" i="12"/>
  <c r="Q12" i="12"/>
  <c r="P12" i="12"/>
  <c r="Q11" i="12"/>
  <c r="P11" i="12"/>
  <c r="Q10" i="12"/>
  <c r="J15" i="12"/>
  <c r="C29" i="40"/>
  <c r="M15" i="12"/>
  <c r="L14" i="12"/>
  <c r="K14" i="12"/>
  <c r="L13" i="12"/>
  <c r="K13" i="12"/>
  <c r="L12" i="12"/>
  <c r="K12" i="12"/>
  <c r="L11" i="12"/>
  <c r="K11" i="12"/>
  <c r="L10" i="12"/>
  <c r="H15" i="12"/>
  <c r="E15" i="12"/>
  <c r="C28" i="40"/>
  <c r="C31" i="40"/>
  <c r="G12" i="12"/>
  <c r="F12" i="12"/>
  <c r="G13" i="12"/>
  <c r="F13" i="12"/>
  <c r="G14" i="12"/>
  <c r="F14" i="12"/>
  <c r="G11" i="12"/>
  <c r="F11" i="12"/>
  <c r="G10" i="12"/>
  <c r="O12" i="11"/>
  <c r="K22" i="38"/>
  <c r="O13" i="11"/>
  <c r="O22" i="40"/>
  <c r="O14" i="11"/>
  <c r="O22" i="39"/>
  <c r="R14" i="11"/>
  <c r="R13" i="11"/>
  <c r="R12" i="11"/>
  <c r="Q11" i="11"/>
  <c r="P11" i="11"/>
  <c r="Q10" i="11"/>
  <c r="P10" i="11"/>
  <c r="P14" i="11"/>
  <c r="J12" i="11"/>
  <c r="K21" i="38"/>
  <c r="J13" i="11"/>
  <c r="O21" i="40"/>
  <c r="J14" i="11"/>
  <c r="O21" i="39"/>
  <c r="M14" i="11"/>
  <c r="M13" i="11"/>
  <c r="M12" i="11"/>
  <c r="L11" i="11"/>
  <c r="K11" i="11"/>
  <c r="L10" i="11"/>
  <c r="K10" i="11"/>
  <c r="H12" i="11"/>
  <c r="H13" i="11"/>
  <c r="H14" i="11"/>
  <c r="E14" i="11"/>
  <c r="O20" i="39"/>
  <c r="E13" i="11"/>
  <c r="O20" i="40"/>
  <c r="E12" i="11"/>
  <c r="K20" i="38"/>
  <c r="G11" i="11"/>
  <c r="F11" i="11"/>
  <c r="G10" i="11"/>
  <c r="F10" i="11"/>
  <c r="O79" i="33"/>
  <c r="G22" i="38"/>
  <c r="O80" i="33"/>
  <c r="K22" i="40"/>
  <c r="O81" i="33"/>
  <c r="K22" i="39"/>
  <c r="R81" i="33"/>
  <c r="R80" i="33"/>
  <c r="R79" i="33"/>
  <c r="Q78" i="33"/>
  <c r="P78" i="33"/>
  <c r="Q77" i="33"/>
  <c r="P77" i="33"/>
  <c r="Q76" i="33"/>
  <c r="P76" i="33"/>
  <c r="Q75" i="33"/>
  <c r="P75" i="33"/>
  <c r="Q74" i="33"/>
  <c r="P74" i="33"/>
  <c r="Q73" i="33"/>
  <c r="P73" i="33"/>
  <c r="Q72" i="33"/>
  <c r="P72" i="33"/>
  <c r="Q70" i="33"/>
  <c r="P70" i="33"/>
  <c r="Q69" i="33"/>
  <c r="P69" i="33"/>
  <c r="Q68" i="33"/>
  <c r="P68" i="33"/>
  <c r="Q67" i="33"/>
  <c r="P67" i="33"/>
  <c r="Q66" i="33"/>
  <c r="P66" i="33"/>
  <c r="Q65" i="33"/>
  <c r="P65" i="33"/>
  <c r="Q64" i="33"/>
  <c r="P64" i="33"/>
  <c r="Q63" i="33"/>
  <c r="P63" i="33"/>
  <c r="Q62" i="33"/>
  <c r="P62" i="33"/>
  <c r="Q60" i="33"/>
  <c r="P60" i="33"/>
  <c r="Q59" i="33"/>
  <c r="P59" i="33"/>
  <c r="Q58" i="33"/>
  <c r="P58" i="33"/>
  <c r="Q57" i="33"/>
  <c r="P57" i="33"/>
  <c r="Q56" i="33"/>
  <c r="P56" i="33"/>
  <c r="Q55" i="33"/>
  <c r="P55" i="33"/>
  <c r="Q54" i="33"/>
  <c r="P54" i="33"/>
  <c r="Q53" i="33"/>
  <c r="P53" i="33"/>
  <c r="Q52" i="33"/>
  <c r="P52" i="33"/>
  <c r="Q50" i="33"/>
  <c r="P50" i="33"/>
  <c r="Q49" i="33"/>
  <c r="P49" i="33"/>
  <c r="Q48" i="33"/>
  <c r="P48" i="33"/>
  <c r="Q47" i="33"/>
  <c r="P47" i="33"/>
  <c r="Q46" i="33"/>
  <c r="P46" i="33"/>
  <c r="Q45" i="33"/>
  <c r="P45" i="33"/>
  <c r="Q44" i="33"/>
  <c r="P44" i="33"/>
  <c r="Q43" i="33"/>
  <c r="P43" i="33"/>
  <c r="Q42" i="33"/>
  <c r="P42" i="33"/>
  <c r="Q41" i="33"/>
  <c r="P41" i="33"/>
  <c r="Q40" i="33"/>
  <c r="P40" i="33"/>
  <c r="Q39" i="33"/>
  <c r="P39" i="33"/>
  <c r="Q38" i="33"/>
  <c r="P38" i="33"/>
  <c r="Q37" i="33"/>
  <c r="P37" i="33"/>
  <c r="Q36" i="33"/>
  <c r="P36" i="33"/>
  <c r="Q35" i="33"/>
  <c r="P35" i="33"/>
  <c r="Q34" i="33"/>
  <c r="P34" i="33"/>
  <c r="Q33" i="33"/>
  <c r="P33" i="33"/>
  <c r="Q32" i="33"/>
  <c r="P32" i="33"/>
  <c r="Q30" i="33"/>
  <c r="P30" i="33"/>
  <c r="Q29" i="33"/>
  <c r="P29" i="33"/>
  <c r="Q28" i="33"/>
  <c r="P28" i="33"/>
  <c r="Q26" i="33"/>
  <c r="P26" i="33"/>
  <c r="Q25" i="33"/>
  <c r="P25" i="33"/>
  <c r="Q24" i="33"/>
  <c r="P24" i="33"/>
  <c r="Q23" i="33"/>
  <c r="P23" i="33"/>
  <c r="Q22" i="33"/>
  <c r="P22" i="33"/>
  <c r="Q21" i="33"/>
  <c r="P21" i="33"/>
  <c r="Q20" i="33"/>
  <c r="P20" i="33"/>
  <c r="Q19" i="33"/>
  <c r="P19" i="33"/>
  <c r="Q17" i="33"/>
  <c r="P17" i="33"/>
  <c r="Q16" i="33"/>
  <c r="P16" i="33"/>
  <c r="Q15" i="33"/>
  <c r="P15" i="33"/>
  <c r="Q14" i="33"/>
  <c r="P14" i="33"/>
  <c r="Q13" i="33"/>
  <c r="P13" i="33"/>
  <c r="Q12" i="33"/>
  <c r="P12" i="33"/>
  <c r="Q11" i="33"/>
  <c r="P11" i="33"/>
  <c r="Q10" i="33"/>
  <c r="P10" i="33"/>
  <c r="J79" i="33"/>
  <c r="G21" i="38"/>
  <c r="J80" i="33"/>
  <c r="K21" i="40"/>
  <c r="J81" i="33"/>
  <c r="K21" i="39"/>
  <c r="M81" i="33"/>
  <c r="M80" i="33"/>
  <c r="M79" i="33"/>
  <c r="L78" i="33"/>
  <c r="K78" i="33"/>
  <c r="L77" i="33"/>
  <c r="K77" i="33"/>
  <c r="L76" i="33"/>
  <c r="K76" i="33"/>
  <c r="L75" i="33"/>
  <c r="K75" i="33"/>
  <c r="L74" i="33"/>
  <c r="K74" i="33"/>
  <c r="L73" i="33"/>
  <c r="K73" i="33"/>
  <c r="L72" i="33"/>
  <c r="K72" i="33"/>
  <c r="L70" i="33"/>
  <c r="K70" i="33"/>
  <c r="L69" i="33"/>
  <c r="K69" i="33"/>
  <c r="L68" i="33"/>
  <c r="K68" i="33"/>
  <c r="L67" i="33"/>
  <c r="K67" i="33"/>
  <c r="L66" i="33"/>
  <c r="K66" i="33"/>
  <c r="L65" i="33"/>
  <c r="K65" i="33"/>
  <c r="L64" i="33"/>
  <c r="K64" i="33"/>
  <c r="L63" i="33"/>
  <c r="K63" i="33"/>
  <c r="L62" i="33"/>
  <c r="K62" i="33"/>
  <c r="L60" i="33"/>
  <c r="K60" i="33"/>
  <c r="L59" i="33"/>
  <c r="K59" i="33"/>
  <c r="L58" i="33"/>
  <c r="K58" i="33"/>
  <c r="L57" i="33"/>
  <c r="K57" i="33"/>
  <c r="L56" i="33"/>
  <c r="K56" i="33"/>
  <c r="L55" i="33"/>
  <c r="K55" i="33"/>
  <c r="L54" i="33"/>
  <c r="K54" i="33"/>
  <c r="L53" i="33"/>
  <c r="K53" i="33"/>
  <c r="L52" i="33"/>
  <c r="K52" i="33"/>
  <c r="L50" i="33"/>
  <c r="K50" i="33"/>
  <c r="L49" i="33"/>
  <c r="K49" i="33"/>
  <c r="L48" i="33"/>
  <c r="K48" i="33"/>
  <c r="L47" i="33"/>
  <c r="K47" i="33"/>
  <c r="L46" i="33"/>
  <c r="K46" i="33"/>
  <c r="L45" i="33"/>
  <c r="K45" i="33"/>
  <c r="L44" i="33"/>
  <c r="K44" i="33"/>
  <c r="L43" i="33"/>
  <c r="K43" i="33"/>
  <c r="L42" i="33"/>
  <c r="K42" i="33"/>
  <c r="L41" i="33"/>
  <c r="K41" i="33"/>
  <c r="L40" i="33"/>
  <c r="K40" i="33"/>
  <c r="L39" i="33"/>
  <c r="K39" i="33"/>
  <c r="L38" i="33"/>
  <c r="K38" i="33"/>
  <c r="L37" i="33"/>
  <c r="K37" i="33"/>
  <c r="L36" i="33"/>
  <c r="K36" i="33"/>
  <c r="L35" i="33"/>
  <c r="K35" i="33"/>
  <c r="L34" i="33"/>
  <c r="K34" i="33"/>
  <c r="L33" i="33"/>
  <c r="K33" i="33"/>
  <c r="L32" i="33"/>
  <c r="K32" i="33"/>
  <c r="L30" i="33"/>
  <c r="K30" i="33"/>
  <c r="L29" i="33"/>
  <c r="K29" i="33"/>
  <c r="L28" i="33"/>
  <c r="K28" i="33"/>
  <c r="L26" i="33"/>
  <c r="K26" i="33"/>
  <c r="L25" i="33"/>
  <c r="K25" i="33"/>
  <c r="L24" i="33"/>
  <c r="K24" i="33"/>
  <c r="L23" i="33"/>
  <c r="K23" i="33"/>
  <c r="L22" i="33"/>
  <c r="K22" i="33"/>
  <c r="L21" i="33"/>
  <c r="K21" i="33"/>
  <c r="L20" i="33"/>
  <c r="K20" i="33"/>
  <c r="L19" i="33"/>
  <c r="K19" i="33"/>
  <c r="L18" i="33"/>
  <c r="K18" i="33"/>
  <c r="L17" i="33"/>
  <c r="K17" i="33"/>
  <c r="L16" i="33"/>
  <c r="K16" i="33"/>
  <c r="L15" i="33"/>
  <c r="K15" i="33"/>
  <c r="L14" i="33"/>
  <c r="K14" i="33"/>
  <c r="L13" i="33"/>
  <c r="K13" i="33"/>
  <c r="L12" i="33"/>
  <c r="K12" i="33"/>
  <c r="L11" i="33"/>
  <c r="K11" i="33"/>
  <c r="L10" i="33"/>
  <c r="H79" i="33"/>
  <c r="H80" i="33"/>
  <c r="H81" i="33"/>
  <c r="E80" i="33"/>
  <c r="K20" i="40"/>
  <c r="E81" i="33"/>
  <c r="K20" i="39"/>
  <c r="E79" i="33"/>
  <c r="G20" i="38"/>
  <c r="G74" i="33"/>
  <c r="F74" i="33"/>
  <c r="G75" i="33"/>
  <c r="F75" i="33"/>
  <c r="G76" i="33"/>
  <c r="F76" i="33"/>
  <c r="G77" i="33"/>
  <c r="F77" i="33"/>
  <c r="G78" i="33"/>
  <c r="F78" i="33"/>
  <c r="G73" i="33"/>
  <c r="F73" i="33"/>
  <c r="G72" i="33"/>
  <c r="F72" i="33"/>
  <c r="G65" i="33"/>
  <c r="F65" i="33"/>
  <c r="G66" i="33"/>
  <c r="F66" i="33"/>
  <c r="G67" i="33"/>
  <c r="F67" i="33"/>
  <c r="G68" i="33"/>
  <c r="F68" i="33"/>
  <c r="G69" i="33"/>
  <c r="F69" i="33"/>
  <c r="G70" i="33"/>
  <c r="F70" i="33"/>
  <c r="G64" i="33"/>
  <c r="F64" i="33"/>
  <c r="G63" i="33"/>
  <c r="F63" i="33"/>
  <c r="G62" i="33"/>
  <c r="F62" i="33"/>
  <c r="G54" i="33"/>
  <c r="F54" i="33"/>
  <c r="G55" i="33"/>
  <c r="F55" i="33"/>
  <c r="G56" i="33"/>
  <c r="F56" i="33"/>
  <c r="G57" i="33"/>
  <c r="F57" i="33"/>
  <c r="G58" i="33"/>
  <c r="F58" i="33"/>
  <c r="G59" i="33"/>
  <c r="F59" i="33"/>
  <c r="G60" i="33"/>
  <c r="F60" i="33"/>
  <c r="G53" i="33"/>
  <c r="F53" i="33"/>
  <c r="G52" i="33"/>
  <c r="F52" i="33"/>
  <c r="G35" i="33"/>
  <c r="F35" i="33"/>
  <c r="G36" i="33"/>
  <c r="F36" i="33"/>
  <c r="G37" i="33"/>
  <c r="F37" i="33"/>
  <c r="G38" i="33"/>
  <c r="F38" i="33"/>
  <c r="G39" i="33"/>
  <c r="F39" i="33"/>
  <c r="G40" i="33"/>
  <c r="F40" i="33"/>
  <c r="G41" i="33"/>
  <c r="F41" i="33"/>
  <c r="G42" i="33"/>
  <c r="F42" i="33"/>
  <c r="G43" i="33"/>
  <c r="F43" i="33"/>
  <c r="G44" i="33"/>
  <c r="F44" i="33"/>
  <c r="G45" i="33"/>
  <c r="F45" i="33"/>
  <c r="G46" i="33"/>
  <c r="F46" i="33"/>
  <c r="G47" i="33"/>
  <c r="F47" i="33"/>
  <c r="G48" i="33"/>
  <c r="F48" i="33"/>
  <c r="G49" i="33"/>
  <c r="F49" i="33"/>
  <c r="G50" i="33"/>
  <c r="F50" i="33"/>
  <c r="G34" i="33"/>
  <c r="F34" i="33"/>
  <c r="G33" i="33"/>
  <c r="F33" i="33"/>
  <c r="G32" i="33"/>
  <c r="F32" i="33"/>
  <c r="G30" i="33"/>
  <c r="F30" i="33"/>
  <c r="G29" i="33"/>
  <c r="F29" i="33"/>
  <c r="G28" i="33"/>
  <c r="F28" i="33"/>
  <c r="G12" i="33"/>
  <c r="F12" i="33"/>
  <c r="G13" i="33"/>
  <c r="F13" i="33"/>
  <c r="G14" i="33"/>
  <c r="F14" i="33"/>
  <c r="G15" i="33"/>
  <c r="F15" i="33"/>
  <c r="G16" i="33"/>
  <c r="F16" i="33"/>
  <c r="G17" i="33"/>
  <c r="F17" i="33"/>
  <c r="G18" i="33"/>
  <c r="F18" i="33"/>
  <c r="G19" i="33"/>
  <c r="F19" i="33"/>
  <c r="G20" i="33"/>
  <c r="F20" i="33"/>
  <c r="G21" i="33"/>
  <c r="F21" i="33"/>
  <c r="G22" i="33"/>
  <c r="F22" i="33"/>
  <c r="G23" i="33"/>
  <c r="F23" i="33"/>
  <c r="G24" i="33"/>
  <c r="F24" i="33"/>
  <c r="G25" i="33"/>
  <c r="F25" i="33"/>
  <c r="G26" i="33"/>
  <c r="F26" i="33"/>
  <c r="G11" i="33"/>
  <c r="F11" i="33"/>
  <c r="G10" i="33"/>
  <c r="F10" i="33"/>
  <c r="O76" i="32"/>
  <c r="C22" i="38"/>
  <c r="O77" i="32"/>
  <c r="G22" i="40"/>
  <c r="O78" i="32"/>
  <c r="G22" i="39"/>
  <c r="R78" i="32"/>
  <c r="R77" i="32"/>
  <c r="R76" i="32"/>
  <c r="Q75" i="32"/>
  <c r="P75" i="32"/>
  <c r="Q74" i="32"/>
  <c r="P74" i="32"/>
  <c r="Q73" i="32"/>
  <c r="P73" i="32"/>
  <c r="Q72" i="32"/>
  <c r="P72" i="32"/>
  <c r="Q71" i="32"/>
  <c r="P71" i="32"/>
  <c r="Q70" i="32"/>
  <c r="P70" i="32"/>
  <c r="Q69" i="32"/>
  <c r="P69" i="32"/>
  <c r="Q67" i="32"/>
  <c r="P67" i="32"/>
  <c r="Q66" i="32"/>
  <c r="P66" i="32"/>
  <c r="Q65" i="32"/>
  <c r="P65" i="32"/>
  <c r="Q64" i="32"/>
  <c r="P64" i="32"/>
  <c r="Q63" i="32"/>
  <c r="P63" i="32"/>
  <c r="Q62" i="32"/>
  <c r="P62" i="32"/>
  <c r="Q61" i="32"/>
  <c r="P61" i="32"/>
  <c r="Q60" i="32"/>
  <c r="P60" i="32"/>
  <c r="Q58" i="32"/>
  <c r="P58" i="32"/>
  <c r="Q57" i="32"/>
  <c r="P57" i="32"/>
  <c r="Q56" i="32"/>
  <c r="P56" i="32"/>
  <c r="Q55" i="32"/>
  <c r="P55" i="32"/>
  <c r="Q54" i="32"/>
  <c r="P54" i="32"/>
  <c r="Q53" i="32"/>
  <c r="P53" i="32"/>
  <c r="Q52" i="32"/>
  <c r="P52" i="32"/>
  <c r="Q51" i="32"/>
  <c r="P51" i="32"/>
  <c r="Q50" i="32"/>
  <c r="P50" i="32"/>
  <c r="Q48" i="32"/>
  <c r="P48" i="32"/>
  <c r="Q47" i="32"/>
  <c r="P47" i="32"/>
  <c r="Q46" i="32"/>
  <c r="P46" i="32"/>
  <c r="Q45" i="32"/>
  <c r="P45" i="32"/>
  <c r="Q44" i="32"/>
  <c r="P44" i="32"/>
  <c r="Q43" i="32"/>
  <c r="P43" i="32"/>
  <c r="Q42" i="32"/>
  <c r="P42" i="32"/>
  <c r="Q41" i="32"/>
  <c r="P41" i="32"/>
  <c r="Q40" i="32"/>
  <c r="P40" i="32"/>
  <c r="Q39" i="32"/>
  <c r="P39" i="32"/>
  <c r="Q38" i="32"/>
  <c r="P38" i="32"/>
  <c r="Q37" i="32"/>
  <c r="P37" i="32"/>
  <c r="Q36" i="32"/>
  <c r="P36" i="32"/>
  <c r="Q35" i="32"/>
  <c r="P35" i="32"/>
  <c r="Q34" i="32"/>
  <c r="P34" i="32"/>
  <c r="Q33" i="32"/>
  <c r="P33" i="32"/>
  <c r="Q32" i="32"/>
  <c r="P32" i="32"/>
  <c r="Q31" i="32"/>
  <c r="P31" i="32"/>
  <c r="Q30" i="32"/>
  <c r="P30" i="32"/>
  <c r="Q28" i="32"/>
  <c r="P28" i="32"/>
  <c r="Q27" i="32"/>
  <c r="P27" i="32"/>
  <c r="Q26" i="32"/>
  <c r="P26" i="32"/>
  <c r="Q24" i="32"/>
  <c r="P24" i="32"/>
  <c r="Q23" i="32"/>
  <c r="P23" i="32"/>
  <c r="Q22" i="32"/>
  <c r="P22" i="32"/>
  <c r="Q21" i="32"/>
  <c r="P21" i="32"/>
  <c r="Q20" i="32"/>
  <c r="P20" i="32"/>
  <c r="Q19" i="32"/>
  <c r="P19" i="32"/>
  <c r="Q18" i="32"/>
  <c r="P18" i="32"/>
  <c r="Q17" i="32"/>
  <c r="P17" i="32"/>
  <c r="Q16" i="32"/>
  <c r="P16" i="32"/>
  <c r="Q15" i="32"/>
  <c r="P15" i="32"/>
  <c r="Q14" i="32"/>
  <c r="P14" i="32"/>
  <c r="Q13" i="32"/>
  <c r="P13" i="32"/>
  <c r="Q12" i="32"/>
  <c r="P12" i="32"/>
  <c r="Q11" i="32"/>
  <c r="P11" i="32"/>
  <c r="Q10" i="32"/>
  <c r="P10" i="32"/>
  <c r="J76" i="32"/>
  <c r="C21" i="38"/>
  <c r="J77" i="32"/>
  <c r="G21" i="40"/>
  <c r="J78" i="32"/>
  <c r="G21" i="39"/>
  <c r="M78" i="32"/>
  <c r="M77" i="32"/>
  <c r="M76" i="32"/>
  <c r="L75" i="32"/>
  <c r="K75" i="32"/>
  <c r="L74" i="32"/>
  <c r="K74" i="32"/>
  <c r="L73" i="32"/>
  <c r="K73" i="32"/>
  <c r="L72" i="32"/>
  <c r="K72" i="32"/>
  <c r="L71" i="32"/>
  <c r="K71" i="32"/>
  <c r="L70" i="32"/>
  <c r="K70" i="32"/>
  <c r="L69" i="32"/>
  <c r="K69" i="32"/>
  <c r="L67" i="32"/>
  <c r="K67" i="32"/>
  <c r="L66" i="32"/>
  <c r="K66" i="32"/>
  <c r="L65" i="32"/>
  <c r="K65" i="32"/>
  <c r="L64" i="32"/>
  <c r="K64" i="32"/>
  <c r="L63" i="32"/>
  <c r="K63" i="32"/>
  <c r="L62" i="32"/>
  <c r="K62" i="32"/>
  <c r="L61" i="32"/>
  <c r="K61" i="32"/>
  <c r="L60" i="32"/>
  <c r="K60" i="32"/>
  <c r="L58" i="32"/>
  <c r="K58" i="32"/>
  <c r="L57" i="32"/>
  <c r="K57" i="32"/>
  <c r="L56" i="32"/>
  <c r="K56" i="32"/>
  <c r="L55" i="32"/>
  <c r="K55" i="32"/>
  <c r="L54" i="32"/>
  <c r="K54" i="32"/>
  <c r="L53" i="32"/>
  <c r="K53" i="32"/>
  <c r="L52" i="32"/>
  <c r="K52" i="32"/>
  <c r="L51" i="32"/>
  <c r="K51" i="32"/>
  <c r="L50" i="32"/>
  <c r="K50" i="32"/>
  <c r="L48" i="32"/>
  <c r="K48" i="32"/>
  <c r="L47" i="32"/>
  <c r="K47" i="32"/>
  <c r="L46" i="32"/>
  <c r="K46" i="32"/>
  <c r="L45" i="32"/>
  <c r="K45" i="32"/>
  <c r="L44" i="32"/>
  <c r="K44" i="32"/>
  <c r="L43" i="32"/>
  <c r="K43" i="32"/>
  <c r="L42" i="32"/>
  <c r="K42" i="32"/>
  <c r="L41" i="32"/>
  <c r="K41" i="32"/>
  <c r="L40" i="32"/>
  <c r="K40" i="32"/>
  <c r="L39" i="32"/>
  <c r="K39" i="32"/>
  <c r="L38" i="32"/>
  <c r="K38" i="32"/>
  <c r="L37" i="32"/>
  <c r="K37" i="32"/>
  <c r="L36" i="32"/>
  <c r="K36" i="32"/>
  <c r="L35" i="32"/>
  <c r="K35" i="32"/>
  <c r="L34" i="32"/>
  <c r="K34" i="32"/>
  <c r="L33" i="32"/>
  <c r="K33" i="32"/>
  <c r="L32" i="32"/>
  <c r="K32" i="32"/>
  <c r="L31" i="32"/>
  <c r="K31" i="32"/>
  <c r="L30" i="32"/>
  <c r="K30" i="32"/>
  <c r="L28" i="32"/>
  <c r="K28" i="32"/>
  <c r="L27" i="32"/>
  <c r="K27" i="32"/>
  <c r="L26" i="32"/>
  <c r="K26" i="32"/>
  <c r="L24" i="32"/>
  <c r="K24" i="32"/>
  <c r="L23" i="32"/>
  <c r="K23" i="32"/>
  <c r="L22" i="32"/>
  <c r="K22" i="32"/>
  <c r="L21" i="32"/>
  <c r="K21" i="32"/>
  <c r="L20" i="32"/>
  <c r="K20" i="32"/>
  <c r="L19" i="32"/>
  <c r="K19" i="32"/>
  <c r="L18" i="32"/>
  <c r="K18" i="32"/>
  <c r="L17" i="32"/>
  <c r="K17" i="32"/>
  <c r="L16" i="32"/>
  <c r="K16" i="32"/>
  <c r="L15" i="32"/>
  <c r="K15" i="32"/>
  <c r="L14" i="32"/>
  <c r="K14" i="32"/>
  <c r="L13" i="32"/>
  <c r="K13" i="32"/>
  <c r="L12" i="32"/>
  <c r="K12" i="32"/>
  <c r="L11" i="32"/>
  <c r="K11" i="32"/>
  <c r="L10" i="32"/>
  <c r="K10" i="32"/>
  <c r="H76" i="32"/>
  <c r="H77" i="32"/>
  <c r="H78" i="32"/>
  <c r="E78" i="32"/>
  <c r="G20" i="39"/>
  <c r="E77" i="32"/>
  <c r="G20" i="40"/>
  <c r="E76" i="32"/>
  <c r="C20" i="38"/>
  <c r="G71" i="32"/>
  <c r="F71" i="32"/>
  <c r="G72" i="32"/>
  <c r="F72" i="32"/>
  <c r="G73" i="32"/>
  <c r="F73" i="32"/>
  <c r="G74" i="32"/>
  <c r="F74" i="32"/>
  <c r="G75" i="32"/>
  <c r="F75" i="32"/>
  <c r="G70" i="32"/>
  <c r="F70" i="32"/>
  <c r="G69" i="32"/>
  <c r="F69" i="32"/>
  <c r="G62" i="32"/>
  <c r="F62" i="32"/>
  <c r="G63" i="32"/>
  <c r="F63" i="32"/>
  <c r="G64" i="32"/>
  <c r="F64" i="32"/>
  <c r="G65" i="32"/>
  <c r="F65" i="32"/>
  <c r="G66" i="32"/>
  <c r="F66" i="32"/>
  <c r="G67" i="32"/>
  <c r="F67" i="32"/>
  <c r="G61" i="32"/>
  <c r="F61" i="32"/>
  <c r="G60" i="32"/>
  <c r="F60" i="32"/>
  <c r="G52" i="32"/>
  <c r="F52" i="32"/>
  <c r="G53" i="32"/>
  <c r="F53" i="32"/>
  <c r="G54" i="32"/>
  <c r="F54" i="32"/>
  <c r="G55" i="32"/>
  <c r="F55" i="32"/>
  <c r="G56" i="32"/>
  <c r="F56" i="32"/>
  <c r="G57" i="32"/>
  <c r="F57" i="32"/>
  <c r="G58" i="32"/>
  <c r="F58" i="32"/>
  <c r="G51" i="32"/>
  <c r="F51" i="32"/>
  <c r="G50" i="32"/>
  <c r="F50" i="32"/>
  <c r="G33" i="32"/>
  <c r="F33" i="32"/>
  <c r="G34" i="32"/>
  <c r="F34" i="32"/>
  <c r="G35" i="32"/>
  <c r="F35" i="32"/>
  <c r="G36" i="32"/>
  <c r="F36" i="32"/>
  <c r="G37" i="32"/>
  <c r="F37" i="32"/>
  <c r="G38" i="32"/>
  <c r="F38" i="32"/>
  <c r="G39" i="32"/>
  <c r="F39" i="32"/>
  <c r="G40" i="32"/>
  <c r="F40" i="32"/>
  <c r="G41" i="32"/>
  <c r="F41" i="32"/>
  <c r="G42" i="32"/>
  <c r="F42" i="32"/>
  <c r="G43" i="32"/>
  <c r="F43" i="32"/>
  <c r="G44" i="32"/>
  <c r="F44" i="32"/>
  <c r="G45" i="32"/>
  <c r="F45" i="32"/>
  <c r="G46" i="32"/>
  <c r="F46" i="32"/>
  <c r="G47" i="32"/>
  <c r="F47" i="32"/>
  <c r="G48" i="32"/>
  <c r="F48" i="32"/>
  <c r="G32" i="32"/>
  <c r="F32" i="32"/>
  <c r="G31" i="32"/>
  <c r="F31" i="32"/>
  <c r="G30" i="32"/>
  <c r="F30" i="32"/>
  <c r="G28" i="32"/>
  <c r="F28" i="32"/>
  <c r="G27" i="32"/>
  <c r="F27" i="32"/>
  <c r="G26" i="32"/>
  <c r="F26" i="32"/>
  <c r="G12" i="32"/>
  <c r="F12" i="32"/>
  <c r="G13" i="32"/>
  <c r="F13" i="32"/>
  <c r="G14" i="32"/>
  <c r="F14" i="32"/>
  <c r="G15" i="32"/>
  <c r="F15" i="32"/>
  <c r="G16" i="32"/>
  <c r="F16" i="32"/>
  <c r="G17" i="32"/>
  <c r="F17" i="32"/>
  <c r="G18" i="32"/>
  <c r="F18" i="32"/>
  <c r="G19" i="32"/>
  <c r="F19" i="32"/>
  <c r="G20" i="32"/>
  <c r="F20" i="32"/>
  <c r="G21" i="32"/>
  <c r="F21" i="32"/>
  <c r="G22" i="32"/>
  <c r="F22" i="32"/>
  <c r="G23" i="32"/>
  <c r="F23" i="32"/>
  <c r="G24" i="32"/>
  <c r="F24" i="32"/>
  <c r="G11" i="32"/>
  <c r="F11" i="32"/>
  <c r="G10" i="32"/>
  <c r="F10" i="32"/>
  <c r="J101" i="31"/>
  <c r="O37" i="38"/>
  <c r="J102" i="31"/>
  <c r="C21" i="40"/>
  <c r="J103" i="31"/>
  <c r="C21" i="39"/>
  <c r="O101" i="31"/>
  <c r="O38" i="38"/>
  <c r="O102" i="31"/>
  <c r="C22" i="40"/>
  <c r="O103" i="31"/>
  <c r="C22" i="39"/>
  <c r="R103" i="31"/>
  <c r="R102" i="31"/>
  <c r="R101" i="31"/>
  <c r="Q100" i="31"/>
  <c r="P100" i="31"/>
  <c r="Q98" i="31"/>
  <c r="P98" i="31"/>
  <c r="Q97" i="31"/>
  <c r="P97" i="31"/>
  <c r="Q95" i="31"/>
  <c r="P95" i="31"/>
  <c r="Q94" i="31"/>
  <c r="P94" i="31"/>
  <c r="Q92" i="31"/>
  <c r="P92" i="31"/>
  <c r="Q91" i="31"/>
  <c r="P91" i="31"/>
  <c r="Q90" i="31"/>
  <c r="P90" i="31"/>
  <c r="Q88" i="31"/>
  <c r="P88" i="31"/>
  <c r="Q87" i="31"/>
  <c r="P87" i="31"/>
  <c r="Q86" i="31"/>
  <c r="P86" i="31"/>
  <c r="Q85" i="31"/>
  <c r="P85" i="31"/>
  <c r="Q84" i="31"/>
  <c r="P84" i="31"/>
  <c r="Q83" i="31"/>
  <c r="P83" i="31"/>
  <c r="Q82" i="31"/>
  <c r="P82" i="31"/>
  <c r="Q81" i="31"/>
  <c r="P81" i="31"/>
  <c r="Q79" i="31"/>
  <c r="P79" i="31"/>
  <c r="Q78" i="31"/>
  <c r="P78" i="31"/>
  <c r="Q77" i="31"/>
  <c r="P77" i="31"/>
  <c r="Q76" i="31"/>
  <c r="P76" i="31"/>
  <c r="Q75" i="31"/>
  <c r="P75" i="31"/>
  <c r="Q74" i="31"/>
  <c r="P74" i="31"/>
  <c r="Q73" i="31"/>
  <c r="P73" i="31"/>
  <c r="Q72" i="31"/>
  <c r="P72" i="31"/>
  <c r="Q70" i="31"/>
  <c r="P70" i="31"/>
  <c r="Q69" i="31"/>
  <c r="P69" i="31"/>
  <c r="Q68" i="31"/>
  <c r="P68" i="31"/>
  <c r="Q67" i="31"/>
  <c r="P67" i="31"/>
  <c r="Q66" i="31"/>
  <c r="P66" i="31"/>
  <c r="Q65" i="31"/>
  <c r="P65" i="31"/>
  <c r="Q64" i="31"/>
  <c r="P64" i="31"/>
  <c r="Q63" i="31"/>
  <c r="P63" i="31"/>
  <c r="Q62" i="31"/>
  <c r="P62" i="31"/>
  <c r="Q60" i="31"/>
  <c r="P60" i="31"/>
  <c r="Q59" i="31"/>
  <c r="P59" i="31"/>
  <c r="Q58" i="31"/>
  <c r="P58" i="31"/>
  <c r="Q57" i="31"/>
  <c r="P57" i="31"/>
  <c r="Q56" i="31"/>
  <c r="P56" i="31"/>
  <c r="Q55" i="31"/>
  <c r="P55" i="31"/>
  <c r="Q54" i="31"/>
  <c r="P54" i="31"/>
  <c r="Q53" i="31"/>
  <c r="P53" i="31"/>
  <c r="Q52" i="31"/>
  <c r="P52" i="31"/>
  <c r="Q51" i="31"/>
  <c r="P51" i="31"/>
  <c r="Q50" i="31"/>
  <c r="P50" i="31"/>
  <c r="Q49" i="31"/>
  <c r="P49" i="31"/>
  <c r="Q48" i="31"/>
  <c r="P48" i="31"/>
  <c r="Q47" i="31"/>
  <c r="P47" i="31"/>
  <c r="Q46" i="31"/>
  <c r="P46" i="31"/>
  <c r="Q45" i="31"/>
  <c r="P45" i="31"/>
  <c r="Q44" i="31"/>
  <c r="P44" i="31"/>
  <c r="Q43" i="31"/>
  <c r="P43" i="31"/>
  <c r="Q42" i="31"/>
  <c r="P42" i="31"/>
  <c r="Q39" i="31"/>
  <c r="P39" i="31"/>
  <c r="Q38" i="31"/>
  <c r="P38" i="31"/>
  <c r="Q37" i="31"/>
  <c r="P37" i="31"/>
  <c r="Q35" i="31"/>
  <c r="P35" i="31"/>
  <c r="Q34" i="31"/>
  <c r="P34" i="31"/>
  <c r="Q33" i="31"/>
  <c r="P33" i="31"/>
  <c r="Q32" i="31"/>
  <c r="P32" i="31"/>
  <c r="Q31" i="31"/>
  <c r="P31" i="31"/>
  <c r="Q30" i="31"/>
  <c r="P30" i="31"/>
  <c r="Q29" i="31"/>
  <c r="P29" i="31"/>
  <c r="Q28" i="31"/>
  <c r="P28" i="31"/>
  <c r="Q26" i="31"/>
  <c r="P26" i="31"/>
  <c r="Q25" i="31"/>
  <c r="P25" i="31"/>
  <c r="Q24" i="31"/>
  <c r="P24" i="31"/>
  <c r="Q23" i="31"/>
  <c r="P23" i="31"/>
  <c r="Q22" i="31"/>
  <c r="P22" i="31"/>
  <c r="Q21" i="31"/>
  <c r="P21" i="31"/>
  <c r="Q20" i="31"/>
  <c r="P20" i="31"/>
  <c r="Q19" i="31"/>
  <c r="P19" i="31"/>
  <c r="Q18" i="31"/>
  <c r="P18" i="31"/>
  <c r="Q17" i="31"/>
  <c r="P17" i="31"/>
  <c r="Q16" i="31"/>
  <c r="P16" i="31"/>
  <c r="Q15" i="31"/>
  <c r="P15" i="31"/>
  <c r="Q14" i="31"/>
  <c r="P14" i="31"/>
  <c r="Q13" i="31"/>
  <c r="P13" i="31"/>
  <c r="Q12" i="31"/>
  <c r="P12" i="31"/>
  <c r="Q11" i="31"/>
  <c r="P11" i="31"/>
  <c r="Q10" i="31"/>
  <c r="P10" i="31"/>
  <c r="M103" i="31"/>
  <c r="M102" i="31"/>
  <c r="M101" i="31"/>
  <c r="L100" i="31"/>
  <c r="K100" i="31"/>
  <c r="L98" i="31"/>
  <c r="K98" i="31"/>
  <c r="L97" i="31"/>
  <c r="K97" i="31"/>
  <c r="L95" i="31"/>
  <c r="K95" i="31"/>
  <c r="L94" i="31"/>
  <c r="K94" i="31"/>
  <c r="L92" i="31"/>
  <c r="K92" i="31"/>
  <c r="L91" i="31"/>
  <c r="K91" i="31"/>
  <c r="L90" i="31"/>
  <c r="K90" i="31"/>
  <c r="L88" i="31"/>
  <c r="K88" i="31"/>
  <c r="L87" i="31"/>
  <c r="K87" i="31"/>
  <c r="L86" i="31"/>
  <c r="K86" i="31"/>
  <c r="L85" i="31"/>
  <c r="K85" i="31"/>
  <c r="L84" i="31"/>
  <c r="K84" i="31"/>
  <c r="L83" i="31"/>
  <c r="K83" i="31"/>
  <c r="L82" i="31"/>
  <c r="K82" i="31"/>
  <c r="L81" i="31"/>
  <c r="K81" i="31"/>
  <c r="L79" i="31"/>
  <c r="K79" i="31"/>
  <c r="L78" i="31"/>
  <c r="K78" i="31"/>
  <c r="L77" i="31"/>
  <c r="K77" i="31"/>
  <c r="L76" i="31"/>
  <c r="K76" i="31"/>
  <c r="L75" i="31"/>
  <c r="K75" i="31"/>
  <c r="L74" i="31"/>
  <c r="K74" i="31"/>
  <c r="L73" i="31"/>
  <c r="K73" i="31"/>
  <c r="L72" i="31"/>
  <c r="K72" i="31"/>
  <c r="L70" i="31"/>
  <c r="K70" i="31"/>
  <c r="L69" i="31"/>
  <c r="K69" i="31"/>
  <c r="L68" i="31"/>
  <c r="K68" i="31"/>
  <c r="L67" i="31"/>
  <c r="K67" i="31"/>
  <c r="L66" i="31"/>
  <c r="K66" i="31"/>
  <c r="L65" i="31"/>
  <c r="K65" i="31"/>
  <c r="L64" i="31"/>
  <c r="K64" i="31"/>
  <c r="L63" i="31"/>
  <c r="K63" i="31"/>
  <c r="L62" i="31"/>
  <c r="K62" i="31"/>
  <c r="L60" i="31"/>
  <c r="K60" i="31"/>
  <c r="L59" i="31"/>
  <c r="K59" i="31"/>
  <c r="L58" i="31"/>
  <c r="K58" i="31"/>
  <c r="L57" i="31"/>
  <c r="K57" i="31"/>
  <c r="L56" i="31"/>
  <c r="K56" i="31"/>
  <c r="L55" i="31"/>
  <c r="K55" i="31"/>
  <c r="L54" i="31"/>
  <c r="K54" i="31"/>
  <c r="L53" i="31"/>
  <c r="K53" i="31"/>
  <c r="L52" i="31"/>
  <c r="K52" i="31"/>
  <c r="L51" i="31"/>
  <c r="K51" i="31"/>
  <c r="L50" i="31"/>
  <c r="K50" i="31"/>
  <c r="L49" i="31"/>
  <c r="K49" i="31"/>
  <c r="L48" i="31"/>
  <c r="K48" i="31"/>
  <c r="L47" i="31"/>
  <c r="K47" i="31"/>
  <c r="L46" i="31"/>
  <c r="K46" i="31"/>
  <c r="L45" i="31"/>
  <c r="K45" i="31"/>
  <c r="L44" i="31"/>
  <c r="K44" i="31"/>
  <c r="L43" i="31"/>
  <c r="K43" i="31"/>
  <c r="L42" i="31"/>
  <c r="K42" i="31"/>
  <c r="L39" i="31"/>
  <c r="K39" i="31"/>
  <c r="L38" i="31"/>
  <c r="K38" i="31"/>
  <c r="L37" i="31"/>
  <c r="K37" i="31"/>
  <c r="L35" i="31"/>
  <c r="K35" i="31"/>
  <c r="L34" i="31"/>
  <c r="K34" i="31"/>
  <c r="L33" i="31"/>
  <c r="K33" i="31"/>
  <c r="L32" i="31"/>
  <c r="K32" i="31"/>
  <c r="L31" i="31"/>
  <c r="K31" i="31"/>
  <c r="L30" i="31"/>
  <c r="K30" i="31"/>
  <c r="L29" i="31"/>
  <c r="K29" i="31"/>
  <c r="L28" i="31"/>
  <c r="K28" i="31"/>
  <c r="L26" i="31"/>
  <c r="K26" i="31"/>
  <c r="L25" i="31"/>
  <c r="K25" i="31"/>
  <c r="L24" i="31"/>
  <c r="K24" i="31"/>
  <c r="L23" i="31"/>
  <c r="K23" i="31"/>
  <c r="L22" i="31"/>
  <c r="K22" i="31"/>
  <c r="L21" i="31"/>
  <c r="K21" i="31"/>
  <c r="L20" i="31"/>
  <c r="K20" i="31"/>
  <c r="L19" i="31"/>
  <c r="K19" i="31"/>
  <c r="L18" i="31"/>
  <c r="K18" i="31"/>
  <c r="L17" i="31"/>
  <c r="K17" i="31"/>
  <c r="L16" i="31"/>
  <c r="K16" i="31"/>
  <c r="L15" i="31"/>
  <c r="K15" i="31"/>
  <c r="L14" i="31"/>
  <c r="K14" i="31"/>
  <c r="L13" i="31"/>
  <c r="K13" i="31"/>
  <c r="L12" i="31"/>
  <c r="K12" i="31"/>
  <c r="L11" i="31"/>
  <c r="K11" i="31"/>
  <c r="L10" i="31"/>
  <c r="H101" i="31"/>
  <c r="H102" i="31"/>
  <c r="H103" i="31"/>
  <c r="E103" i="31"/>
  <c r="C20" i="39"/>
  <c r="E102" i="31"/>
  <c r="C20" i="40"/>
  <c r="G100" i="31"/>
  <c r="F100" i="31"/>
  <c r="G98" i="31"/>
  <c r="F98" i="31"/>
  <c r="G97" i="31"/>
  <c r="F97" i="31"/>
  <c r="G95" i="31"/>
  <c r="F95" i="31"/>
  <c r="G94" i="31"/>
  <c r="F94" i="31"/>
  <c r="G92" i="31"/>
  <c r="F92" i="31"/>
  <c r="G91" i="31"/>
  <c r="F91" i="31"/>
  <c r="G90" i="31"/>
  <c r="F90" i="31"/>
  <c r="G83" i="31"/>
  <c r="F83" i="31"/>
  <c r="G84" i="31"/>
  <c r="F84" i="31"/>
  <c r="G85" i="31"/>
  <c r="F85" i="31"/>
  <c r="G86" i="31"/>
  <c r="F86" i="31"/>
  <c r="G87" i="31"/>
  <c r="F87" i="31"/>
  <c r="G88" i="31"/>
  <c r="F88" i="31"/>
  <c r="G82" i="31"/>
  <c r="F82" i="31"/>
  <c r="G81" i="31"/>
  <c r="F81" i="31"/>
  <c r="G74" i="31"/>
  <c r="F74" i="31"/>
  <c r="G75" i="31"/>
  <c r="F75" i="31"/>
  <c r="G76" i="31"/>
  <c r="F76" i="31"/>
  <c r="G77" i="31"/>
  <c r="F77" i="31"/>
  <c r="G78" i="31"/>
  <c r="F78" i="31"/>
  <c r="G79" i="31"/>
  <c r="F79" i="31"/>
  <c r="G73" i="31"/>
  <c r="F73" i="31"/>
  <c r="G72" i="31"/>
  <c r="F72" i="31"/>
  <c r="G64" i="31"/>
  <c r="F64" i="31"/>
  <c r="G65" i="31"/>
  <c r="F65" i="31"/>
  <c r="G66" i="31"/>
  <c r="F66" i="31"/>
  <c r="G67" i="31"/>
  <c r="F67" i="31"/>
  <c r="G68" i="31"/>
  <c r="F68" i="31"/>
  <c r="G69" i="31"/>
  <c r="F69" i="31"/>
  <c r="G70" i="31"/>
  <c r="F70" i="31"/>
  <c r="G63" i="31"/>
  <c r="F63" i="31"/>
  <c r="G62" i="31"/>
  <c r="F62" i="31"/>
  <c r="G45" i="31"/>
  <c r="F45" i="31"/>
  <c r="G46" i="31"/>
  <c r="F46" i="31"/>
  <c r="G47" i="31"/>
  <c r="F47" i="31"/>
  <c r="G48" i="31"/>
  <c r="F48" i="31"/>
  <c r="G49" i="31"/>
  <c r="F49" i="31"/>
  <c r="G50" i="31"/>
  <c r="F50" i="31"/>
  <c r="G51" i="31"/>
  <c r="F51" i="31"/>
  <c r="G52" i="31"/>
  <c r="F52" i="31"/>
  <c r="G53" i="31"/>
  <c r="F53" i="31"/>
  <c r="G54" i="31"/>
  <c r="F54" i="31"/>
  <c r="G55" i="31"/>
  <c r="F55" i="31"/>
  <c r="G56" i="31"/>
  <c r="F56" i="31"/>
  <c r="G57" i="31"/>
  <c r="F57" i="31"/>
  <c r="G58" i="31"/>
  <c r="F58" i="31"/>
  <c r="G59" i="31"/>
  <c r="F59" i="31"/>
  <c r="G60" i="31"/>
  <c r="F60" i="31"/>
  <c r="G44" i="31"/>
  <c r="F44" i="31"/>
  <c r="G43" i="31"/>
  <c r="F43" i="31"/>
  <c r="G42" i="31"/>
  <c r="F42" i="31"/>
  <c r="G39" i="31"/>
  <c r="F39" i="31"/>
  <c r="G38" i="31"/>
  <c r="F38" i="31"/>
  <c r="G37" i="31"/>
  <c r="F37" i="31"/>
  <c r="G30" i="31"/>
  <c r="F30" i="31"/>
  <c r="G31" i="31"/>
  <c r="F31" i="31"/>
  <c r="G32" i="31"/>
  <c r="F32" i="31"/>
  <c r="G33" i="31"/>
  <c r="F33" i="31"/>
  <c r="G34" i="31"/>
  <c r="F34" i="31"/>
  <c r="G35" i="31"/>
  <c r="F35" i="31"/>
  <c r="G29" i="31"/>
  <c r="F29" i="31"/>
  <c r="G28" i="31"/>
  <c r="F28" i="31"/>
  <c r="G12" i="31"/>
  <c r="F12" i="31"/>
  <c r="G13" i="31"/>
  <c r="F13" i="31"/>
  <c r="G14" i="31"/>
  <c r="F14" i="31"/>
  <c r="G15" i="31"/>
  <c r="F15" i="31"/>
  <c r="G16" i="31"/>
  <c r="F16" i="31"/>
  <c r="G17" i="31"/>
  <c r="F17" i="31"/>
  <c r="G18" i="31"/>
  <c r="F18" i="31"/>
  <c r="G19" i="31"/>
  <c r="F19" i="31"/>
  <c r="G20" i="31"/>
  <c r="F20" i="31"/>
  <c r="G21" i="31"/>
  <c r="F21" i="31"/>
  <c r="G22" i="31"/>
  <c r="F22" i="31"/>
  <c r="G23" i="31"/>
  <c r="F23" i="31"/>
  <c r="G24" i="31"/>
  <c r="F24" i="31"/>
  <c r="G25" i="31"/>
  <c r="F25" i="31"/>
  <c r="G26" i="31"/>
  <c r="F26" i="31"/>
  <c r="G11" i="31"/>
  <c r="F11" i="31"/>
  <c r="G10" i="31"/>
  <c r="F10" i="31"/>
  <c r="G88" i="28"/>
  <c r="F88" i="28"/>
  <c r="G89" i="28"/>
  <c r="F89" i="28"/>
  <c r="G90" i="28"/>
  <c r="F90" i="28"/>
  <c r="G91" i="28"/>
  <c r="G92" i="28"/>
  <c r="F92" i="28"/>
  <c r="G87" i="28"/>
  <c r="F87" i="28"/>
  <c r="G86" i="28"/>
  <c r="F86" i="28"/>
  <c r="G79" i="28"/>
  <c r="F79" i="28"/>
  <c r="G80" i="28"/>
  <c r="F80" i="28"/>
  <c r="G81" i="28"/>
  <c r="F81" i="28"/>
  <c r="G82" i="28"/>
  <c r="F82" i="28"/>
  <c r="G83" i="28"/>
  <c r="F83" i="28"/>
  <c r="G84" i="28"/>
  <c r="F84" i="28"/>
  <c r="G78" i="28"/>
  <c r="F78" i="28"/>
  <c r="G77" i="28"/>
  <c r="F77" i="28"/>
  <c r="G69" i="28"/>
  <c r="F69" i="28"/>
  <c r="G70" i="28"/>
  <c r="F70" i="28"/>
  <c r="G71" i="28"/>
  <c r="F71" i="28"/>
  <c r="G72" i="28"/>
  <c r="F72" i="28"/>
  <c r="G73" i="28"/>
  <c r="F73" i="28"/>
  <c r="G74" i="28"/>
  <c r="F74" i="28"/>
  <c r="G75" i="28"/>
  <c r="F75" i="28"/>
  <c r="G68" i="28"/>
  <c r="F68" i="28"/>
  <c r="G67" i="28"/>
  <c r="F67" i="28"/>
  <c r="G50" i="28"/>
  <c r="F50" i="28"/>
  <c r="G51" i="28"/>
  <c r="F51" i="28"/>
  <c r="G52" i="28"/>
  <c r="F52" i="28"/>
  <c r="G53" i="28"/>
  <c r="F53" i="28"/>
  <c r="G54" i="28"/>
  <c r="F54" i="28"/>
  <c r="G55" i="28"/>
  <c r="F55" i="28"/>
  <c r="G56" i="28"/>
  <c r="F56" i="28"/>
  <c r="G57" i="28"/>
  <c r="F57" i="28"/>
  <c r="G58" i="28"/>
  <c r="F58" i="28"/>
  <c r="G59" i="28"/>
  <c r="F59" i="28"/>
  <c r="G60" i="28"/>
  <c r="F60" i="28"/>
  <c r="G61" i="28"/>
  <c r="F61" i="28"/>
  <c r="G62" i="28"/>
  <c r="F62" i="28"/>
  <c r="G63" i="28"/>
  <c r="F63" i="28"/>
  <c r="G64" i="28"/>
  <c r="F64" i="28"/>
  <c r="G65" i="28"/>
  <c r="F65" i="28"/>
  <c r="G49" i="28"/>
  <c r="F49" i="28"/>
  <c r="G48" i="28"/>
  <c r="F48" i="28"/>
  <c r="G47" i="28"/>
  <c r="F47" i="28"/>
  <c r="G44" i="28"/>
  <c r="F44" i="28"/>
  <c r="G43" i="28"/>
  <c r="F43" i="28"/>
  <c r="G42" i="28"/>
  <c r="F42" i="28"/>
  <c r="G37" i="28"/>
  <c r="F37" i="28"/>
  <c r="G38" i="28"/>
  <c r="F38" i="28"/>
  <c r="G39" i="28"/>
  <c r="F39" i="28"/>
  <c r="G40" i="28"/>
  <c r="F40" i="28"/>
  <c r="G36" i="28"/>
  <c r="F36" i="28"/>
  <c r="G35" i="28"/>
  <c r="F35" i="28"/>
  <c r="G12" i="28"/>
  <c r="F12" i="28"/>
  <c r="G13" i="28"/>
  <c r="F13" i="28"/>
  <c r="G14" i="28"/>
  <c r="F14" i="28"/>
  <c r="G15" i="28"/>
  <c r="F15" i="28"/>
  <c r="G16" i="28"/>
  <c r="F16" i="28"/>
  <c r="G17" i="28"/>
  <c r="F17" i="28"/>
  <c r="G18" i="28"/>
  <c r="F18" i="28"/>
  <c r="G19" i="28"/>
  <c r="F19" i="28"/>
  <c r="G20" i="28"/>
  <c r="F20" i="28"/>
  <c r="G21" i="28"/>
  <c r="F21" i="28"/>
  <c r="G22" i="28"/>
  <c r="F22" i="28"/>
  <c r="G23" i="28"/>
  <c r="F23" i="28"/>
  <c r="G24" i="28"/>
  <c r="F24" i="28"/>
  <c r="G25" i="28"/>
  <c r="F25" i="28"/>
  <c r="G26" i="28"/>
  <c r="F26" i="28"/>
  <c r="G27" i="28"/>
  <c r="F27" i="28"/>
  <c r="G28" i="28"/>
  <c r="F28" i="28"/>
  <c r="G29" i="28"/>
  <c r="F29" i="28"/>
  <c r="G30" i="28"/>
  <c r="F30" i="28"/>
  <c r="G31" i="28"/>
  <c r="F31" i="28"/>
  <c r="G32" i="28"/>
  <c r="F32" i="28"/>
  <c r="G33" i="28"/>
  <c r="F33" i="28"/>
  <c r="G11" i="28"/>
  <c r="F11" i="28"/>
  <c r="G10" i="28"/>
  <c r="F10" i="28"/>
  <c r="O91" i="27"/>
  <c r="K14" i="38"/>
  <c r="O92" i="27"/>
  <c r="K14" i="40"/>
  <c r="O93" i="27"/>
  <c r="K14" i="39"/>
  <c r="R93" i="27"/>
  <c r="R92" i="27"/>
  <c r="R91" i="27"/>
  <c r="Q90" i="27"/>
  <c r="P90" i="27"/>
  <c r="Q89" i="27"/>
  <c r="P89" i="27"/>
  <c r="Q88" i="27"/>
  <c r="P88" i="27"/>
  <c r="Q87" i="27"/>
  <c r="P87" i="27"/>
  <c r="Q86" i="27"/>
  <c r="P86" i="27"/>
  <c r="Q85" i="27"/>
  <c r="P85" i="27"/>
  <c r="Q84" i="27"/>
  <c r="P84" i="27"/>
  <c r="Q82" i="27"/>
  <c r="P82" i="27"/>
  <c r="Q81" i="27"/>
  <c r="P81" i="27"/>
  <c r="Q80" i="27"/>
  <c r="P80" i="27"/>
  <c r="Q79" i="27"/>
  <c r="P79" i="27"/>
  <c r="Q78" i="27"/>
  <c r="P78" i="27"/>
  <c r="Q77" i="27"/>
  <c r="P77" i="27"/>
  <c r="Q76" i="27"/>
  <c r="P76" i="27"/>
  <c r="Q75" i="27"/>
  <c r="P75" i="27"/>
  <c r="Q73" i="27"/>
  <c r="P73" i="27"/>
  <c r="Q72" i="27"/>
  <c r="P72" i="27"/>
  <c r="Q71" i="27"/>
  <c r="P71" i="27"/>
  <c r="Q70" i="27"/>
  <c r="P70" i="27"/>
  <c r="Q69" i="27"/>
  <c r="P69" i="27"/>
  <c r="Q68" i="27"/>
  <c r="P68" i="27"/>
  <c r="Q67" i="27"/>
  <c r="P67" i="27"/>
  <c r="Q66" i="27"/>
  <c r="P66" i="27"/>
  <c r="Q65" i="27"/>
  <c r="P65" i="27"/>
  <c r="Q63" i="27"/>
  <c r="P63" i="27"/>
  <c r="Q62" i="27"/>
  <c r="P62" i="27"/>
  <c r="Q61" i="27"/>
  <c r="P61" i="27"/>
  <c r="Q60" i="27"/>
  <c r="P60" i="27"/>
  <c r="Q59" i="27"/>
  <c r="P59" i="27"/>
  <c r="Q58" i="27"/>
  <c r="P58" i="27"/>
  <c r="Q57" i="27"/>
  <c r="P57" i="27"/>
  <c r="Q56" i="27"/>
  <c r="P56" i="27"/>
  <c r="Q55" i="27"/>
  <c r="P55" i="27"/>
  <c r="Q54" i="27"/>
  <c r="P54" i="27"/>
  <c r="Q53" i="27"/>
  <c r="P53" i="27"/>
  <c r="Q52" i="27"/>
  <c r="P52" i="27"/>
  <c r="Q51" i="27"/>
  <c r="P51" i="27"/>
  <c r="Q50" i="27"/>
  <c r="P50" i="27"/>
  <c r="Q49" i="27"/>
  <c r="P49" i="27"/>
  <c r="Q48" i="27"/>
  <c r="P48" i="27"/>
  <c r="Q47" i="27"/>
  <c r="P47" i="27"/>
  <c r="Q46" i="27"/>
  <c r="P46" i="27"/>
  <c r="Q45" i="27"/>
  <c r="P45" i="27"/>
  <c r="Q42" i="27"/>
  <c r="P42" i="27"/>
  <c r="Q41" i="27"/>
  <c r="P41" i="27"/>
  <c r="Q40" i="27"/>
  <c r="P40" i="27"/>
  <c r="Q38" i="27"/>
  <c r="P38" i="27"/>
  <c r="Q37" i="27"/>
  <c r="P37" i="27"/>
  <c r="Q36" i="27"/>
  <c r="P36" i="27"/>
  <c r="Q35" i="27"/>
  <c r="P35" i="27"/>
  <c r="Q34" i="27"/>
  <c r="P34" i="27"/>
  <c r="Q33" i="27"/>
  <c r="P33" i="27"/>
  <c r="Q31" i="27"/>
  <c r="P31" i="27"/>
  <c r="Q30" i="27"/>
  <c r="P30" i="27"/>
  <c r="Q29" i="27"/>
  <c r="P29" i="27"/>
  <c r="Q27" i="27"/>
  <c r="P27" i="27"/>
  <c r="Q26" i="27"/>
  <c r="P26" i="27"/>
  <c r="Q25" i="27"/>
  <c r="P25" i="27"/>
  <c r="Q24" i="27"/>
  <c r="P24" i="27"/>
  <c r="Q23" i="27"/>
  <c r="P23" i="27"/>
  <c r="Q22" i="27"/>
  <c r="P22" i="27"/>
  <c r="Q21" i="27"/>
  <c r="P21" i="27"/>
  <c r="Q20" i="27"/>
  <c r="P20" i="27"/>
  <c r="Q19" i="27"/>
  <c r="P19" i="27"/>
  <c r="Q18" i="27"/>
  <c r="P18" i="27"/>
  <c r="Q17" i="27"/>
  <c r="P17" i="27"/>
  <c r="Q16" i="27"/>
  <c r="P16" i="27"/>
  <c r="Q15" i="27"/>
  <c r="P15" i="27"/>
  <c r="Q14" i="27"/>
  <c r="P14" i="27"/>
  <c r="Q12" i="27"/>
  <c r="P12" i="27"/>
  <c r="Q11" i="27"/>
  <c r="P11" i="27"/>
  <c r="Q10" i="27"/>
  <c r="P10" i="27"/>
  <c r="J91" i="27"/>
  <c r="K13" i="38"/>
  <c r="J92" i="27"/>
  <c r="K13" i="40"/>
  <c r="J93" i="27"/>
  <c r="K13" i="39"/>
  <c r="M93" i="27"/>
  <c r="M92" i="27"/>
  <c r="M91" i="27"/>
  <c r="L90" i="27"/>
  <c r="K90" i="27"/>
  <c r="L89" i="27"/>
  <c r="K89" i="27"/>
  <c r="L88" i="27"/>
  <c r="K88" i="27"/>
  <c r="L87" i="27"/>
  <c r="K87" i="27"/>
  <c r="L86" i="27"/>
  <c r="K86" i="27"/>
  <c r="L85" i="27"/>
  <c r="K85" i="27"/>
  <c r="L84" i="27"/>
  <c r="K84" i="27"/>
  <c r="L82" i="27"/>
  <c r="K82" i="27"/>
  <c r="L81" i="27"/>
  <c r="K81" i="27"/>
  <c r="L80" i="27"/>
  <c r="K80" i="27"/>
  <c r="L79" i="27"/>
  <c r="K79" i="27"/>
  <c r="L78" i="27"/>
  <c r="K78" i="27"/>
  <c r="L77" i="27"/>
  <c r="K77" i="27"/>
  <c r="L76" i="27"/>
  <c r="K76" i="27"/>
  <c r="L75" i="27"/>
  <c r="K75" i="27"/>
  <c r="L73" i="27"/>
  <c r="K73" i="27"/>
  <c r="L72" i="27"/>
  <c r="K72" i="27"/>
  <c r="L71" i="27"/>
  <c r="K71" i="27"/>
  <c r="L70" i="27"/>
  <c r="K70" i="27"/>
  <c r="L69" i="27"/>
  <c r="K69" i="27"/>
  <c r="L68" i="27"/>
  <c r="K68" i="27"/>
  <c r="L67" i="27"/>
  <c r="K67" i="27"/>
  <c r="L66" i="27"/>
  <c r="K66" i="27"/>
  <c r="L65" i="27"/>
  <c r="K65" i="27"/>
  <c r="L63" i="27"/>
  <c r="K63" i="27"/>
  <c r="L62" i="27"/>
  <c r="K62" i="27"/>
  <c r="L61" i="27"/>
  <c r="K61" i="27"/>
  <c r="L60" i="27"/>
  <c r="K60" i="27"/>
  <c r="L59" i="27"/>
  <c r="K59" i="27"/>
  <c r="L58" i="27"/>
  <c r="K58" i="27"/>
  <c r="L57" i="27"/>
  <c r="K57" i="27"/>
  <c r="L56" i="27"/>
  <c r="K56" i="27"/>
  <c r="L55" i="27"/>
  <c r="K55" i="27"/>
  <c r="L54" i="27"/>
  <c r="K54" i="27"/>
  <c r="L53" i="27"/>
  <c r="K53" i="27"/>
  <c r="L52" i="27"/>
  <c r="K52" i="27"/>
  <c r="L51" i="27"/>
  <c r="K51" i="27"/>
  <c r="L50" i="27"/>
  <c r="K50" i="27"/>
  <c r="L49" i="27"/>
  <c r="K49" i="27"/>
  <c r="L48" i="27"/>
  <c r="K48" i="27"/>
  <c r="L47" i="27"/>
  <c r="K47" i="27"/>
  <c r="L46" i="27"/>
  <c r="K46" i="27"/>
  <c r="L45" i="27"/>
  <c r="K45" i="27"/>
  <c r="L42" i="27"/>
  <c r="K42" i="27"/>
  <c r="L41" i="27"/>
  <c r="K41" i="27"/>
  <c r="L40" i="27"/>
  <c r="K40" i="27"/>
  <c r="L38" i="27"/>
  <c r="K38" i="27"/>
  <c r="L37" i="27"/>
  <c r="K37" i="27"/>
  <c r="L36" i="27"/>
  <c r="K36" i="27"/>
  <c r="L35" i="27"/>
  <c r="K35" i="27"/>
  <c r="L34" i="27"/>
  <c r="K34" i="27"/>
  <c r="L33" i="27"/>
  <c r="K33" i="27"/>
  <c r="L31" i="27"/>
  <c r="K31" i="27"/>
  <c r="L30" i="27"/>
  <c r="K30" i="27"/>
  <c r="L29" i="27"/>
  <c r="K29" i="27"/>
  <c r="L27" i="27"/>
  <c r="K27" i="27"/>
  <c r="L26" i="27"/>
  <c r="K26" i="27"/>
  <c r="L25" i="27"/>
  <c r="K25" i="27"/>
  <c r="L24" i="27"/>
  <c r="K24" i="27"/>
  <c r="L23" i="27"/>
  <c r="K23" i="27"/>
  <c r="L22" i="27"/>
  <c r="K22" i="27"/>
  <c r="L21" i="27"/>
  <c r="K21" i="27"/>
  <c r="L20" i="27"/>
  <c r="K20" i="27"/>
  <c r="L19" i="27"/>
  <c r="K19" i="27"/>
  <c r="L18" i="27"/>
  <c r="K18" i="27"/>
  <c r="L17" i="27"/>
  <c r="K17" i="27"/>
  <c r="L16" i="27"/>
  <c r="K16" i="27"/>
  <c r="L15" i="27"/>
  <c r="K15" i="27"/>
  <c r="L14" i="27"/>
  <c r="K14" i="27"/>
  <c r="L13" i="27"/>
  <c r="K13" i="27"/>
  <c r="L12" i="27"/>
  <c r="K12" i="27"/>
  <c r="L11" i="27"/>
  <c r="K11" i="27"/>
  <c r="L10" i="27"/>
  <c r="K10" i="27"/>
  <c r="H91" i="27"/>
  <c r="H92" i="27"/>
  <c r="H93" i="27"/>
  <c r="E93" i="27"/>
  <c r="K12" i="39"/>
  <c r="E92" i="27"/>
  <c r="K12" i="40"/>
  <c r="E91" i="27"/>
  <c r="K12" i="38"/>
  <c r="G88" i="27"/>
  <c r="F88" i="27"/>
  <c r="G89" i="27"/>
  <c r="F89" i="27"/>
  <c r="G90" i="27"/>
  <c r="F90" i="27"/>
  <c r="G87" i="27"/>
  <c r="F87" i="27"/>
  <c r="G86" i="27"/>
  <c r="F86" i="27"/>
  <c r="G85" i="27"/>
  <c r="F85" i="27"/>
  <c r="G84" i="27"/>
  <c r="F84" i="27"/>
  <c r="G77" i="27"/>
  <c r="F77" i="27"/>
  <c r="G78" i="27"/>
  <c r="F78" i="27"/>
  <c r="G79" i="27"/>
  <c r="F79" i="27"/>
  <c r="G80" i="27"/>
  <c r="F80" i="27"/>
  <c r="G81" i="27"/>
  <c r="F81" i="27"/>
  <c r="G82" i="27"/>
  <c r="F82" i="27"/>
  <c r="G76" i="27"/>
  <c r="F76" i="27"/>
  <c r="G75" i="27"/>
  <c r="F75" i="27"/>
  <c r="G67" i="27"/>
  <c r="F67" i="27"/>
  <c r="G68" i="27"/>
  <c r="F68" i="27"/>
  <c r="G69" i="27"/>
  <c r="F69" i="27"/>
  <c r="G70" i="27"/>
  <c r="F70" i="27"/>
  <c r="G71" i="27"/>
  <c r="F71" i="27"/>
  <c r="G72" i="27"/>
  <c r="F72" i="27"/>
  <c r="G73" i="27"/>
  <c r="F73" i="27"/>
  <c r="G66" i="27"/>
  <c r="F66" i="27"/>
  <c r="G65" i="27"/>
  <c r="F65" i="27"/>
  <c r="G48" i="27"/>
  <c r="F48" i="27"/>
  <c r="G49" i="27"/>
  <c r="F49" i="27"/>
  <c r="G50" i="27"/>
  <c r="F50" i="27"/>
  <c r="G51" i="27"/>
  <c r="F51" i="27"/>
  <c r="G52" i="27"/>
  <c r="F52" i="27"/>
  <c r="G53" i="27"/>
  <c r="F53" i="27"/>
  <c r="G54" i="27"/>
  <c r="F54" i="27"/>
  <c r="G55" i="27"/>
  <c r="F55" i="27"/>
  <c r="G56" i="27"/>
  <c r="F56" i="27"/>
  <c r="G57" i="27"/>
  <c r="F57" i="27"/>
  <c r="G58" i="27"/>
  <c r="F58" i="27"/>
  <c r="G59" i="27"/>
  <c r="F59" i="27"/>
  <c r="G60" i="27"/>
  <c r="F60" i="27"/>
  <c r="G61" i="27"/>
  <c r="F61" i="27"/>
  <c r="G62" i="27"/>
  <c r="F62" i="27"/>
  <c r="G63" i="27"/>
  <c r="F63" i="27"/>
  <c r="G47" i="27"/>
  <c r="F47" i="27"/>
  <c r="G46" i="27"/>
  <c r="F46" i="27"/>
  <c r="G45" i="27"/>
  <c r="F45" i="27"/>
  <c r="G42" i="27"/>
  <c r="F42" i="27"/>
  <c r="G41" i="27"/>
  <c r="F41" i="27"/>
  <c r="G40" i="27"/>
  <c r="F40" i="27"/>
  <c r="G36" i="27"/>
  <c r="F36" i="27"/>
  <c r="G37" i="27"/>
  <c r="F37" i="27"/>
  <c r="G38" i="27"/>
  <c r="F38" i="27"/>
  <c r="G35" i="27"/>
  <c r="F35" i="27"/>
  <c r="G34" i="27"/>
  <c r="F34" i="27"/>
  <c r="G33" i="27"/>
  <c r="F33" i="27"/>
  <c r="G31" i="27"/>
  <c r="F31" i="27"/>
  <c r="G30" i="27"/>
  <c r="F30" i="27"/>
  <c r="G29" i="27"/>
  <c r="F29" i="27"/>
  <c r="G12" i="27"/>
  <c r="F12" i="27"/>
  <c r="G13" i="27"/>
  <c r="F13" i="27"/>
  <c r="G14" i="27"/>
  <c r="F14" i="27"/>
  <c r="G15" i="27"/>
  <c r="F15" i="27"/>
  <c r="G16" i="27"/>
  <c r="F16" i="27"/>
  <c r="G17" i="27"/>
  <c r="F17" i="27"/>
  <c r="G18" i="27"/>
  <c r="F18" i="27"/>
  <c r="G19" i="27"/>
  <c r="F19" i="27"/>
  <c r="G20" i="27"/>
  <c r="F20" i="27"/>
  <c r="G21" i="27"/>
  <c r="F21" i="27"/>
  <c r="G22" i="27"/>
  <c r="F22" i="27"/>
  <c r="G23" i="27"/>
  <c r="F23" i="27"/>
  <c r="G24" i="27"/>
  <c r="F24" i="27"/>
  <c r="G25" i="27"/>
  <c r="F25" i="27"/>
  <c r="G26" i="27"/>
  <c r="F26" i="27"/>
  <c r="G27" i="27"/>
  <c r="F27" i="27"/>
  <c r="G11" i="27"/>
  <c r="F11" i="27"/>
  <c r="G10" i="27"/>
  <c r="O42" i="26"/>
  <c r="G14" i="38"/>
  <c r="O43" i="26"/>
  <c r="G14" i="40"/>
  <c r="O44" i="26"/>
  <c r="G14" i="39"/>
  <c r="R44" i="26"/>
  <c r="R43" i="26"/>
  <c r="R42" i="26"/>
  <c r="Q41" i="26"/>
  <c r="P41" i="26"/>
  <c r="Q40" i="26"/>
  <c r="P40" i="26"/>
  <c r="Q39" i="26"/>
  <c r="P39" i="26"/>
  <c r="Q38" i="26"/>
  <c r="P38" i="26"/>
  <c r="Q37" i="26"/>
  <c r="P37" i="26"/>
  <c r="Q36" i="26"/>
  <c r="P36" i="26"/>
  <c r="Q35" i="26"/>
  <c r="P35" i="26"/>
  <c r="Q34" i="26"/>
  <c r="P34" i="26"/>
  <c r="Q33" i="26"/>
  <c r="P33" i="26"/>
  <c r="Q32" i="26"/>
  <c r="P32" i="26"/>
  <c r="Q31" i="26"/>
  <c r="P31" i="26"/>
  <c r="Q29" i="26"/>
  <c r="P29" i="26"/>
  <c r="Q28" i="26"/>
  <c r="P28" i="26"/>
  <c r="Q27" i="26"/>
  <c r="P27" i="26"/>
  <c r="Q26" i="26"/>
  <c r="P26" i="26"/>
  <c r="Q25" i="26"/>
  <c r="P25" i="26"/>
  <c r="Q23" i="26"/>
  <c r="P23" i="26"/>
  <c r="Q22" i="26"/>
  <c r="P22" i="26"/>
  <c r="Q21" i="26"/>
  <c r="P21" i="26"/>
  <c r="Q20" i="26"/>
  <c r="P20" i="26"/>
  <c r="Q18" i="26"/>
  <c r="P18" i="26"/>
  <c r="Q17" i="26"/>
  <c r="P17" i="26"/>
  <c r="Q16" i="26"/>
  <c r="P16" i="26"/>
  <c r="Q15" i="26"/>
  <c r="P15" i="26"/>
  <c r="Q14" i="26"/>
  <c r="P14" i="26"/>
  <c r="Q13" i="26"/>
  <c r="P13" i="26"/>
  <c r="Q12" i="26"/>
  <c r="P12" i="26"/>
  <c r="J42" i="26"/>
  <c r="G13" i="38"/>
  <c r="J43" i="26"/>
  <c r="G13" i="40"/>
  <c r="J44" i="26"/>
  <c r="G13" i="39"/>
  <c r="M44" i="26"/>
  <c r="M43" i="26"/>
  <c r="M42" i="26"/>
  <c r="L41" i="26"/>
  <c r="K41" i="26"/>
  <c r="L40" i="26"/>
  <c r="K40" i="26"/>
  <c r="L39" i="26"/>
  <c r="K39" i="26"/>
  <c r="L38" i="26"/>
  <c r="K38" i="26"/>
  <c r="L37" i="26"/>
  <c r="K37" i="26"/>
  <c r="L36" i="26"/>
  <c r="K36" i="26"/>
  <c r="L35" i="26"/>
  <c r="K35" i="26"/>
  <c r="L34" i="26"/>
  <c r="K34" i="26"/>
  <c r="L33" i="26"/>
  <c r="K33" i="26"/>
  <c r="L32" i="26"/>
  <c r="K32" i="26"/>
  <c r="L31" i="26"/>
  <c r="K31" i="26"/>
  <c r="L29" i="26"/>
  <c r="K29" i="26"/>
  <c r="L28" i="26"/>
  <c r="K28" i="26"/>
  <c r="L27" i="26"/>
  <c r="K27" i="26"/>
  <c r="L26" i="26"/>
  <c r="K26" i="26"/>
  <c r="L25" i="26"/>
  <c r="K25" i="26"/>
  <c r="L23" i="26"/>
  <c r="K23" i="26"/>
  <c r="L22" i="26"/>
  <c r="K22" i="26"/>
  <c r="L21" i="26"/>
  <c r="K21" i="26"/>
  <c r="L20" i="26"/>
  <c r="K20" i="26"/>
  <c r="L18" i="26"/>
  <c r="K18" i="26"/>
  <c r="L17" i="26"/>
  <c r="K17" i="26"/>
  <c r="L16" i="26"/>
  <c r="K16" i="26"/>
  <c r="L15" i="26"/>
  <c r="K15" i="26"/>
  <c r="L14" i="26"/>
  <c r="K14" i="26"/>
  <c r="L13" i="26"/>
  <c r="K13" i="26"/>
  <c r="L12" i="26"/>
  <c r="K12" i="26"/>
  <c r="L11" i="26"/>
  <c r="K11" i="26"/>
  <c r="L10" i="26"/>
  <c r="K10" i="26"/>
  <c r="H42" i="26"/>
  <c r="H43" i="26"/>
  <c r="H44" i="26"/>
  <c r="E44" i="26"/>
  <c r="G12" i="39"/>
  <c r="E43" i="26"/>
  <c r="G12" i="40"/>
  <c r="E42" i="26"/>
  <c r="G12" i="38"/>
  <c r="G38" i="26"/>
  <c r="F38" i="26"/>
  <c r="G39" i="26"/>
  <c r="F39" i="26"/>
  <c r="G40" i="26"/>
  <c r="F40" i="26"/>
  <c r="G41" i="26"/>
  <c r="F41" i="26"/>
  <c r="G36" i="26"/>
  <c r="F36" i="26"/>
  <c r="G37" i="26"/>
  <c r="F37" i="26"/>
  <c r="G35" i="26"/>
  <c r="F35" i="26"/>
  <c r="G34" i="26"/>
  <c r="F34" i="26"/>
  <c r="G33" i="26"/>
  <c r="F33" i="26"/>
  <c r="G32" i="26"/>
  <c r="F32" i="26"/>
  <c r="G31" i="26"/>
  <c r="F31" i="26"/>
  <c r="G29" i="26"/>
  <c r="F29" i="26"/>
  <c r="G28" i="26"/>
  <c r="F28" i="26"/>
  <c r="G27" i="26"/>
  <c r="F27" i="26"/>
  <c r="G26" i="26"/>
  <c r="F26" i="26"/>
  <c r="G25" i="26"/>
  <c r="F25" i="26"/>
  <c r="G22" i="26"/>
  <c r="F22" i="26"/>
  <c r="G23" i="26"/>
  <c r="F23" i="26"/>
  <c r="G21" i="26"/>
  <c r="F21" i="26"/>
  <c r="G20" i="26"/>
  <c r="F20" i="26"/>
  <c r="G12" i="26"/>
  <c r="F12" i="26"/>
  <c r="G13" i="26"/>
  <c r="F13" i="26"/>
  <c r="G14" i="26"/>
  <c r="F14" i="26"/>
  <c r="G15" i="26"/>
  <c r="F15" i="26"/>
  <c r="G16" i="26"/>
  <c r="F16" i="26"/>
  <c r="G17" i="26"/>
  <c r="F17" i="26"/>
  <c r="G18" i="26"/>
  <c r="F18" i="26"/>
  <c r="G11" i="26"/>
  <c r="F11" i="26"/>
  <c r="G10" i="26"/>
  <c r="F10" i="26"/>
  <c r="Q50" i="25"/>
  <c r="P50" i="25"/>
  <c r="Q49" i="25"/>
  <c r="P49" i="25"/>
  <c r="O65" i="25"/>
  <c r="C14" i="38"/>
  <c r="O66" i="25"/>
  <c r="C14" i="40"/>
  <c r="O67" i="25"/>
  <c r="C14" i="39"/>
  <c r="J65" i="25"/>
  <c r="C13" i="38"/>
  <c r="J66" i="25"/>
  <c r="C13" i="40"/>
  <c r="J67" i="25"/>
  <c r="C13" i="39"/>
  <c r="R67" i="25"/>
  <c r="R66" i="25"/>
  <c r="R65" i="25"/>
  <c r="Q64" i="25"/>
  <c r="P64" i="25"/>
  <c r="Q63" i="25"/>
  <c r="P63" i="25"/>
  <c r="Q62" i="25"/>
  <c r="P62" i="25"/>
  <c r="Q61" i="25"/>
  <c r="P61" i="25"/>
  <c r="Q60" i="25"/>
  <c r="P60" i="25"/>
  <c r="Q59" i="25"/>
  <c r="P59" i="25"/>
  <c r="Q58" i="25"/>
  <c r="P58" i="25"/>
  <c r="Q57" i="25"/>
  <c r="P57" i="25"/>
  <c r="Q56" i="25"/>
  <c r="P56" i="25"/>
  <c r="Q55" i="25"/>
  <c r="P55" i="25"/>
  <c r="Q54" i="25"/>
  <c r="P54" i="25"/>
  <c r="Q53" i="25"/>
  <c r="P53" i="25"/>
  <c r="Q52" i="25"/>
  <c r="P52" i="25"/>
  <c r="Q51" i="25"/>
  <c r="P51" i="25"/>
  <c r="Q48" i="25"/>
  <c r="P48" i="25"/>
  <c r="Q47" i="25"/>
  <c r="P47" i="25"/>
  <c r="Q46" i="25"/>
  <c r="P46" i="25"/>
  <c r="Q45" i="25"/>
  <c r="P45" i="25"/>
  <c r="Q44" i="25"/>
  <c r="P44" i="25"/>
  <c r="Q43" i="25"/>
  <c r="P43" i="25"/>
  <c r="Q42" i="25"/>
  <c r="P42" i="25"/>
  <c r="Q41" i="25"/>
  <c r="P41" i="25"/>
  <c r="Q40" i="25"/>
  <c r="P40" i="25"/>
  <c r="Q39" i="25"/>
  <c r="P39" i="25"/>
  <c r="Q38" i="25"/>
  <c r="P38" i="25"/>
  <c r="Q37" i="25"/>
  <c r="P37" i="25"/>
  <c r="Q36" i="25"/>
  <c r="P36" i="25"/>
  <c r="Q35" i="25"/>
  <c r="P35" i="25"/>
  <c r="Q34" i="25"/>
  <c r="P34" i="25"/>
  <c r="Q33" i="25"/>
  <c r="P33" i="25"/>
  <c r="Q32" i="25"/>
  <c r="P32" i="25"/>
  <c r="Q30" i="25"/>
  <c r="P30" i="25"/>
  <c r="Q29" i="25"/>
  <c r="P29" i="25"/>
  <c r="Q28" i="25"/>
  <c r="P28" i="25"/>
  <c r="Q27" i="25"/>
  <c r="P27" i="25"/>
  <c r="Q26" i="25"/>
  <c r="P26" i="25"/>
  <c r="Q25" i="25"/>
  <c r="P25" i="25"/>
  <c r="Q24" i="25"/>
  <c r="P24" i="25"/>
  <c r="Q23" i="25"/>
  <c r="P23" i="25"/>
  <c r="Q22" i="25"/>
  <c r="P22" i="25"/>
  <c r="Q20" i="25"/>
  <c r="P20" i="25"/>
  <c r="Q19" i="25"/>
  <c r="P19" i="25"/>
  <c r="Q18" i="25"/>
  <c r="P18" i="25"/>
  <c r="Q17" i="25"/>
  <c r="P17" i="25"/>
  <c r="Q16" i="25"/>
  <c r="P16" i="25"/>
  <c r="Q14" i="25"/>
  <c r="P14" i="25"/>
  <c r="Q13" i="25"/>
  <c r="P13" i="25"/>
  <c r="Q11" i="25"/>
  <c r="P11" i="25"/>
  <c r="Q10" i="25"/>
  <c r="P10" i="25"/>
  <c r="M67" i="25"/>
  <c r="M66" i="25"/>
  <c r="M65" i="25"/>
  <c r="L64" i="25"/>
  <c r="K64" i="25"/>
  <c r="L63" i="25"/>
  <c r="K63" i="25"/>
  <c r="L62" i="25"/>
  <c r="K62" i="25"/>
  <c r="L61" i="25"/>
  <c r="K61" i="25"/>
  <c r="L60" i="25"/>
  <c r="K60" i="25"/>
  <c r="L59" i="25"/>
  <c r="K59" i="25"/>
  <c r="L58" i="25"/>
  <c r="K58" i="25"/>
  <c r="L57" i="25"/>
  <c r="K57" i="25"/>
  <c r="L56" i="25"/>
  <c r="K56" i="25"/>
  <c r="L55" i="25"/>
  <c r="K55" i="25"/>
  <c r="L54" i="25"/>
  <c r="K54" i="25"/>
  <c r="L53" i="25"/>
  <c r="K53" i="25"/>
  <c r="L52" i="25"/>
  <c r="K52" i="25"/>
  <c r="L51" i="25"/>
  <c r="K51" i="25"/>
  <c r="L48" i="25"/>
  <c r="K48" i="25"/>
  <c r="L47" i="25"/>
  <c r="K47" i="25"/>
  <c r="L46" i="25"/>
  <c r="K46" i="25"/>
  <c r="L45" i="25"/>
  <c r="K45" i="25"/>
  <c r="L44" i="25"/>
  <c r="K44" i="25"/>
  <c r="L43" i="25"/>
  <c r="K43" i="25"/>
  <c r="L42" i="25"/>
  <c r="K42" i="25"/>
  <c r="L41" i="25"/>
  <c r="K41" i="25"/>
  <c r="L40" i="25"/>
  <c r="K40" i="25"/>
  <c r="L39" i="25"/>
  <c r="K39" i="25"/>
  <c r="L38" i="25"/>
  <c r="K38" i="25"/>
  <c r="L37" i="25"/>
  <c r="K37" i="25"/>
  <c r="L36" i="25"/>
  <c r="K36" i="25"/>
  <c r="L35" i="25"/>
  <c r="K35" i="25"/>
  <c r="L34" i="25"/>
  <c r="K34" i="25"/>
  <c r="L33" i="25"/>
  <c r="K33" i="25"/>
  <c r="L32" i="25"/>
  <c r="K32" i="25"/>
  <c r="L30" i="25"/>
  <c r="K30" i="25"/>
  <c r="L29" i="25"/>
  <c r="K29" i="25"/>
  <c r="L28" i="25"/>
  <c r="K28" i="25"/>
  <c r="L27" i="25"/>
  <c r="K27" i="25"/>
  <c r="L26" i="25"/>
  <c r="K26" i="25"/>
  <c r="L25" i="25"/>
  <c r="K25" i="25"/>
  <c r="L24" i="25"/>
  <c r="K24" i="25"/>
  <c r="L23" i="25"/>
  <c r="K23" i="25"/>
  <c r="L22" i="25"/>
  <c r="K22" i="25"/>
  <c r="L20" i="25"/>
  <c r="K20" i="25"/>
  <c r="L19" i="25"/>
  <c r="K19" i="25"/>
  <c r="L18" i="25"/>
  <c r="K18" i="25"/>
  <c r="L17" i="25"/>
  <c r="K17" i="25"/>
  <c r="L16" i="25"/>
  <c r="K16" i="25"/>
  <c r="L14" i="25"/>
  <c r="K14" i="25"/>
  <c r="L13" i="25"/>
  <c r="K13" i="25"/>
  <c r="L11" i="25"/>
  <c r="K11" i="25"/>
  <c r="L10" i="25"/>
  <c r="K10" i="25"/>
  <c r="H65" i="25"/>
  <c r="H66" i="25"/>
  <c r="H67" i="25"/>
  <c r="E67" i="25"/>
  <c r="C12" i="39"/>
  <c r="E66" i="25"/>
  <c r="C12" i="40"/>
  <c r="E65" i="25"/>
  <c r="C12" i="38"/>
  <c r="G34" i="25"/>
  <c r="F34" i="25"/>
  <c r="G35" i="25"/>
  <c r="F35" i="25"/>
  <c r="G36" i="25"/>
  <c r="F36" i="25"/>
  <c r="G37" i="25"/>
  <c r="F37" i="25"/>
  <c r="G38" i="25"/>
  <c r="F38" i="25"/>
  <c r="G39" i="25"/>
  <c r="F39" i="25"/>
  <c r="G40" i="25"/>
  <c r="F40" i="25"/>
  <c r="G41" i="25"/>
  <c r="F41" i="25"/>
  <c r="G42" i="25"/>
  <c r="F42" i="25"/>
  <c r="G43" i="25"/>
  <c r="F43" i="25"/>
  <c r="G44" i="25"/>
  <c r="F44" i="25"/>
  <c r="G45" i="25"/>
  <c r="F45" i="25"/>
  <c r="G46" i="25"/>
  <c r="F46" i="25"/>
  <c r="G47" i="25"/>
  <c r="F47" i="25"/>
  <c r="G48" i="25"/>
  <c r="F48" i="25"/>
  <c r="G51" i="25"/>
  <c r="F51" i="25"/>
  <c r="G52" i="25"/>
  <c r="F52" i="25"/>
  <c r="G53" i="25"/>
  <c r="F53" i="25"/>
  <c r="G54" i="25"/>
  <c r="F54" i="25"/>
  <c r="G55" i="25"/>
  <c r="F55" i="25"/>
  <c r="G56" i="25"/>
  <c r="F56" i="25"/>
  <c r="G57" i="25"/>
  <c r="F57" i="25"/>
  <c r="G58" i="25"/>
  <c r="F58" i="25"/>
  <c r="G59" i="25"/>
  <c r="F59" i="25"/>
  <c r="G60" i="25"/>
  <c r="F60" i="25"/>
  <c r="G61" i="25"/>
  <c r="F61" i="25"/>
  <c r="G62" i="25"/>
  <c r="F62" i="25"/>
  <c r="G63" i="25"/>
  <c r="F63" i="25"/>
  <c r="G64" i="25"/>
  <c r="F64" i="25"/>
  <c r="G33" i="25"/>
  <c r="F33" i="25"/>
  <c r="G32" i="25"/>
  <c r="F32" i="25"/>
  <c r="G27" i="25"/>
  <c r="F27" i="25"/>
  <c r="G28" i="25"/>
  <c r="F28" i="25"/>
  <c r="G29" i="25"/>
  <c r="F29" i="25"/>
  <c r="G30" i="25"/>
  <c r="F30" i="25"/>
  <c r="G26" i="25"/>
  <c r="F26" i="25"/>
  <c r="G25" i="25"/>
  <c r="F25" i="25"/>
  <c r="G24" i="25"/>
  <c r="F24" i="25"/>
  <c r="G23" i="25"/>
  <c r="F23" i="25"/>
  <c r="G22" i="25"/>
  <c r="F22" i="25"/>
  <c r="G18" i="25"/>
  <c r="F18" i="25"/>
  <c r="G19" i="25"/>
  <c r="F19" i="25"/>
  <c r="G20" i="25"/>
  <c r="F20" i="25"/>
  <c r="G17" i="25"/>
  <c r="F17" i="25"/>
  <c r="G16" i="25"/>
  <c r="F16" i="25"/>
  <c r="G14" i="25"/>
  <c r="F14" i="25"/>
  <c r="G13" i="25"/>
  <c r="F13" i="25"/>
  <c r="G11" i="25"/>
  <c r="F11" i="25"/>
  <c r="G10" i="25"/>
  <c r="F10" i="25"/>
  <c r="G15" i="38"/>
  <c r="O39" i="38"/>
  <c r="F13" i="11"/>
  <c r="G18" i="20"/>
  <c r="F36" i="40"/>
  <c r="F18" i="20"/>
  <c r="F31" i="18"/>
  <c r="G91" i="27"/>
  <c r="J12" i="38"/>
  <c r="F10" i="27"/>
  <c r="F93" i="27"/>
  <c r="K31" i="38"/>
  <c r="O39" i="39"/>
  <c r="K31" i="39"/>
  <c r="G31" i="39"/>
  <c r="O23" i="40"/>
  <c r="L12" i="11"/>
  <c r="J21" i="38"/>
  <c r="G81" i="33"/>
  <c r="J20" i="39"/>
  <c r="F81" i="33"/>
  <c r="L79" i="33"/>
  <c r="F21" i="38"/>
  <c r="G78" i="32"/>
  <c r="F20" i="39"/>
  <c r="F78" i="32"/>
  <c r="G103" i="31"/>
  <c r="B20" i="39"/>
  <c r="F44" i="26"/>
  <c r="G42" i="26"/>
  <c r="F12" i="38"/>
  <c r="F42" i="26"/>
  <c r="G43" i="26"/>
  <c r="F12" i="40"/>
  <c r="C23" i="40"/>
  <c r="K23" i="40"/>
  <c r="O31" i="40"/>
  <c r="K15" i="40"/>
  <c r="G23" i="40"/>
  <c r="K15" i="38"/>
  <c r="C39" i="38"/>
  <c r="K23" i="38"/>
  <c r="C23" i="39"/>
  <c r="O31" i="39"/>
  <c r="K39" i="39"/>
  <c r="O23" i="39"/>
  <c r="G23" i="39"/>
  <c r="F102" i="31"/>
  <c r="F77" i="32"/>
  <c r="F79" i="33"/>
  <c r="K65" i="25"/>
  <c r="G92" i="27"/>
  <c r="J12" i="40"/>
  <c r="G80" i="33"/>
  <c r="J20" i="40"/>
  <c r="P10" i="12"/>
  <c r="Q16" i="12"/>
  <c r="B30" i="39"/>
  <c r="G15" i="40"/>
  <c r="G93" i="27"/>
  <c r="J12" i="39"/>
  <c r="L102" i="31"/>
  <c r="B21" i="40"/>
  <c r="Q101" i="31"/>
  <c r="N38" i="38"/>
  <c r="G76" i="32"/>
  <c r="B20" i="38"/>
  <c r="G79" i="33"/>
  <c r="F20" i="38"/>
  <c r="F12" i="11"/>
  <c r="G14" i="11"/>
  <c r="N20" i="39"/>
  <c r="F100" i="34"/>
  <c r="F99" i="34"/>
  <c r="L18" i="17"/>
  <c r="F37" i="38"/>
  <c r="G29" i="18"/>
  <c r="J28" i="38"/>
  <c r="G31" i="18"/>
  <c r="B36" i="39"/>
  <c r="G233" i="36"/>
  <c r="J36" i="40"/>
  <c r="G44" i="26"/>
  <c r="F12" i="39"/>
  <c r="F103" i="31"/>
  <c r="F30" i="18"/>
  <c r="G46" i="39"/>
  <c r="G45" i="39"/>
  <c r="G15" i="39"/>
  <c r="G102" i="31"/>
  <c r="B20" i="40"/>
  <c r="G77" i="32"/>
  <c r="F20" i="40"/>
  <c r="F76" i="32"/>
  <c r="F80" i="33"/>
  <c r="K23" i="39"/>
  <c r="Q79" i="33"/>
  <c r="F22" i="38"/>
  <c r="G12" i="11"/>
  <c r="J20" i="38"/>
  <c r="G13" i="11"/>
  <c r="N20" i="40"/>
  <c r="F14" i="11"/>
  <c r="F25" i="13"/>
  <c r="F29" i="18"/>
  <c r="F19" i="20"/>
  <c r="F17" i="20"/>
  <c r="G19" i="20"/>
  <c r="F43" i="26"/>
  <c r="K100" i="34"/>
  <c r="F18" i="17"/>
  <c r="L234" i="36"/>
  <c r="J37" i="39"/>
  <c r="L233" i="36"/>
  <c r="J37" i="40"/>
  <c r="L232" i="36"/>
  <c r="B37" i="38"/>
  <c r="L66" i="25"/>
  <c r="B13" i="40"/>
  <c r="K15" i="39"/>
  <c r="F101" i="31"/>
  <c r="C23" i="38"/>
  <c r="G23" i="38"/>
  <c r="K10" i="33"/>
  <c r="K80" i="33"/>
  <c r="K10" i="12"/>
  <c r="L16" i="12"/>
  <c r="B29" i="39"/>
  <c r="G30" i="18"/>
  <c r="B36" i="40"/>
  <c r="O30" i="38"/>
  <c r="G38" i="40"/>
  <c r="G46" i="40"/>
  <c r="K12" i="36"/>
  <c r="Q232" i="36"/>
  <c r="B38" i="38"/>
  <c r="Q233" i="36"/>
  <c r="J38" i="40"/>
  <c r="P11" i="36"/>
  <c r="Q234" i="36"/>
  <c r="J38" i="39"/>
  <c r="G21" i="21"/>
  <c r="B44" i="39"/>
  <c r="G20" i="21"/>
  <c r="B44" i="40"/>
  <c r="F10" i="21"/>
  <c r="G19" i="21"/>
  <c r="J36" i="38"/>
  <c r="G17" i="20"/>
  <c r="N28" i="38"/>
  <c r="G232" i="36"/>
  <c r="B36" i="38"/>
  <c r="F12" i="36"/>
  <c r="F233" i="36"/>
  <c r="P13" i="11"/>
  <c r="G16" i="12"/>
  <c r="B28" i="39"/>
  <c r="G31" i="40"/>
  <c r="Q98" i="34"/>
  <c r="K31" i="40"/>
  <c r="O39" i="40"/>
  <c r="Q18" i="17"/>
  <c r="F38" i="38"/>
  <c r="C39" i="39"/>
  <c r="G39" i="39"/>
  <c r="O29" i="38"/>
  <c r="C45" i="38"/>
  <c r="G37" i="40"/>
  <c r="G45" i="40"/>
  <c r="G234" i="36"/>
  <c r="J36" i="39"/>
  <c r="K39" i="40"/>
  <c r="K13" i="11"/>
  <c r="Q12" i="11"/>
  <c r="J22" i="38"/>
  <c r="F10" i="12"/>
  <c r="G15" i="12"/>
  <c r="B28" i="40"/>
  <c r="L98" i="34"/>
  <c r="N21" i="38"/>
  <c r="P100" i="34"/>
  <c r="N22" i="38"/>
  <c r="O22" i="38"/>
  <c r="O23" i="38"/>
  <c r="C31" i="38"/>
  <c r="G39" i="38"/>
  <c r="P10" i="17"/>
  <c r="P19" i="17"/>
  <c r="C39" i="40"/>
  <c r="G36" i="40"/>
  <c r="O28" i="38"/>
  <c r="F20" i="17"/>
  <c r="F19" i="17"/>
  <c r="G20" i="17"/>
  <c r="N36" i="39"/>
  <c r="G18" i="17"/>
  <c r="F36" i="38"/>
  <c r="G19" i="17"/>
  <c r="N36" i="40"/>
  <c r="G98" i="34"/>
  <c r="N20" i="38"/>
  <c r="G99" i="34"/>
  <c r="F28" i="40"/>
  <c r="F98" i="34"/>
  <c r="G100" i="34"/>
  <c r="F28" i="39"/>
  <c r="G24" i="13"/>
  <c r="N28" i="40"/>
  <c r="G23" i="13"/>
  <c r="F28" i="38"/>
  <c r="F23" i="13"/>
  <c r="C44" i="38"/>
  <c r="G31" i="38"/>
  <c r="G25" i="13"/>
  <c r="N28" i="39"/>
  <c r="F24" i="13"/>
  <c r="G101" i="31"/>
  <c r="N36" i="38"/>
  <c r="F91" i="28"/>
  <c r="G93" i="28"/>
  <c r="N12" i="38"/>
  <c r="N15" i="38"/>
  <c r="N16" i="38"/>
  <c r="D93" i="28"/>
  <c r="G95" i="28"/>
  <c r="N12" i="39"/>
  <c r="N15" i="39"/>
  <c r="N16" i="39"/>
  <c r="D95" i="28"/>
  <c r="G94" i="28"/>
  <c r="N12" i="40"/>
  <c r="N15" i="40"/>
  <c r="N16" i="40"/>
  <c r="D94" i="28"/>
  <c r="C15" i="38"/>
  <c r="C15" i="40"/>
  <c r="C15" i="39"/>
  <c r="G44" i="39"/>
  <c r="P21" i="21"/>
  <c r="P19" i="21"/>
  <c r="P20" i="21"/>
  <c r="Q21" i="21"/>
  <c r="B46" i="39"/>
  <c r="Q20" i="21"/>
  <c r="B46" i="40"/>
  <c r="Q19" i="21"/>
  <c r="J38" i="38"/>
  <c r="K21" i="21"/>
  <c r="K19" i="21"/>
  <c r="K20" i="21"/>
  <c r="L21" i="21"/>
  <c r="B45" i="39"/>
  <c r="L20" i="21"/>
  <c r="B45" i="40"/>
  <c r="L19" i="21"/>
  <c r="J37" i="38"/>
  <c r="P19" i="20"/>
  <c r="P17" i="20"/>
  <c r="P18" i="20"/>
  <c r="Q19" i="20"/>
  <c r="F38" i="39"/>
  <c r="Q18" i="20"/>
  <c r="Q17" i="20"/>
  <c r="K19" i="20"/>
  <c r="K17" i="20"/>
  <c r="K18" i="20"/>
  <c r="L19" i="20"/>
  <c r="F37" i="40"/>
  <c r="L18" i="20"/>
  <c r="N29" i="38"/>
  <c r="L17" i="20"/>
  <c r="P31" i="18"/>
  <c r="P29" i="18"/>
  <c r="P30" i="18"/>
  <c r="Q31" i="18"/>
  <c r="B38" i="39"/>
  <c r="Q30" i="18"/>
  <c r="B38" i="40"/>
  <c r="Q29" i="18"/>
  <c r="J30" i="38"/>
  <c r="K31" i="18"/>
  <c r="K29" i="18"/>
  <c r="K30" i="18"/>
  <c r="L31" i="18"/>
  <c r="B37" i="39"/>
  <c r="L30" i="18"/>
  <c r="B37" i="40"/>
  <c r="L29" i="18"/>
  <c r="J29" i="38"/>
  <c r="Q20" i="17"/>
  <c r="N38" i="39"/>
  <c r="Q19" i="17"/>
  <c r="N38" i="40"/>
  <c r="K20" i="17"/>
  <c r="K19" i="17"/>
  <c r="L20" i="17"/>
  <c r="N37" i="39"/>
  <c r="K18" i="17"/>
  <c r="L19" i="17"/>
  <c r="N37" i="40"/>
  <c r="P60" i="35"/>
  <c r="P58" i="35"/>
  <c r="P59" i="35"/>
  <c r="F59" i="35"/>
  <c r="Q60" i="35"/>
  <c r="J30" i="39"/>
  <c r="Q59" i="35"/>
  <c r="J30" i="40"/>
  <c r="Q58" i="35"/>
  <c r="B30" i="38"/>
  <c r="K60" i="35"/>
  <c r="K58" i="35"/>
  <c r="K59" i="35"/>
  <c r="F60" i="35"/>
  <c r="L60" i="35"/>
  <c r="J29" i="39"/>
  <c r="G58" i="35"/>
  <c r="B28" i="38"/>
  <c r="L59" i="35"/>
  <c r="J29" i="40"/>
  <c r="G59" i="35"/>
  <c r="J28" i="40"/>
  <c r="F58" i="35"/>
  <c r="L58" i="35"/>
  <c r="B29" i="38"/>
  <c r="G60" i="35"/>
  <c r="J28" i="39"/>
  <c r="P99" i="34"/>
  <c r="Q100" i="34"/>
  <c r="F30" i="39"/>
  <c r="P98" i="34"/>
  <c r="Q99" i="34"/>
  <c r="F30" i="40"/>
  <c r="K99" i="34"/>
  <c r="L100" i="34"/>
  <c r="F29" i="39"/>
  <c r="K98" i="34"/>
  <c r="L99" i="34"/>
  <c r="F29" i="40"/>
  <c r="K25" i="13"/>
  <c r="K23" i="13"/>
  <c r="K24" i="13"/>
  <c r="L25" i="13"/>
  <c r="N29" i="39"/>
  <c r="L24" i="13"/>
  <c r="N29" i="40"/>
  <c r="L23" i="13"/>
  <c r="F29" i="38"/>
  <c r="Q15" i="12"/>
  <c r="B30" i="40"/>
  <c r="L15" i="12"/>
  <c r="B29" i="40"/>
  <c r="Q14" i="11"/>
  <c r="N22" i="39"/>
  <c r="P12" i="11"/>
  <c r="Q13" i="11"/>
  <c r="N22" i="40"/>
  <c r="K14" i="11"/>
  <c r="L14" i="11"/>
  <c r="N21" i="39"/>
  <c r="K12" i="11"/>
  <c r="L13" i="11"/>
  <c r="N21" i="40"/>
  <c r="P80" i="33"/>
  <c r="P81" i="33"/>
  <c r="Q81" i="33"/>
  <c r="J22" i="39"/>
  <c r="P79" i="33"/>
  <c r="Q80" i="33"/>
  <c r="J22" i="40"/>
  <c r="L81" i="33"/>
  <c r="J21" i="39"/>
  <c r="L80" i="33"/>
  <c r="J21" i="40"/>
  <c r="P78" i="32"/>
  <c r="P76" i="32"/>
  <c r="P77" i="32"/>
  <c r="Q78" i="32"/>
  <c r="F22" i="39"/>
  <c r="Q77" i="32"/>
  <c r="F22" i="40"/>
  <c r="Q76" i="32"/>
  <c r="B22" i="38"/>
  <c r="K78" i="32"/>
  <c r="K76" i="32"/>
  <c r="K77" i="32"/>
  <c r="L78" i="32"/>
  <c r="F21" i="39"/>
  <c r="L77" i="32"/>
  <c r="F21" i="40"/>
  <c r="L76" i="32"/>
  <c r="B21" i="38"/>
  <c r="P102" i="31"/>
  <c r="P103" i="31"/>
  <c r="Q103" i="31"/>
  <c r="B22" i="39"/>
  <c r="P101" i="31"/>
  <c r="Q102" i="31"/>
  <c r="B22" i="40"/>
  <c r="L101" i="31"/>
  <c r="N37" i="38"/>
  <c r="L103" i="31"/>
  <c r="B21" i="39"/>
  <c r="K10" i="31"/>
  <c r="P93" i="27"/>
  <c r="P91" i="27"/>
  <c r="P92" i="27"/>
  <c r="Q93" i="27"/>
  <c r="J14" i="39"/>
  <c r="Q92" i="27"/>
  <c r="J14" i="40"/>
  <c r="Q91" i="27"/>
  <c r="J14" i="38"/>
  <c r="K93" i="27"/>
  <c r="K91" i="27"/>
  <c r="K92" i="27"/>
  <c r="L93" i="27"/>
  <c r="J13" i="39"/>
  <c r="L92" i="27"/>
  <c r="J13" i="40"/>
  <c r="L91" i="27"/>
  <c r="J13" i="38"/>
  <c r="P44" i="26"/>
  <c r="P42" i="26"/>
  <c r="P43" i="26"/>
  <c r="Q44" i="26"/>
  <c r="F14" i="39"/>
  <c r="Q43" i="26"/>
  <c r="F14" i="40"/>
  <c r="Q42" i="26"/>
  <c r="F14" i="38"/>
  <c r="K44" i="26"/>
  <c r="K42" i="26"/>
  <c r="K43" i="26"/>
  <c r="L44" i="26"/>
  <c r="F13" i="39"/>
  <c r="L43" i="26"/>
  <c r="F13" i="40"/>
  <c r="L42" i="26"/>
  <c r="F13" i="38"/>
  <c r="P65" i="25"/>
  <c r="Q66" i="25"/>
  <c r="B14" i="40"/>
  <c r="Q65" i="25"/>
  <c r="B14" i="38"/>
  <c r="P67" i="25"/>
  <c r="P66" i="25"/>
  <c r="Q67" i="25"/>
  <c r="B14" i="39"/>
  <c r="L65" i="25"/>
  <c r="B13" i="38"/>
  <c r="K67" i="25"/>
  <c r="F65" i="25"/>
  <c r="K66" i="25"/>
  <c r="L67" i="25"/>
  <c r="B13" i="39"/>
  <c r="F66" i="25"/>
  <c r="G67" i="25"/>
  <c r="B12" i="39"/>
  <c r="F67" i="25"/>
  <c r="G65" i="25"/>
  <c r="B12" i="38"/>
  <c r="G66" i="25"/>
  <c r="B12" i="40"/>
  <c r="K79" i="33"/>
  <c r="K81" i="33"/>
  <c r="F232" i="36"/>
  <c r="F92" i="27"/>
  <c r="F91" i="27"/>
  <c r="P20" i="17"/>
  <c r="F15" i="38"/>
  <c r="F16" i="38"/>
  <c r="D42" i="26"/>
  <c r="O31" i="38"/>
  <c r="C46" i="38"/>
  <c r="C47" i="38"/>
  <c r="J31" i="40"/>
  <c r="J32" i="40"/>
  <c r="D59" i="35"/>
  <c r="N23" i="40"/>
  <c r="N24" i="40"/>
  <c r="D13" i="11"/>
  <c r="F23" i="38"/>
  <c r="F24" i="38"/>
  <c r="D79" i="33"/>
  <c r="B23" i="39"/>
  <c r="B24" i="39"/>
  <c r="D103" i="31"/>
  <c r="F31" i="40"/>
  <c r="F32" i="40"/>
  <c r="D99" i="34"/>
  <c r="B31" i="40"/>
  <c r="B32" i="40"/>
  <c r="D15" i="12"/>
  <c r="B39" i="38"/>
  <c r="B40" i="38"/>
  <c r="D232" i="36"/>
  <c r="F31" i="38"/>
  <c r="F32" i="38"/>
  <c r="D23" i="13"/>
  <c r="F23" i="39"/>
  <c r="F24" i="39"/>
  <c r="D78" i="32"/>
  <c r="J23" i="39"/>
  <c r="N31" i="39"/>
  <c r="N32" i="39"/>
  <c r="D25" i="13"/>
  <c r="G47" i="39"/>
  <c r="F31" i="39"/>
  <c r="F32" i="39"/>
  <c r="D100" i="34"/>
  <c r="F15" i="39"/>
  <c r="F16" i="39"/>
  <c r="D44" i="26"/>
  <c r="B45" i="38"/>
  <c r="J31" i="39"/>
  <c r="J32" i="39"/>
  <c r="D60" i="35"/>
  <c r="P18" i="17"/>
  <c r="N31" i="40"/>
  <c r="N32" i="40"/>
  <c r="D24" i="13"/>
  <c r="N23" i="38"/>
  <c r="N24" i="38"/>
  <c r="D98" i="34"/>
  <c r="N39" i="39"/>
  <c r="N40" i="39"/>
  <c r="D20" i="17"/>
  <c r="F16" i="12"/>
  <c r="F15" i="12"/>
  <c r="B31" i="39"/>
  <c r="B32" i="39"/>
  <c r="D16" i="12"/>
  <c r="K15" i="12"/>
  <c r="K16" i="12"/>
  <c r="J39" i="39"/>
  <c r="J40" i="39"/>
  <c r="D234" i="36"/>
  <c r="F36" i="39"/>
  <c r="F44" i="39"/>
  <c r="F37" i="39"/>
  <c r="F45" i="39"/>
  <c r="J23" i="38"/>
  <c r="J24" i="38"/>
  <c r="D12" i="11"/>
  <c r="P15" i="12"/>
  <c r="P16" i="12"/>
  <c r="B23" i="38"/>
  <c r="B24" i="38"/>
  <c r="D76" i="32"/>
  <c r="B47" i="40"/>
  <c r="B48" i="40"/>
  <c r="D20" i="21"/>
  <c r="N39" i="40"/>
  <c r="N40" i="40"/>
  <c r="D19" i="17"/>
  <c r="G39" i="40"/>
  <c r="J39" i="38"/>
  <c r="J40" i="38"/>
  <c r="D19" i="21"/>
  <c r="B47" i="39"/>
  <c r="B48" i="39"/>
  <c r="D21" i="21"/>
  <c r="B39" i="40"/>
  <c r="B40" i="40"/>
  <c r="D30" i="18"/>
  <c r="F234" i="36"/>
  <c r="F23" i="40"/>
  <c r="F24" i="40"/>
  <c r="D77" i="32"/>
  <c r="J31" i="38"/>
  <c r="J32" i="38"/>
  <c r="D29" i="18"/>
  <c r="J23" i="40"/>
  <c r="J24" i="40"/>
  <c r="D80" i="33"/>
  <c r="F38" i="40"/>
  <c r="F39" i="40"/>
  <c r="N30" i="38"/>
  <c r="N31" i="38"/>
  <c r="F20" i="21"/>
  <c r="F19" i="21"/>
  <c r="F21" i="21"/>
  <c r="P234" i="36"/>
  <c r="P233" i="36"/>
  <c r="P232" i="36"/>
  <c r="F45" i="40"/>
  <c r="B39" i="39"/>
  <c r="B40" i="39"/>
  <c r="D31" i="18"/>
  <c r="G44" i="40"/>
  <c r="G47" i="40"/>
  <c r="F39" i="38"/>
  <c r="F40" i="38"/>
  <c r="D18" i="17"/>
  <c r="K232" i="36"/>
  <c r="K233" i="36"/>
  <c r="K234" i="36"/>
  <c r="J24" i="39"/>
  <c r="D81" i="33"/>
  <c r="B23" i="40"/>
  <c r="B24" i="40"/>
  <c r="D102" i="31"/>
  <c r="J39" i="40"/>
  <c r="J40" i="40"/>
  <c r="D233" i="36"/>
  <c r="N23" i="39"/>
  <c r="N24" i="39"/>
  <c r="D14" i="11"/>
  <c r="F15" i="40"/>
  <c r="F16" i="40"/>
  <c r="D43" i="26"/>
  <c r="F46" i="39"/>
  <c r="J15" i="39"/>
  <c r="J16" i="39"/>
  <c r="D93" i="27"/>
  <c r="J15" i="38"/>
  <c r="J16" i="38"/>
  <c r="D91" i="27"/>
  <c r="J15" i="40"/>
  <c r="J16" i="40"/>
  <c r="D92" i="27"/>
  <c r="B44" i="38"/>
  <c r="N39" i="38"/>
  <c r="N40" i="38"/>
  <c r="D101" i="31"/>
  <c r="F95" i="28"/>
  <c r="F94" i="28"/>
  <c r="F93" i="28"/>
  <c r="F44" i="40"/>
  <c r="B15" i="40"/>
  <c r="B16" i="40"/>
  <c r="D66" i="25"/>
  <c r="B15" i="38"/>
  <c r="B16" i="38"/>
  <c r="D65" i="25"/>
  <c r="B15" i="39"/>
  <c r="B16" i="39"/>
  <c r="D67" i="25"/>
  <c r="B31" i="38"/>
  <c r="B32" i="38"/>
  <c r="D58" i="35"/>
  <c r="K101" i="31"/>
  <c r="K102" i="31"/>
  <c r="K103" i="31"/>
  <c r="N32" i="38"/>
  <c r="D17" i="20"/>
  <c r="B46" i="38"/>
  <c r="B47" i="38"/>
  <c r="B48" i="38"/>
  <c r="F46" i="40"/>
  <c r="F47" i="40"/>
  <c r="F48" i="40"/>
  <c r="F40" i="40"/>
  <c r="D18" i="20"/>
  <c r="F39" i="39"/>
  <c r="F40" i="39"/>
  <c r="D19" i="20"/>
  <c r="F47" i="39"/>
  <c r="F48" i="39"/>
</calcChain>
</file>

<file path=xl/sharedStrings.xml><?xml version="1.0" encoding="utf-8"?>
<sst xmlns="http://schemas.openxmlformats.org/spreadsheetml/2006/main" count="4723" uniqueCount="1995">
  <si>
    <t>Verificar que el personal conozca:
1. Manual de organización.
2. Manual de procedimientos.
3. Código de bioética.</t>
  </si>
  <si>
    <t>Criterios a evaluar PROCESO</t>
  </si>
  <si>
    <t>Criterios a evaluar DOCUMENTAL</t>
  </si>
  <si>
    <t>MEDICAMENTO</t>
  </si>
  <si>
    <t>CLAVE</t>
  </si>
  <si>
    <t>Evidencia documental</t>
  </si>
  <si>
    <t>QUIMIOTERAPIA</t>
  </si>
  <si>
    <t>RADIOTERAPIA</t>
  </si>
  <si>
    <t>FISIOTERAPIA</t>
  </si>
  <si>
    <t>CUIDADOS PALIATIVOS</t>
  </si>
  <si>
    <t>IMAGENOLOGÍA</t>
  </si>
  <si>
    <t>INHALOTERAPIA</t>
  </si>
  <si>
    <t>FARMACIA ESTRUCTURA</t>
  </si>
  <si>
    <t>FARMACIA MEDICAMENTO</t>
  </si>
  <si>
    <t>SERVICIOS GENERALES</t>
  </si>
  <si>
    <t>Verificar mobiliario: asiento, bote para basura municipal (bolsa de cualquier color, excepto rojo o amarillo), mesa para interpretación de placas radiográficas.</t>
  </si>
  <si>
    <t>Verificar que cuenten con CARRO ROJO para el manejo del paro cardiorespiratorio.</t>
  </si>
  <si>
    <t>Verificar:
1. Que existan los insumos requeridos
para el ABC de la reanimación
cardiorespiratoria ( Ver desglose).
2. Que la caducidad del material y
medicamentos este vigente.
3. Que los insumos sean suficientes
para la atención.
4. Que el personal conozca el manejo del
monitor desfibrilador y las maniobras
de reanimación cardiorespiratoria.
5. Que estén identificados los
medicamos de alto riesgo y
electrolitos.</t>
  </si>
  <si>
    <t>Verificar:
1. Bitácora de control del carro para el
manejo del paro cardio-respiratorio
firmada por el responsable de turno.
2. Registro histórico del abastecimiento
oportuno y completo del contenido
del carro para para el manejo del
paro cardio-respiratorio.
3. Registro de la prueba del trazo
isoeléctrico semanalmente.
4. Bitácora de mantenimiento del
monitor-desfibrilador.
5. Protocolo de manejo de los
medicamentos de alto riesgo y
electrolíticos.</t>
  </si>
  <si>
    <t>4. Planeación.
4.3. Planeación operativa.
7. Mejora de procesos.
7.3.
Administración de procesos de suministro.</t>
  </si>
  <si>
    <t>1. Personas/ comunidad/ población.
1.1. Conocimiento profundo de
las personas, comunidad y población; diagnóstico
situacional y de salud.
4. Planeación.
4.1. Planeación estratégica.
4.3. Planeación operativa.
7. Mejora de procesos.
7.3.
Administración de procesos de suministro.</t>
  </si>
  <si>
    <t>UNIDAD DE CUIDADOS INTENSIVOS PEDIÁTRICOS</t>
  </si>
  <si>
    <t>GENÉTICA</t>
  </si>
  <si>
    <t>ANATOMÍA PATOLÓGICA</t>
  </si>
  <si>
    <t>Total</t>
  </si>
  <si>
    <t>Consejo   de   Salubridad   General. Identificación   de   tratamientos   y medicamentos  asociados  a  gastos catastróficos, Protocolo Técnico.</t>
  </si>
  <si>
    <t>4. Planeación.
4.3. Planeación operativa.
7. Mejora de procesos. 7.3. Administración de procesos de
suministro.</t>
  </si>
  <si>
    <t>DIRECCIÓN GENERAL DE CALIDAD Y EDUCACIÓN EN SALUD</t>
  </si>
  <si>
    <t>Normatividad aplicable</t>
  </si>
  <si>
    <t>Concepto</t>
  </si>
  <si>
    <t>Criterios a evaluar ESTRUCTURA</t>
  </si>
  <si>
    <t>Puntaje</t>
  </si>
  <si>
    <t>Modelo de Gestión de Calidad en Salud
(Criterios y Subcriterios)</t>
  </si>
  <si>
    <t>Evidencia observacional</t>
  </si>
  <si>
    <t>El evaluador deberá:</t>
  </si>
  <si>
    <t>Artículos 47 y 200 BIS de la LGS y el numeral 5 Generalidades, NOM-016- SSA3-2012, numerales 5.1.1.</t>
  </si>
  <si>
    <t>Autorizaciones sanitarias</t>
  </si>
  <si>
    <t>Verificar licencia sanitaria.</t>
  </si>
  <si>
    <t>Verificar el documento oficial.</t>
  </si>
  <si>
    <t>4. Planeación.
4.2. Cumplimiento de la regulación.</t>
  </si>
  <si>
    <t>Artículos 47 y 200 BIS de la LGS y el numeral 5 Generalidades, NOM-016- SSA3-2012, numerales 5.1.1, 5.1.2.</t>
  </si>
  <si>
    <t>Verificar responsable sanitario.</t>
  </si>
  <si>
    <t>Artículo 15-B LFT. Artículos 79, 83, 86,
capitulo III LGS. Artículos 21,22, 24, 25,
27 RLGSMPSAM.</t>
  </si>
  <si>
    <t>Personal médico de oncología/ hematología
CRITERIO MAYOR</t>
  </si>
  <si>
    <t>Verificar  la  existencia  de  recurso humano para garantizar la prestación de los servicios de atención médica.</t>
  </si>
  <si>
    <t>Verificar:
1. Que  el  personal  se  encuentre  en su  área  de  trabajo  en  el  turno correspondiente,           portando uniforme y gafete, desarrollando las actividades  correspondientes  a  su formación y perfil.
2. Que  corresponda  el  registro  de entrada y salida con el horario en plantilla de personal.
3. Que cumpla  con las capacitaciones de los programas establecidos   y las  específicas  de  acuerdo  a  su competencia.</t>
  </si>
  <si>
    <t>1. Personas/ comunidad/ población.
1.4. Oferta de servicios.
4.Planeación.
4.1. Planeación estratégica.
4.3. Planeación operativa.</t>
  </si>
  <si>
    <t>Artículo 15-B LFT.
Artículos 79, 83, 86, capitulo III LGS.
Artículos    21,22,    24,    25,    27 RLGSMPSAM.</t>
  </si>
  <si>
    <t>Personal médico de neurología pediátrica y/o neurología</t>
  </si>
  <si>
    <t>Personal médico de cirugía pediátrica</t>
  </si>
  <si>
    <t>Artículo 15-B LFT. Artículos 79, 83, 86,
capitulo III LGS. Artículos 21,22, 24, 25, 27 RLGSMPSAM. Grupo técnico CNS (diagnóstico y tratamiento de cáncer en niños y adolescentes).</t>
  </si>
  <si>
    <t>Personal médico de anestesiología y/o anestesiología pediátrica
CRITERIO MAYOR</t>
  </si>
  <si>
    <t>Personal médico de cirugía de trasplante
(propio o subrogado)</t>
  </si>
  <si>
    <t>Artículo 15-B LFT. Artículos 79, 83,
86, capitulo III LGS. Artículos 21,22,
24, 25, 27 RLGSMPSAM. NOM-025- SSA3-2013.</t>
  </si>
  <si>
    <t>Personal médico de traumatología y ortopedia</t>
  </si>
  <si>
    <t>Personal médico en nefrología pediátrica y/o nefrología
(propio o subrogado)</t>
  </si>
  <si>
    <t>Personal médico de urología pediátrica y/o urología
(propio o subrogado)</t>
  </si>
  <si>
    <t>Personal médico de endocrinología y/o endocrinología pediátrica
(propio o subrogado)</t>
  </si>
  <si>
    <t>RECURSOS HUMANOS PARA TODOS LOS CÁNCERES EN MENORES DE 18 AÑOS</t>
  </si>
  <si>
    <t>Artículo 15-B LFT. Artículos 79, 83,
86, capitulo III LGS. Artículos 21,22,
24, 25, 27 RLGSMPSAM. NOM-025- SSA3-2013. NOM-027-SSA3-2013.</t>
  </si>
  <si>
    <t>Personal médico de pediatría</t>
  </si>
  <si>
    <t>Personal médico de genética
(propio o subrogado)</t>
  </si>
  <si>
    <t>Personal médico de medicina del enfermo pediátrico en estado crítico
o pediatría con capacitación CRITERIO MAYOR</t>
  </si>
  <si>
    <t>Personal médico radioterapia
(propio o subrogado)</t>
  </si>
  <si>
    <t>Físico matemático
(propio o subrogado)</t>
  </si>
  <si>
    <t>Personal de anatomía patológica</t>
  </si>
  <si>
    <t>Artículo 15-B LFT. Artículos 79, 83, 86,
capitulo III LGS. Artículos 21,22, 24, 25,
27 RLGSMPSAM. NOM-229-SSA1-2002.</t>
  </si>
  <si>
    <t>Personal de imagenología</t>
  </si>
  <si>
    <t>El artículo 15-B LFT; los artículos 79, 83, 86 de la LGS, y los artículos 21,22,
24 y 25 del RLGS MPSAM.</t>
  </si>
  <si>
    <t>Personal de enfermería</t>
  </si>
  <si>
    <t>Verificar:
1. Que  el  personal  se  encuentre  en su  área  de  trabajo  en  el  turno correspondiente,           portando uniforme y gafete, desarrollando las actividades  correspondientes  a  su formación y perfil.
2. Que  corresponda  el  registro  de entrada y salida con el horario en plantilla de personal.
3. Que cumpla con las capacitaciones de   los   programas   establecidos, principalmente en oncología.</t>
  </si>
  <si>
    <t>Verificar:
1.  Que  el  personal  se  encuentre  en su  área  de  trabajo  en  el  turno correspondiente, portando uniforme y gafete, desarrollando las actividades correspondientes  a  su  formación  y perfil.
2.  Que corresponda el registro de entrada y salida con el horario en plantilla de personal.
3.  Que cumpla con las capacitaciones de los programas establecidos.</t>
  </si>
  <si>
    <t>Personal de enfermería con especialidad en oncología</t>
  </si>
  <si>
    <t>Verificar:
1.  Que  el  personal  se  encuentre  en su  área  de  trabajo  en  el  turno correspondiente, portando uniforme y gafete, desarrollando las actividades correspondientes  a  su  formación  y perfil.
2.  Que corresponda el registro de entrada y salida con el horario en plantilla de personal.
3.  Que  cumpla  con  las  capacitaciones de   los   programas   establecidos, principalmente en oncología.</t>
  </si>
  <si>
    <t>Artículo 15-B LFT. Artículos 79, 83,
86, capitulo III LGS. Artículos 21,22,
24, 25, 27 y 138 bis 17, bis 18 y bis 19 RLGSMPSAM.</t>
  </si>
  <si>
    <t>Equipo multidisciplinario de cuidados paliativos</t>
  </si>
  <si>
    <t>Verificar la existencia de los recursos en los diferentes turnos para garantizar la atención las 24 horas del día los 365 días del año.</t>
  </si>
  <si>
    <t>Verificar:
1.  Que el quipo este conformado por al menos un profesional de los siguientes perfiles: médico tratante, enfermera, fisioterapeuta,  trabajador  social  o equivalente,  psicólogo,  algólogo  o anestesiólogo y/o nutriólogo.
2.  Que corresponda el registro de entrada y salida con el horario en plantilla de personal.
3.  Que cumpla con las capacitaciones en cuidados paliativos pediátricos.</t>
  </si>
  <si>
    <t>Personal de laboratorio y banco de sangre</t>
  </si>
  <si>
    <t>Verificar:
1. Que  el  personal  se  encuentre  en su  área  de  trabajo  en  el  turno correspondiente,           portando uniforme y gafete, desarrollando las actividades  correspondientes  a  su formación y perfil.
2. Que  corresponda  el  registro  de entrada y salida con el horario en plantilla de personal.
3. Que cumpla  con las capacitaciones de los programas establecidos.</t>
  </si>
  <si>
    <t>Personal de inhaloterapia</t>
  </si>
  <si>
    <t>5. Responsabilidad social. 5.1.
Responsabilidad pública.</t>
  </si>
  <si>
    <t>Numeral  6.  Manejo  de  Residuos Peligrosos  Biológico  Infecciosos,  6.7 Programa  de  Contingencias  de  la NOM-087-SEMARNAT-SSA1-2002,
Artículo 8 del Reglamento en materia de RPBI de la Ley General del Equilibrio Ecológico y la Protección al Ambiente. Guía  de  cumplimiento  de  la  norma oficial  mexicana.  Apartado  5,  5.1,
5.1.1,    5.1.2(NOM-087-SEMARNAT- SSA1-2002).</t>
  </si>
  <si>
    <t>Verificar  la  documentación  de  las acciones administrativas.</t>
  </si>
  <si>
    <t>Verificar que el establecimiento cuente con: el registro y  la autorización de la SEMARNAT, responsable, programa de  capacitación  a  todo  el  personal generador de RPBI, la elaboración del programa de contingencias, bitácoras de recolección, contrato de prestación del servicio, registros de la calibración de la báscula.</t>
  </si>
  <si>
    <t>Verificar:
1.  Los        formatos        siguientes: SEMARNAT-07-001 Autorización para la recolección y transporte de RPBI, SEMARNAT-07-04 Aviso de inscripción como empresa generadora de RPBI, SEMARNARNAT-07-005       Reporte anual  de  RPBI,  SEMARNAT-07-009, manifiesto  de  entrega  transporte y     recepción,     SEMARNAT07-10 Autorización para el almacenamiento.
2.  La bitácora de recolección.
3.  La  bitácora  de  mantenimiento  para almacén  temporal  y  registro  de calibración de la báscula.</t>
  </si>
  <si>
    <t>1. Personas/ comunidad/ población. 1.1. Conocimiento profundo de las personas, comunidad y
población.
4.Planeación.
4.1. Planeación estratégica.</t>
  </si>
  <si>
    <t>NORMA Oficial Mexicana NOM-035- SSA3-2012, En materia de información en salud.</t>
  </si>
  <si>
    <t>Registro de sistema de información</t>
  </si>
  <si>
    <t>Verificar  que  el  establecimiento  este dado de alta en sistemas de Información relacionados al Cáncer en la Infancia y Adolescencia.</t>
  </si>
  <si>
    <t>Verificar que el establecimiento cuenta con el registro de datos ante el sistema.</t>
  </si>
  <si>
    <t>Verificar el reporte de la información con el corte al semestre en impreso.</t>
  </si>
  <si>
    <t>1. Personas/ comunidad/ población. 1.1. Conocimiento profundo de las personas, comunidad y
población.
4.Planeación.
4.1. Planeación estratégica.
4.3. Planeación operativa.</t>
  </si>
  <si>
    <t>Manual  de  Procedimientos  para  la referencia   y   contrarreferencia   de pacientes 2000 (ver primer nivel).</t>
  </si>
  <si>
    <t>Sistema de referencia y contrarreferencia</t>
  </si>
  <si>
    <t>Verificar que existan los  lineamientos centrales o estatales para la referencia y contrarreferencia de pacientes.</t>
  </si>
  <si>
    <t>Verificar  existencia,  conocimiento  y aplicación;   correlacionar   referencias con  diagnósticos  a  los  hospitales señalados en su directorio  de acuerdo a la patología, así como la complejidad que el caso lo requiera; analizar motivo y diagnóstico de referencia.</t>
  </si>
  <si>
    <t>Verificar:
1. El manual de procedimientos para la referencia y contrarreferencia de pacientes 2000.
2. El directorio actualizado.
3. Los   registros   de   referencia   y contrarreferencia de pacientes.</t>
  </si>
  <si>
    <t>3. Información, conocimiento, innovación y tecnología. 3.1. Alineación de la información
estratégica.
3.2. Análisis e interpretación de la información.</t>
  </si>
  <si>
    <t>El   85%   de   cumplimiento   de   la contrarreferencia.</t>
  </si>
  <si>
    <t>Verificar:
1. Los sistema de registro y control.
2. El documento de reporte oficial.</t>
  </si>
  <si>
    <t>1. Personas/ comunidad/ población.
1.4. Oferta de servicios.
4.Planeación.
4.3. Planeación operativa.
7.Mejora de procesos. 7.1. Administración de procesos estratégicos.</t>
  </si>
  <si>
    <t>El   100   %   de   cumplimiento   de seguimiento.</t>
  </si>
  <si>
    <t>ACUERDO  por  el  que  se  declara  la obligatoriedad de los esquemas de manejo integral de cuidados paliativos, así como los procesos señalados en la Guía del Manejo Integral de Cuidados Paliativos en el Paciente Pediátrico. 14/12/2016.</t>
  </si>
  <si>
    <t>Cuidados paliativos pediátricos</t>
  </si>
  <si>
    <t>Verificar existencia de estrategias para los  cuidados  paliativos  en  paciente pediátrico.</t>
  </si>
  <si>
    <t>Verificar que se encuentren difundidas entre el personal y que éste las conozca.</t>
  </si>
  <si>
    <t>Verificar el material de difusión para la población general.</t>
  </si>
  <si>
    <t>1. Personas/ comunidad/ población.
1.4. Oferta de servicios.
4.Planeación.
4.3. Planeación operativa.
7.Mejora de procesos.
7.1. Administración de procesos estratégicos.</t>
  </si>
  <si>
    <t>Manual de Organización de los Comités Técnicos  de  los  Hospitales  DGRSS 1997.   Comités   Técnicos   Médicos Hospitalarios    Lineamientos    para la  Organización  y  Funcionamiento. DGRSS. 1999.</t>
  </si>
  <si>
    <t>Comités técnicos intrahospitalarios</t>
  </si>
  <si>
    <t>Verificar   que   este   conformado   el comité técnico médico hospitalario de infecciones nosocomiales.</t>
  </si>
  <si>
    <t>Verificar que el comité esté funcionando conforme a los lineamientos.</t>
  </si>
  <si>
    <t>Verificar:
1. Actas de instalación actualizada.
2. Cronograma anual de sesiones.
3. Minutas de sesiones firmadas .
4. Registro    de    cumplimiento    y seguimiento de acuerdos.
5. Formato  de  problema  detectado, acciones    a    realizar,    tiempo, responsable.</t>
  </si>
  <si>
    <t>Verificar   que   este   conformado   el comité  técnico  médico  hospitalario de  mortalidad  hospitalaria  y  el  de mortalidad materna y perinatal.</t>
  </si>
  <si>
    <t>Manual de Organización de los Comités Técnicos  de  los  Hospitales  DGRSS 1997.   Comités   Técnicos   Médicos Hospitalarios    Lineamientos    para la  Organización  y  Funcionamiento. DGRSS. 1999  ACUERDO por el que se  declara  la  obligatoriedad  de  la implementación,   para   todos   los integrantes del Sistema Nacional de Salud,  del  documento  denominado Acciones Esenciales para la Seguridad del Paciente. DOF 08/09/17.</t>
  </si>
  <si>
    <t>Verificar  que  se  cumpla  con  los lineamientos para su constitución:
1. Acta de instalación.
2. Minutas de las sesiones del COCASEP, en formato emitido por la DGCES.
3. Calendario       de       reuniones (programado/realizado).</t>
  </si>
  <si>
    <t>Verificar:
1. Que se establezcan estrategias para dar cumplimiento a la normatividad que regula el COCASEP.
2. Actas  de  reuniones  de  COCASEP (al menos 3 anuales) en las que se incluya un acuerdo de seguimiento para  la  implementación  de  las Acciones Esenciales para la Seguridad del Paciente.
3. Conformación de un Programa de Mejora Continua de la Calidad anual, con participación multidisciplinaria y que cuente con indicadores para su monitoreo y seguimiento trimestral.</t>
  </si>
  <si>
    <t>Verificar:
1. Que cuente con copias de las minutas del COCASEP.
2. Que en las minutas se encuentra el  seguimiento  a  los  acuerdos y  en  específico  el  referente  a  la implementación  de  las  Acciones Esenciales.
3. La gestión para la adquisición de Insumos  para  el  cumplimiento  de las  Acciones  Esenciales,  así  como los principales acuerdos del resto de comités.
4. El documento relativo al Programa de Mejora Continua de la Calidad.</t>
  </si>
  <si>
    <t>NOM-253-SSA1-2012,     Para     la
disposición de sangre humana y sus componentes con fines terapéuticos, Apartado 17.</t>
  </si>
  <si>
    <t>Comité de medicina transfusional</t>
  </si>
  <si>
    <t>Verificar que el banco de sangre o el servicio de transfusión de la institución hospitalaria   que   transfunda   con regularidad  mensualmente  cincuenta o más unidades de sangre o de sus componentes  tengan  constituido  su comité de medicina transfusional.</t>
  </si>
  <si>
    <t>Verificar:
1. Que la institución tenga instalado su comité de medicina transfusional  y se haya notificado al Centro Nacional de la Transfusión Sanguínea (CNTS).
2. Que sesionen  cuando menos cada tres meses o más.
3. Que   elaboren   minutas   de   las sesiones efectuadas   considerando las    funciones    establecidas  en la  normatividad  (elaboración  de protocolos,  lineamientos  o  guías de  práctica  transfusional,  auditar indicaciones.         procedimientos transfusionales     y     reacciones adversas, revisión de los expedientes clínicos,    para    supervisar    las transfusiones  aplicadas,  promover actividades docentes en materia de medicina transfusional, promover la donación voluntaria y altruista de sangre).</t>
  </si>
  <si>
    <t>Verificar:
1. La minuta de instalación del comité y sus modificaciones (en su caso).
2. Las minutas correspondientes y la evidencia de su envío al CNTS.
3. Los  documentos  probatorios  del cumplimiento de sus funciones.</t>
  </si>
  <si>
    <t>Página web CONAMED 2015, Comisión Nacional de Protección Social en Salud 2015.</t>
  </si>
  <si>
    <t>Códigos ético conductuales</t>
  </si>
  <si>
    <t>Verificar  existencia  física  de  códigos éticos  conductuales  en  las  áreas  de circulación del establecimiento.</t>
  </si>
  <si>
    <t>Verificar que el personal responsable del establecimiento difunda a los usuarios y prestadores de servicios la Carta de Derechos Generales de los Pacientes, la Carta de Derechos de los Beneficiarios del  Sistema  de  Protección  Social  en Salud, la Carta de los Derechos   de los Médicos, el Código de Ética para el personal del Enfermería y el Código de Bioética para el personal de salud.</t>
  </si>
  <si>
    <t>Verificar:
1. Los carteles.
2. El registro de la difusión de los código ético conductuales.</t>
  </si>
  <si>
    <t>ACUERDO por el que se declara la obligatoriedad de la implementación, para todos los integrantes del Sistema Nacional  de  Salud,  del  documento denominado    Acciones    Esenciales para la Seguridad del Paciente, DOF 08/09/17.</t>
  </si>
  <si>
    <t>Seguridad del paciente</t>
  </si>
  <si>
    <t>Verificar que el establecimiento cuente con  un  procedimiento  documentado para  la  identificación  del  paciente Acción Esencial 1 (A,B,C,D,E) definido y aplicado al establecimiento.</t>
  </si>
  <si>
    <t>Verificar:
1. Los  registros  de  supervisión  de seguimiento.
2. Las constancias de capacitación o listas de asistencia.</t>
  </si>
  <si>
    <t>Verificar que el establecimiento cuente con  un  procedimiento  documentado para la comunicación efectiva Acción Esencial 2 (A,B C, D, E, F, G) definido y aplicado al establecimiento.</t>
  </si>
  <si>
    <t>Verificar:
1. Que   el   procedimiento   para   la comunicación efectiva sea difundido al personal.
2. Que  cuente  con  la  capacitación en      comunicación      efectiva particularmente  para  el  registro de   las   órdenes   verbales   y/o telefónicas   relacionadas   con   la atención de los pacientes tales como: resultados  críticos  de  laboratorio, patología  y  gabinete,  así  como para  la  transferencia,  referencia, contrarreferencia y egreso.
3. El  personal  conozca  y  aplique  el procedimiento.</t>
  </si>
  <si>
    <t>Verificar:
1. Los  registros  de  supervisión  de seguimiento, llenado de la bitácora específica de registro para órdenes verbales y/o telefónicas o registro en el expediente clínico del paciente.
2. Las constancias de capacitación o listas de asistencia.</t>
  </si>
  <si>
    <t>Verificar que el establecimiento cuente con un procedimiento documentado para la seguridad en el proceso de medicación Acción Esencial 3 (A, B, C, D, E, F, G, H,
I) definido y aplicado al establecimiento.</t>
  </si>
  <si>
    <t>Verificar:
1. Que   el   procedimiento   para   la seguridad   en   el   proceso   de medicación sea difundido.
2.  Que el personal cuente con capacitación relativa al procedimiento de seguridad en el proceso de medicación que incluya:
a)   adquisición   y   almacenamiento de  medicamentos  de  alto  riesgo y    electrolitos    concentrados;    b) prescripción,transcripción,dispensación, recepción    y    almacenamiento    y administración  de  medicamentos;  c) alertas visuales en medicamentos con aspecto o nombre parecido.
3. Que incluya la doble verificación en la preparación y administración de medicamentos de alto riesgo.
4. Notificación  de  eventos  adversos relacionados con la medicación.
5. Que el personal conozca y aplique el procedimiento.</t>
  </si>
  <si>
    <t>Verificar que el establecimiento cuente con  un  procedimiento  documentado para la seguridad en los procedimientos Acción  Esencial  4  (A,  B)  definido  y aplicado al establecimiento.</t>
  </si>
  <si>
    <t>Verificar:
1. Que  el  procedimiento  incluya  al menos: a) marcaje sitio anatómico;
b) aplicación de la lista de verificación para la seguridad de la cirugía; c) aplicación  del  tiempo  fuera  para procedimientos fuera de quirófano.
2. Que  el  personal  cuente  con  la capacitación para su aplicación.
3. Que el personal conozca y aplique el procedimiento.</t>
  </si>
  <si>
    <t>Verificar que el establecimiento cuenta con un procedimiento documentado para la reducción del riesgo de infecciones asociadas  a  la  atención  de  la  salud (IAAS) Acción Esencial 5 (A, B) definido y aplicado al establecimiento.</t>
  </si>
  <si>
    <t>Verificar que el establecimiento cuente con un procedimiento para la reducción del riesgo de daño al paciente por causa de caídas. Acción Esencial 6 (A, B, C) definido y aplicado al establecimiento.</t>
  </si>
  <si>
    <t>Verificar:
1. La  existencia  del  instrumento  o herramienta  para  la  evaluación y   reevaluación   definida   en   el establecimiento.
2. El   sistema   de   notificación   y seguimiento  de  eventos  adversos relacionados a caídas.</t>
  </si>
  <si>
    <t>Verificar que el establecimiento cuente con  un  procedimiento  documentado para el  registro y análisis de eventos adversos,  cuasi  fallas    y  eventos centinela. Acción Esencial 7 definido y aplicado al establecimiento.</t>
  </si>
  <si>
    <t>Verificar que el establecimiento realice:
1.  Capacitación  al  personal  para  el llenado de los formatos del sistema de registro de eventos adversos.
2. Análisis   de   eventos   centinela, eventos adversos y cuasi fallas.
3. Realimentación   al   personal   del establecimiento  respecto  de  los distintos eventos.
4. Implemente acciones de mejora.</t>
  </si>
  <si>
    <t>Verificar:
1. Los  registros  de  notificación  en el sistema de registro de eventos adversos  y  su   análisis;  en  caso de  eventos  centinela,  verificar  la existencia del análisis causa raíz.
2. El registro de las acciones de mejora realizadas.</t>
  </si>
  <si>
    <t>Verificar que el establecimiento cuente con  un  procedimiento  documentado mediante el cual se evalúa la cultura de seguridad del paciente a través de la herramienta establecida por la DGCES Acción Esencial 8 definido y aplicado al establecimiento.</t>
  </si>
  <si>
    <t>Verificar:
1. Que  difundan   los  resultados  al personal del establecimiento.
2. Que los resultados se utilizan para establecer las acciones de mejora.</t>
  </si>
  <si>
    <t>Verificar que se presente evidencia del registro en plataforma DGCES.</t>
  </si>
  <si>
    <t>Señalización del área</t>
  </si>
  <si>
    <t>Sanitarios de pacientes</t>
  </si>
  <si>
    <t>Consultorio médico</t>
  </si>
  <si>
    <t>Sala de espera</t>
  </si>
  <si>
    <t>Control de los residuos peligrosos biológico infecciosos (RPBI)</t>
  </si>
  <si>
    <t>Mobiliario</t>
  </si>
  <si>
    <t>Equipo médico</t>
  </si>
  <si>
    <t>Instrumental</t>
  </si>
  <si>
    <t>Leucemia linfoblástica aguda</t>
  </si>
  <si>
    <t>Leucemia mieloblástica aguda</t>
  </si>
  <si>
    <t>Leucemias crónicas</t>
  </si>
  <si>
    <t>Síndromes mielodisplásicos</t>
  </si>
  <si>
    <t>Astrocitoma</t>
  </si>
  <si>
    <t>Ependimoma</t>
  </si>
  <si>
    <t>Meduloblastoma</t>
  </si>
  <si>
    <t>Neuroblastoma</t>
  </si>
  <si>
    <t>Otros tumores del SNC</t>
  </si>
  <si>
    <t>Tumores renales: tumor de Wilms y otros tumores renales</t>
  </si>
  <si>
    <t>Tumores hepáticos: hepatocarcinoma y hepatoblastoma</t>
  </si>
  <si>
    <t>Tumores óseos: osteosarcoma y sarcoma de Ewing</t>
  </si>
  <si>
    <t>Tumores del ojo: retinoblastoma</t>
  </si>
  <si>
    <t>Sarcomas: sarcoma de partes blandas</t>
  </si>
  <si>
    <t>Tumores germinales: tumores gonadales
y extragonadales</t>
  </si>
  <si>
    <t>Carcinomas</t>
  </si>
  <si>
    <t>Linfoma de hodgkin</t>
  </si>
  <si>
    <t>Linfoma no hodking</t>
  </si>
  <si>
    <t>Histiocitosis</t>
  </si>
  <si>
    <t>5. Responsabilidad social.
5.1.
Responsabilidad pública.
5.3. Hospital seguro.</t>
  </si>
  <si>
    <t>4. Planeación.
4.3. Planeación operativa.</t>
  </si>
  <si>
    <t>5. Responsabilidad social.
5.1.
Responsabilidad pública.
7. Mejora de procesos. 7.4. Gestión del
riesgo en la atención.</t>
  </si>
  <si>
    <t>1. Personas/ comunidad/ población.
1.2. Comunicación con las personas,
comunidad y población.
1.3. Experiencia de la persona en la
organización.
1.4. Oferta de servicios.
4. Planeación.
4.1. Planeación estratégica.
4.3. Planeación operativa.
7. Mejora de procesos.
7.4. Gestión del riesgo en la
atención.</t>
  </si>
  <si>
    <t>2. Liderazgo.
2.2. Cultura de calidad.
3. Información, conocimiento, innovación y tecnología.
3.2. Análisis e interpretación de la información.
3.5. Metas y objetivos sectoriales.
4. Planeación. 4.2.
Cumplimiento de la regulación.
4.3. Planeación operativa. 4.4.
Plan anual de calidad y seguridad del
paciente.
5. Responsabilidad social. 5.2.
Promoción de la cultura de calidad.
5.2.1. Al interior de la unidad.
7. Mejora de procesos. 7.4.
Gestión del riesgo en la atención.</t>
  </si>
  <si>
    <t>Sala de curaciones</t>
  </si>
  <si>
    <t>Hospitalización pediátrica</t>
  </si>
  <si>
    <t>Cuarto de aislados</t>
  </si>
  <si>
    <t>Atención de pacientes</t>
  </si>
  <si>
    <t>Oficina de trabajo médico</t>
  </si>
  <si>
    <t>Sanitarios para el personal</t>
  </si>
  <si>
    <t>Cuarto séptico</t>
  </si>
  <si>
    <t>Cuarto de aseo</t>
  </si>
  <si>
    <t>CLÍNICA DE CÁTETERES</t>
  </si>
  <si>
    <t>5. Responsabilidad social. 5.1.
Responsabilidad pública. 5.3. Hospital seguro.
7. Mejora de procesos. 7.3.
Mejora de procesos de suministro.</t>
  </si>
  <si>
    <t>5. Responsabilidad social. 5.1.
Responsabilidad pública. 5.3. Hospital seguro.</t>
  </si>
  <si>
    <t>7. Mejora de procesos. 7.2.
Administración de procesos de apoyo integral. 7.3.
Administración de procesos de suministro.</t>
  </si>
  <si>
    <t>4. Planeación.
4.3. Planeación operativa.
7. Mejora de procesos. 7.2. Administración de procesos
de apoyo. 7.4. Gestión del riesgo en la atención.</t>
  </si>
  <si>
    <t>Clínica de catéteres</t>
  </si>
  <si>
    <t>ATENCIÓN MÉDICA</t>
  </si>
  <si>
    <t>4. Planeación.
4.3. Planeación operativa.
7. Mejora de procesos. 7.4.
Gestión del riesgo en la atención.</t>
  </si>
  <si>
    <t>2. Liderazgo. 2.2. Cultura de calidad.
3. Información, conocimiento, innovación y tecnología.
3.2. Análisis e interpretación de la información.
3.5. Metas y objetivos sectoriales. 4.
Planeación. 4.2. Cumplimiento de la regulación.
4.3. Planeación operativa. 4.4.
Plan anual de calidad y seguridad del paciente. 5.
Responsabilidad social. 5.2. Promoción de la cultura de calidad. 5.2.1.
Al interior de la unidad. 7. Mejora
de procesos. 7.4. Gestión del riesgo en la atención.</t>
  </si>
  <si>
    <t>Equipo médico y elementos complementarios</t>
  </si>
  <si>
    <t>INSUMOS DE CARRO ROJO QUIRÓFANO Y RECUPERACIÓN</t>
  </si>
  <si>
    <t>Primer Cajón</t>
  </si>
  <si>
    <t>1. Personas/ comunidad/ población. 1.1. Conocimiento profundo de las personas,
comunidad y población; diagnóstico situacional y de salud. 4. Planeación.
4.1. Planeación estratégica.
4.3. Planeación operativa.
7. Mejora de procesos. 7.3. Administración de procesos de
suministro.</t>
  </si>
  <si>
    <t>Cáncer en menores de 18 años</t>
  </si>
  <si>
    <t>CARRO ROJO</t>
  </si>
  <si>
    <t>Segundo Cajón</t>
  </si>
  <si>
    <t>Tercer Cajón</t>
  </si>
  <si>
    <t>Cuarto Cajón</t>
  </si>
  <si>
    <t>Requisitos generales</t>
  </si>
  <si>
    <t>Cubículos o módulos para la atención</t>
  </si>
  <si>
    <t>Central de enfermeras</t>
  </si>
  <si>
    <t>Área de preparación de mezclas de soluciones y medicamentos</t>
  </si>
  <si>
    <t>Nutrición parenteral y enteral (propio o subrogado)</t>
  </si>
  <si>
    <t>Almacén de equipo rodable</t>
  </si>
  <si>
    <t>Lavado de instrumental</t>
  </si>
  <si>
    <t>Organización y funcionamiento</t>
  </si>
  <si>
    <t>Áreas de trabajo administrativo para el personal médico y de enfermería</t>
  </si>
  <si>
    <t>Expediente clínico</t>
  </si>
  <si>
    <t>Carro rojo</t>
  </si>
  <si>
    <t>4. Planeación.
4.3. Planeación operativa.
7. Mejora de procesos. 7.2.
Administración de procesos de apoyo integral. 7.3.
Administración de procesos de suministro. 7.4. Gestión del riesgo.</t>
  </si>
  <si>
    <t>5. Responsabilidad social. 5.1.
Responsabilidad pública. 5.3. Hospital seguro.
7. Mejora de procesos. 7.2.
Administración de procesos de apoyo integral. 7.3.
Administración de procesos de suministro. 7.4. Gestión del riesgo.</t>
  </si>
  <si>
    <t>7. Mejora de procesos. 7.2.
Administración de procesos de apoyo integral. 7.3.
Administración de procesos de suministro. 7.4. Gestión del riesgo.</t>
  </si>
  <si>
    <t>5. Responsabilidad social. 5.1.
Responsabilidad pública. 7. Mejora
de procesos. 7.3. Administración de procesos de suministro. 7.4.
Gestión del riesgo.</t>
  </si>
  <si>
    <t>4. Planeación.
4.3. Planeación operativa.
5.Responsabilidad social. 5.1.
Responsabilidad pública.</t>
  </si>
  <si>
    <t>3. Información, conocimiento, innovación y tecnología. 3.1. Alineación de la información
estratégica. 3.3. Protección de la información. 4.
Planeación. 4.2. Cumplimiento de la regulación.</t>
  </si>
  <si>
    <t>2. Liderazgo. 2.2. Cultura de calidad.
3. Información, conocimiento, innovación y tecnología.
3.2. Análisis e interpretación de la información.
3.5. Metas y objetivos sectoriales. 4.
Planeación. 4.2. Cumplimiento de la regulación.
4.3. Planeación operativa. 4.4.
Plan anual de calidad y seguridad del
paciente.
5.Responsabilidad social. 5.2.
Promoción de la cultura de calidad. 5.2.1.
Al interior de la unidad. 7. Mejora
de procesos. 7.4. Gestión del riesgo en la atención.</t>
  </si>
  <si>
    <t>4. Planeación.
4.3. Planeación operativa.
5.Responsabilidad social. 5.1.
Responsabilidad pública. 5.3. Hospital seguro.</t>
  </si>
  <si>
    <t>EQUIPO MÉDICO Y ELEMENTOS COMPLEMENTARIOS</t>
  </si>
  <si>
    <t>Total - Enfermeras en contacto con el paciente</t>
  </si>
  <si>
    <t>Total - Enfermeras Especialistas en Oncología</t>
  </si>
  <si>
    <t>Total - Profesionales en Cuidados Paliativos, Algólogo, Tanatologo</t>
  </si>
  <si>
    <t>Entidad Federativa</t>
  </si>
  <si>
    <t>Esfigmomanómetro (aneroide o electrónico)</t>
  </si>
  <si>
    <t>Jurisdicción Sanitaria / Delegación / Municipio</t>
  </si>
  <si>
    <t>Estetoscopio biauricular</t>
  </si>
  <si>
    <t>Nombre y tipo del Establecimiento: HO = Hospital,
HE = Hospital de Especialidades, HG= Hospital General</t>
  </si>
  <si>
    <t>Estuche de diagnóstico</t>
  </si>
  <si>
    <t>Bombas de Infusión</t>
  </si>
  <si>
    <t>Tipología SINERHIAS</t>
  </si>
  <si>
    <t>Electrocardiógrafo</t>
  </si>
  <si>
    <t>Carro Rojo (de paro)</t>
  </si>
  <si>
    <t>Horario de atención del establecimiento</t>
  </si>
  <si>
    <t>Domicilio</t>
  </si>
  <si>
    <t>Personal Médico con especialidad en Oncología/Hematología</t>
  </si>
  <si>
    <t>Licencia Sanitaria</t>
  </si>
  <si>
    <t>Nombre del Director o Responsable del Establecimiento</t>
  </si>
  <si>
    <t>Personal de enfermería Licenciatura o profesional técnico con capacitación en Quimioterapia y/o Especialista en Oncología y/o Especialista en enfermería Pediátrica</t>
  </si>
  <si>
    <t>El establecimiento se encuentra en zona indígena</t>
  </si>
  <si>
    <t>Unidad Quirúrgica</t>
  </si>
  <si>
    <t>Unidad de Cuidados Intensivos Pediátricos</t>
  </si>
  <si>
    <t>Inhaloterapia</t>
  </si>
  <si>
    <t>Leucemia Linfoblástica Aguda</t>
  </si>
  <si>
    <t>Leucemia Mieloblástica Aguda</t>
  </si>
  <si>
    <t>Síndromes Mielodisplásicos</t>
  </si>
  <si>
    <t>Personal médico especialista en Neurocirugía y/o Neurocirugía pediátrica</t>
  </si>
  <si>
    <t>Personal médico especialista en Anestesiología y/o Anestesiología pediátrica</t>
  </si>
  <si>
    <t>SI (     )</t>
  </si>
  <si>
    <t>NO (     )</t>
  </si>
  <si>
    <t>Personal Médico con especialidad en Oncología pediátrica / Hematoncología</t>
  </si>
  <si>
    <t>Número de Baños para pacientes</t>
  </si>
  <si>
    <t>Número de Consultorios</t>
  </si>
  <si>
    <t>Cuenta con área de Imagenología</t>
  </si>
  <si>
    <t>Personal de enfermería Licenciatura o profesional técnico con Pos técnico en Enfermería Quirúrgica o Capacitación como enfermera Quirúrgica</t>
  </si>
  <si>
    <t>Cuenta con área de Laboratorio Clínico</t>
  </si>
  <si>
    <t>Cuenta con Banco de Sangre</t>
  </si>
  <si>
    <t>Cuenta con Terapia Intensiva Pediátrica</t>
  </si>
  <si>
    <t>Número de Camas en Terapia Intensiva Pediátrica</t>
  </si>
  <si>
    <t>Número de Quirófanos</t>
  </si>
  <si>
    <t>Cuenta con área de Farmacia</t>
  </si>
  <si>
    <t>Cuenta con área de Dirección</t>
  </si>
  <si>
    <t>Total - Pasantes de enfermería</t>
  </si>
  <si>
    <t>Total - Auxiliares de enfermería</t>
  </si>
  <si>
    <t>Total - Médicos Radioterapeutas</t>
  </si>
  <si>
    <t>Total - Técnico Radioterapeuta</t>
  </si>
  <si>
    <t>Total - Físico Matemático</t>
  </si>
  <si>
    <t>Total - Radiología</t>
  </si>
  <si>
    <t>Total - Químicos</t>
  </si>
  <si>
    <t>Total - Personal de Trabajo Social</t>
  </si>
  <si>
    <t>Total - Personal de Psicología</t>
  </si>
  <si>
    <t>Total - Enfermeras con capacitación en Quimioterapia</t>
  </si>
  <si>
    <t>Requisitos generales CRITERIO MAYOR</t>
  </si>
  <si>
    <t>Vestidores</t>
  </si>
  <si>
    <t>Pasillo de circulación blanca</t>
  </si>
  <si>
    <t>Área gris</t>
  </si>
  <si>
    <t>5. Responsabilidad social. 5.1.
Responsabilidad pública.
7.Mejora de procesos. 7.4. Gestión del riesgo en la atención.</t>
  </si>
  <si>
    <t>5. Responsabilidad social. 5.1.
Responsabilidad pública. 5.3. Hospital seguro.
7.Mejora de procesos. 7.2. Administración de procesos de apoyo integral. 7.3.
Administración de procesos de suministro. 7.4. Gestión del riesgo.</t>
  </si>
  <si>
    <t>5. Responsabilidad social.
5.1.
Responsabilidad pública.
5.3. Hospital seguro.
7.Mejora de procesos. 7
.2. Administración de procesos de apoyo integral.
7.3.
Administración de procesos de suministro.
7.4. Gestión del riesgo.</t>
  </si>
  <si>
    <t>2. Liderazgo. 2.2. Cultura de calidad.
3. Información, conocimiento, innovación y tecnología.
3.2. Análisis e interpretación de la información.
3.5. Metas y objetivos sectoriales. 4.
Planeación. 4.2. Cumplimiento de la regulación.
4.3. Planeación operativa. 4.4.
Plan anual de calidad y seguridad del paciente. 5.
Responsabilidad social. 5.2. Promoción de la cultura de calidad.
5.2.1. Al interior de la unidad.
7.
Mejora de procesos. 7.4. Gestión del riesgo en la atención.</t>
  </si>
  <si>
    <t>2. Liderazgo. 2.2. Cultura de calidad.
3. Información, conocimiento, innovación y tecnología.
3.2. Análisis e interpretación de la información. 3.5.
Metas y objetivos sectoriales. 4.
Planeación. 4.2. Cumplimiento de la regulación. 4.3.
Planeación operativa.
4.4. Plan anual de calidad y seguridad
del paciente. 5. Responsabilidad social. 5.2.
Promoción de la cultura de calidad.
5.2.1. Al interior de la unidad.
7.Mejora de procesos. 7.4. Gestión del riesgo en la atención.</t>
  </si>
  <si>
    <t>2. Liderazgo.
2.2. Cultura de calidad.
3. Información, conocimiento, innovación y tecnología.
3.2. Análisis e interpretación de la información.
3.5. Metas y objetivos sectoriales.
4. Planeación. 4.2.
Cumplimiento de la regulación.
4.3. Planeación operativa. 4.4.
Plan anual de calidad y seguridad del
paciente.
5. Responsabilidad social. 5.2.
Promoción de la cultura de calidad.
5.2.1. Al interior de la unidad.
7.Mejora de procesos. 7.4. Gestión del riesgo en la atención.</t>
  </si>
  <si>
    <t>4. Planeación. 4.2.
Cumplimiento de la regulación.
4.3. Planeación operativa. 5.2. Promoción de la cultura de calidad.
7.Mejora de procesos. 7.4. Gestión del riesgo.</t>
  </si>
  <si>
    <t>4. Planeación.
4.3. Planeación operativa.
7.Mejora de procesos. 7.3. Administración de procesos de suministro.</t>
  </si>
  <si>
    <t>Colocación de catéter puerto</t>
  </si>
  <si>
    <t>CENTRAL DE EQUIPOS Y ESTERILIZACIÓN</t>
  </si>
  <si>
    <t>Insumos</t>
  </si>
  <si>
    <t>Instrumental quirúrgico</t>
  </si>
  <si>
    <t>1. Personas/ comunidad/ población. 1.2. Comunicación con las personas,
comunidad y población. 1.3. Experiencia en la organización.
1.4. Oferta de servicios. 4. Planeación.
4.1. Planeación estratégica.
4.3. Planeación operativa.
7.Mejora de procesos. 7.4. Gestión del riesgo en la atención.</t>
  </si>
  <si>
    <t>Sala de aplicación de quimioterapia</t>
  </si>
  <si>
    <t>Central de enfermeras requisitos generales</t>
  </si>
  <si>
    <t>Área aislada para preparación de quimioterapia</t>
  </si>
  <si>
    <t>Área de curaciones</t>
  </si>
  <si>
    <t>Estación de camillas y sillas de ruedas</t>
  </si>
  <si>
    <t>Bodega de material y soluciones</t>
  </si>
  <si>
    <t>Almacén de medicamentos</t>
  </si>
  <si>
    <t>Ropería</t>
  </si>
  <si>
    <t>Área para RPBI</t>
  </si>
  <si>
    <t>Cubículo médico</t>
  </si>
  <si>
    <t>Primer cajón</t>
  </si>
  <si>
    <t>Segundo cajón</t>
  </si>
  <si>
    <t>Tercer cajón</t>
  </si>
  <si>
    <t>Cuarto cajón</t>
  </si>
  <si>
    <t>Control de los residuos peligrosos biológico- infecciosos</t>
  </si>
  <si>
    <t>Sala de Espera</t>
  </si>
  <si>
    <t>Consultorios</t>
  </si>
  <si>
    <t>Sanitarios</t>
  </si>
  <si>
    <t>Sala de radioterapia</t>
  </si>
  <si>
    <t>Planta de emergencia</t>
  </si>
  <si>
    <t>POE</t>
  </si>
  <si>
    <t>RPBI</t>
  </si>
  <si>
    <t>1. Personas/ comunidad/ población.
1.4. Oferta de servicios.</t>
  </si>
  <si>
    <t>7. Mejora de procesos.
7.4. Gestión del riesgo en la
atención.</t>
  </si>
  <si>
    <t>5. Responsabilidad social.
5.1.
Responsabilidad pública.</t>
  </si>
  <si>
    <t>Servicio o área de cuidados paliativos</t>
  </si>
  <si>
    <t>Atención por el equipo profesional
multidisciplinario</t>
  </si>
  <si>
    <t>3. Información, conocimiento, innovación y tecnología. 3.1.
Alineación de la información estratégica. 3.3. Protección de la información. 4.
Planeación. 4.2. Cumplimiento de la regulación.</t>
  </si>
  <si>
    <t>Psicología</t>
  </si>
  <si>
    <t>Trabajo social</t>
  </si>
  <si>
    <t>5. Responsabilidad social.
5.3. Hospital seguro.
7. Mejora de procesos.
7.2.
Administración de procesos de apoyo integral.</t>
  </si>
  <si>
    <t>Manejo de la ansiedad</t>
  </si>
  <si>
    <t>Cuidados de la boca</t>
  </si>
  <si>
    <t>Depresión</t>
  </si>
  <si>
    <t>Disnea</t>
  </si>
  <si>
    <t>Dolor</t>
  </si>
  <si>
    <t>Estreñimiento</t>
  </si>
  <si>
    <t>Nausea y vómito</t>
  </si>
  <si>
    <t>2. Liderazgo.
2.2. Cultura de calidad.
3. Información, conocimiento, innovación y tecnología.
3.2. Análisis e interpretación de la información.
3.5. Metas y objetivos sectoriales.
4. Planeación.
4.2. Cumplimiento de la regulación.
4.3. Planeación operativa.
4.4. Plan anual de calidad y seguridad del
paciente.
5. Responsabilidad social.
5.2. Promoción de la cultura de
calidad.
5.2.1. Al interior de la unidad.
7. Mejora de procesos.
7.4. Gestión del riesgo en la
atención.</t>
  </si>
  <si>
    <t>Área de hidroterapia</t>
  </si>
  <si>
    <t>Área de electroterapia</t>
  </si>
  <si>
    <t>Área de mecanoterapia</t>
  </si>
  <si>
    <t>Área de consola de control</t>
  </si>
  <si>
    <t>Sala de Rx simple y con medios de contraste</t>
  </si>
  <si>
    <t>Sanitario y vestidor para pacientes</t>
  </si>
  <si>
    <t>Área de almacenamiento</t>
  </si>
  <si>
    <t>Cuarto oscuro</t>
  </si>
  <si>
    <t>Interpretación</t>
  </si>
  <si>
    <t>Área de tomografía</t>
  </si>
  <si>
    <t>Área para estudios por ultrasonografía</t>
  </si>
  <si>
    <t>Resonancia magnética</t>
  </si>
  <si>
    <t>Tomografía por emisión de positrones
(PET-CT) propio o subrogado</t>
  </si>
  <si>
    <t>Requisitos administrativos</t>
  </si>
  <si>
    <t>Requisitos de funcionamiento</t>
  </si>
  <si>
    <t>Responsabilidades generales</t>
  </si>
  <si>
    <t>Gammagrama propio o subrogado</t>
  </si>
  <si>
    <t>4. Planeación. 4.2.
Cumplimiento de la regulación.</t>
  </si>
  <si>
    <t>5. Responsabilidad social.
5.1.
Responsabilidad pública.
7. Mejora de procesos
. 7.4. Gestión del riesgo en la atención.</t>
  </si>
  <si>
    <t>5. Responsabilidad social.
5.1.
Responsabilidad pública.
5.3. Hospital seguro.
7. Mejora de procesos.
7.4. Gestión del riesgo en la
atención.</t>
  </si>
  <si>
    <t>5. Responsabilidad social. 5.1.
Responsabilidad pública. 5.3. Hospital seguro.
7. Mejora de procesos. 7.4.
Gestión del riesgo en la atención.</t>
  </si>
  <si>
    <t>MEDICINA NUCLEAR</t>
  </si>
  <si>
    <t>BANCO DE SANGRE</t>
  </si>
  <si>
    <t>EQUIPO MÉDICO E INSTRUMENTAL POR ÁREAS</t>
  </si>
  <si>
    <t>Condiciones de prevención y protección
contra incendios</t>
  </si>
  <si>
    <t>Almacén</t>
  </si>
  <si>
    <t>Control de los residuos peligrosos biológico- infecciosos (RPBI)</t>
  </si>
  <si>
    <t>Infraestructura</t>
  </si>
  <si>
    <t>Toma de muestras</t>
  </si>
  <si>
    <t>Área de lavado de material, esterilización o sanitización</t>
  </si>
  <si>
    <t>Equipo para contingencias</t>
  </si>
  <si>
    <t>Área de hematología, coagulación, serología inmunología y química sanguínea</t>
  </si>
  <si>
    <t>Estudios especiales para hematopatías malignas</t>
  </si>
  <si>
    <t>Recepción y toma de muestras sanguíneas</t>
  </si>
  <si>
    <t>Manuales</t>
  </si>
  <si>
    <t>Control de calidad</t>
  </si>
  <si>
    <t>Sistema de información y entrega de resultados</t>
  </si>
  <si>
    <t>Convenios</t>
  </si>
  <si>
    <t>Sistema de gestión de la calidad</t>
  </si>
  <si>
    <t>Instructivos y guías</t>
  </si>
  <si>
    <t>Productos obtenidos en los servicios de sangre</t>
  </si>
  <si>
    <t>Serología e inmunohematología</t>
  </si>
  <si>
    <t>Red fría</t>
  </si>
  <si>
    <t>Área de selección de donante y de extracción de sangre</t>
  </si>
  <si>
    <t>Área de fraccionamiento</t>
  </si>
  <si>
    <t>Laboratorio de serología e inmunohematología</t>
  </si>
  <si>
    <t>Cartas de consentimiento bajo información</t>
  </si>
  <si>
    <t>Control de calidad externo</t>
  </si>
  <si>
    <t>5. Responsabilidad social. 5.1.
Responsabilidad pública. 5.3. Hospital seguro.
7. Mejora de procesos. 7.2.
Administración de procesos de apoyo integral. 7.3.
Administración de procesos de suministro. 7.4. Gestión del riesgo en la atención.</t>
  </si>
  <si>
    <t>4. Planeación. 4.2.
Cumplimiento a la regulación.</t>
  </si>
  <si>
    <t>5. Responsabilidad social. 5.1.
Responsabilidad pública. 5.3. Hospital seguro.
7. Mejora de procesos. 7.3. Administración de procesos de suministro. 7.4. Gestión del riesgo en la atención.</t>
  </si>
  <si>
    <t>5. Responsabilidad social. 5.1.
Responsabilidad pública. 5.3. Hospital seguro.
7. Mejora de procesos. 7.2.
Administración de procesos de apoyo integral. 7.3.
Administración de procesos de suministro.</t>
  </si>
  <si>
    <t>5. Responsabilidad social. 5.1.
Responsabilidad pública. 7. Mejora
de procesos. 7.4. Gestión del riesgo en la atención.</t>
  </si>
  <si>
    <t>5. Responsabilidad social. 5.1.
Responsabilidad pública. 5.3. Hospital seguro.
7. Mejora de procesos. 7.3. Administración de procesos de
suministro.</t>
  </si>
  <si>
    <t>Área física</t>
  </si>
  <si>
    <t>2. Liderazgo. 2.2. Cultura de calidad.
3. Información, conocimiento, innovación y tecnología.
3.2. Análisis e interpretación de la información. 3.5.
Metas y objetivos sectoriales. 4.
Planeación. 4.2. Cumplimiento de la regulación. 4.3.
Planeación operativa.
4.4. Plan anual de calidad y seguridad
del paciente. 5. Responsabilidad social. 5.2.
Promoción de la cultura de calidad.
5.2.1. Al interior de la unidad. 7. Mejora de procesos. 7.4.
Gestión del riesgo en la atención.</t>
  </si>
  <si>
    <t>5. Responsabilidad social.
5.1.
Responsabilidad pública.
7. Mejora de procesos.
7.4. Gestión del riesgo en la
atención.</t>
  </si>
  <si>
    <t>Administración, recepción, registro de especímenes y entrega de resultados</t>
  </si>
  <si>
    <t>Estudio y descripción (incluye disección y toma de cortes)</t>
  </si>
  <si>
    <t>Fotografía y microfotografía</t>
  </si>
  <si>
    <t>Laboratorio para el desarrollo
de los procesos técnicos</t>
  </si>
  <si>
    <t>Área de conservación y almacenamiento de órganos, tejido, cadáveres (unidades hospitalarias).</t>
  </si>
  <si>
    <t>Área de archivo de protocolos, guarda de laminillas, informes de resultados y bloques de parafina</t>
  </si>
  <si>
    <t>4. Planeación.
4.1. Planeación estratégica.
4.3. Planeación operativa.
7. Mejora de procesos. 7.4.
Gestión del riesgo en la atención.</t>
  </si>
  <si>
    <t>Espacio físico</t>
  </si>
  <si>
    <t>Equipo</t>
  </si>
  <si>
    <t>Guarda de medicamentos controlados</t>
  </si>
  <si>
    <t>Guarda de medicamentos</t>
  </si>
  <si>
    <t>ANALGÉSICOS OPIOIDES</t>
  </si>
  <si>
    <t>ANESTÉSICOS</t>
  </si>
  <si>
    <t>ANTIÁCIDOS</t>
  </si>
  <si>
    <t>ANTIBIÓTICOS</t>
  </si>
  <si>
    <t>ANTICOAGULANTES</t>
  </si>
  <si>
    <t>ANTIDIARREICOS</t>
  </si>
  <si>
    <t>ANTIFÚNGICOS</t>
  </si>
  <si>
    <t>ANTINEOPLÁSICOS</t>
  </si>
  <si>
    <t>CSG. Protocolo Técnico 2015: Enfermedad CIE-10: C71.9 Tumor Maligno del Encéfalo parte  no  Especificada  (Astrocitoma), Protocolo   Técnico   2914.   Protocolo Técnico 2010: Enfermedad: CIE-10: C71.6 Meduloblastoma.   Protocolo   Técnico 2014:  CIE  10:  Tumor  Maligno  de  los Nervios Periféricos y del Sistema Nervioso Autónomo.    C74.9    Neuroblastoma. Protocolo  Técnico  2014:  Enfermedad (CIE10): C71 Tumor maligno del encéfalo. Morfologíadelostumores:tumordecélulas germinales   (M906-M909).   Protocolo Técnico 2014: Enfermedad CIE-10: C64. Tumor maligno del riñón. Tumor de Wilms. Protocolo Técnico 2014. Enfermedad (CIE 10): C64 Nefroma mesoblástico congénito (M8960/1).  C64  Sarcoma  de  células claras (M8964/3). C64 Sarcoma rabdoide. del riñón (M8963/3). C64 Carcinoma de células  renales  (M8312/3).  Protocolo Técnico  2017:  PT025  Hepatoblastoma
/  Hepatocarcinoma.  Protocolo  Técnico 2012: Enfermedad CIE-10. C40, C41 Tumor maligno de los huesos y de cartílagos articulares,   Osteosarcoma.   Protocolo Técnico  2014:  Enfermedad  (CIE  10): C40-C41 Sarcoma de Ewing (M9260/3) Tumores  neuroectodérmicos  primitivos periféricos (M9364/3).
SIGUE...</t>
  </si>
  <si>
    <t>BENZODIACEPINAS</t>
  </si>
  <si>
    <t>ENDOCRINOLOGÍA</t>
  </si>
  <si>
    <t>ESTEROIDES</t>
  </si>
  <si>
    <t>HORMONAS TIROIDEAS</t>
  </si>
  <si>
    <t>INMUNOALÉRGICAS</t>
  </si>
  <si>
    <t>INTOXICACIONES</t>
  </si>
  <si>
    <t>NEFROLOGÍA Y UROLOGÍA</t>
  </si>
  <si>
    <t>NEUROLOGÍA</t>
  </si>
  <si>
    <t>1. Personas/ comunidad/ población.
1.1.
Conocimiento profundo de las personas, comunidad
y población; diagnóstico situacional y de salud.
4. Planeación.
4.1. Planeación estratégica.
4.3. Planeación operativa.
7. Mejora de procesos.
7.3.
Administración de procesos de suministro.</t>
  </si>
  <si>
    <t>Central de gases</t>
  </si>
  <si>
    <t>Cisternas</t>
  </si>
  <si>
    <t>Requisitos de protección</t>
  </si>
  <si>
    <t>Almacén temporal</t>
  </si>
  <si>
    <t>Lavandería (propio o subrogado)</t>
  </si>
  <si>
    <t>7. Mejora de procesos. 7.3. Administración de procesos de
suministro.</t>
  </si>
  <si>
    <t>Calificación</t>
  </si>
  <si>
    <t>Nombre del establecimiento</t>
  </si>
  <si>
    <t>CLUES</t>
  </si>
  <si>
    <t>Institución: SSA= Secretaria de Salud, SMP= Servicios Médicos Privados, O= Otros</t>
  </si>
  <si>
    <t>5. Responsabilidad social.
5.1. Responsabilidad pública.
5.3. Hospital seguro.</t>
  </si>
  <si>
    <t>4. Planeación.
4.3. Planeación operativa.
7. Mejora de procesos.
7.3. Administración de procesos de suministro.</t>
  </si>
  <si>
    <t>4. Planeación.
4.3. Planeación operativa.
7. Mejora de procesos. 
7.3. Administración de procesos de suministro.</t>
  </si>
  <si>
    <t>4. Planeación.
4.3. Planeación operativa.
5. Responsabilidad social. 
5.1. Responsabilidad pública. 
7. Mejora de procesos. 
7.3. Administración de procesos de suministro.</t>
  </si>
  <si>
    <t>4. Planeación.
4.3. Planeación operativa.
7. Mejora de procesos. 
7.3. Administración de procesos de apoyo.</t>
  </si>
  <si>
    <t>5. Responsabilidad social. 
5.1. Responsabilidad pública. 
5.3. Hospital seguro.</t>
  </si>
  <si>
    <t>4. Planeación.
4.3. Planeación operativa. 
7. Mejora de procesos.
7.2. Administración de procesos de apoyo. 
7.4. Gestión del riesgo en la atención.</t>
  </si>
  <si>
    <t>4. Planeación.
4.3. Planeación operativa.
7. Mejora de procesos. 
7.2. Administración de procesos de apoyo. 
7.4. Gestión del riesgo en la atención.</t>
  </si>
  <si>
    <t>Verificar:
1. Bitácoras de mantenimiento preventivo-correctivo.
2. Bitácora de recolección de RPBI.</t>
  </si>
  <si>
    <t>4. Planeación.
4.3. Planeación operativa.
5. Responsabilidad social. 
5.1. Responsabilidad pública. 
5.3. Hospital seguro.
7. Mejora de procesos. 
7.2. Administración de procesos de apoyo.</t>
  </si>
  <si>
    <t>4. Planeación.
4.3. Planeación operativa.
7. Mejora de procesos. 
7.2. Administración de procesos de apoyo.</t>
  </si>
  <si>
    <t>Verificar equipo médico:
1.  Carro para curación.
2.  Mesa mayo con charola.
3.  Mesa Pasteur.
4.  Portavenoclisis rodable.
5.  Caja para desinfección de instrumentos.
6.  Lebrillos.
7.  Electrocardiógrafo multicanal con interpretación.
8. Esfigmomanómetro aneroide del tamaño que requiera para su actividad principal.
9.  Sistema de intercomunicación bidireccional.
10. Estetoscopio (en su caso con cápsula tamaño pediátrico).
11. Estuche de diagnóstico  que  incluya oftalmoscopio, otoscopio y faringoscopio, con pilas y focos de repuesto.
12. Lámpara de haz dirigible. 1
13. Pinza de traslado.
14. Termómetros clínicos digitales (baterías de repuesto).
15. Torundero con tapa.
16. Estetoscopio de cápsula doble.
17. Lámpara de examinación con fuente de luz de fibra óptica o LED.
18. Negatoscopio o sustituto tecnológico.</t>
  </si>
  <si>
    <t>SERVIVI</t>
  </si>
  <si>
    <t>Fuente: Dirección General de Información en Salud- Catálogo CLUES y Base de datos SINERHIAS</t>
  </si>
  <si>
    <t>Residuos Peligrosos Biológico- Infecciosos</t>
  </si>
  <si>
    <t>Personal médico de anestesiología y/o anestesiología
pediátrica
CRITERIO MAYOR</t>
  </si>
  <si>
    <t>Verificar:
1. Que  el  personal  se  encuentre  en su  área  de  trabajo  en  el  turno correspondiente, portando uniforme y gafete, desarrollando las actividades  correspondientes  a  su formación y perfil.
2. Que  corresponda  el  registro  de entrada y salida con el horario en plantilla de personal.
3. Que cumpla  con las capacitaciones de los programas establecidos   y las  específicas  de  acuerdo  a  su competencia.</t>
  </si>
  <si>
    <t>NOM-003-SEGOB-2011,  Numeral  5
Obligaciones del patrón, 5.8 y Capítulo 11,  11.1  al  11.5  de  la  NOM-002- STPS-2010.</t>
  </si>
  <si>
    <t>Verificar:
1. Existencia de señalización del área.
2. Que  cuente  con  señalamiento  de emergencia para protección civil.
3. Que  el  punto  de  reunión  esté delimitado e identificado.</t>
  </si>
  <si>
    <t>Verificar:
1.  Que cuente directorio de personal en la entrada del hospital.
2.  Que  exista  señalización  que  oriente la  ubicación  de  los  consultorios  por especialidad.
3.  Que en las puertas de los consultorios exista   identificador   del   tipo   de especialidad, nombre del o de los médicos que atienden y horario de atención.
4.  Existencia en la circulación principal, de las señales y avisos sobre protección civil,  que  permitan  al  personal  y usuarios advertir áreas o condiciones que representen riesgo para su salud e integridad física, así como ubicar equipos para  la  respuesta  a  emergencias,  e instalaciones o servicios de atención a la población en caso de desastre.
5.  Ubicación del punto de reunión.</t>
  </si>
  <si>
    <t>No Aplica.</t>
  </si>
  <si>
    <t>NA</t>
  </si>
  <si>
    <t>El artículo 59 del RLGSMPSAM;   los numerales   5.1.7,   5.1.8   y   5.1.10 de   la   NOM-016-SSA3-2012,   que
establece las características mínimas de infraestructura y equipamiento de hospitales y consultorios de atención médica especializada. ACUERDO por el  que  se  declara  la  obligatoriedad de la implementación, para todos los integrantes del Sistema Nacional de Salud,  del  documento  denominado Acciones Esenciales para la Seguridad del Paciente DOF 08/09/17, AESP 6C.</t>
  </si>
  <si>
    <t>Verificar:
1.  Que  se  cuente  con  las  facilidades arquitectónicas   para   efectuar   las actividades  médicas  con  condiciones adecuadas de iluminación, ventilación, limpieza.
2.  Que la estructura esté de acuerdo con su denominación y oferta de servicios, además de contar con un área, sala o local apropiado para la espera de pacientes y usuarios.
3.  Considerar que la infraestructura facilite el acceso y salida de las personas con discapacidad y adultos mayores.
4.  Que  las  instalaciones  hidráulicas  y eléctricas  se  encuentren  en  buenas condiciones.</t>
  </si>
  <si>
    <t>Verificar:
1. Que     los     sanitarios     sean independientes  para  hombres  y mujeres  (deberá  disponer  de  un inodoro para uso de personas con discapacidad).
2. Que cuente con bote para basura (preferentemente   de   pedal   o campana).
3. Que cuente con papel de baño, jabón (líquido o gel), toallas desechables.</t>
  </si>
  <si>
    <t>Verificar:
1. Bitácora de aseo firmada por el jefe de servicio o supervisor.
2. Bitácora  de  mantenimiento  de  la infraestructura.</t>
  </si>
  <si>
    <t>NOM-016-SSA3-2012, que establece las    características    mínimas    de infraestructura  y  equipamiento  de hospitales y consultorios de atención médica especializada., 10.6.1.1 NOM- 045-SSA2-2006.  ACUERDO  por  el
que se declara la obligatoriedad de la  implementación,  para  todos  los integrantes del Sistema Nacional de Salud,  del  documento  denominado Acciones Esenciales para la Seguridad del Paciente. DOF 08/09/17. AESP 1A, 3A y 5B.</t>
  </si>
  <si>
    <t>Verificar:
1. Bitácora de aseo firmada por el jefe de servicio o supervisor.
2. Sistema de suministro de Abasto de material de higiene.</t>
  </si>
  <si>
    <t>Numeral 5 Generalidades, 5.3. De la NOM  005-SSA3-2010.  Numeral  7
Condiciones de prevención y protección contra incendios, 7.2 ,7.3 , 7.15. Y 7.17. De la NOM-002-STPS-2000.</t>
  </si>
  <si>
    <t>Verificar:
1. Existencia de la sala de espera.
2. Que cuente con extintores.</t>
  </si>
  <si>
    <t>Verificar:
1.  Que el mobiliario se encuentre en buen estado y confortable.
2.  Que se reserve como mínimo, un asiento para personas con muletas o bastones.
3.  Que de preferencia sea un mínimo de 6 lugares por consultorio.
4.  Que  los  extintores  se  encuentren en el área de trabajo conforme a la normatividad vigente.
5.  Contar con un programa anual de revisión mensual de los extintores.
6.  Contar con el registro de los resultados de la revisión mensual de los extintores: fecha de revisión, nombre del personal que  realizó  la  revisión,  resultados, anomalías identificadas y seguimiento de las mismas.
7.  Contar con rutas de evacuación.
8.  de  rutas  de  evacuación,  puertas  de emergencia y puntos de reunión más cercanos.
9.  Que el personal conozca el manejo de extintores.</t>
  </si>
  <si>
    <t>Verificar:
1. Bitácora de aseo firmada por el jefe de servicio o supervisor.
2. Registro  de  la  capacitación  al personal en la técnica de higiene de manos.
3. Que  todos  los  documentos  que se generen durante el proceso de atención deben contener el nombre completo del paciente y fecha de nacimiento.</t>
  </si>
  <si>
    <t>Numeral   6   Manejo   de   Residuos Peligrosos  Biológico  Infecciosos,  6.7 Programa de Contingencias de la NOM- 087-SEMARNAT-SSA1-2002,  Artículo
8 del Reglamento en materia de RPBI de la Ley General del Equilibrio Ecológico y la Protección al Ambiente.</t>
  </si>
  <si>
    <t>Verificar:
1. Existencia de contenedores para el manejo del RPBI.
2. Bolsa    de  plástico  para  basura municipal y bolsa color rojo para desecho de RPBI marcadas con el símbolo universal de riesgo biológico.</t>
  </si>
  <si>
    <t>Verificar:
1.  Que la señalización de la circulación de los contenedores este colocada del área generadora hacia el almacén temporal.
2.  Que  los  RPBI  estén  identificados y  separados  en  los  contenedores correspondientes  de  acuerdo  a  sus características  físicas  y  biológicas infecciosas.
3.  Verificar que el personal conozca las ru tas de RPBI, horarios de recolección.
4.  Que el almacén temporal cumpla con la normatividad.</t>
  </si>
  <si>
    <t>Verificar:
1. Inventario de mobiliario.
2. Bitácora     del     mantenimiento preventivo   y   correctivo   de   la estructura y del mobiliario.
3. Documento del programa anual para la recarga de extintores.
4. Registro mensual de verificación de funcionalidad de los extintores.
5. Registro de la capacitación del uso del manejo de extintores.
6. Manual de manejo de extintores.</t>
  </si>
  <si>
    <t>El  numeral  6.  Especificaciones,  6.1.
Consulta  General,  6.1.2.  Y  6.1.1.6 Consultorio  de  medicina  general  o familiar,  Apéndice  Normativo  "A"  1. Equipamiento   para   el   consultorio de medicina general o familiar, 1.1. Mobiliario 1.1.1. Al 1.1.11.NOM 005- SSA3-2010.  A20.  Cuadro  Básico  y Catálogo de Insumos del Sector Salud, publicado en el Diario Oficial de la Federación el 22 de junio de 2011.</t>
  </si>
  <si>
    <t>Verificar  que  cuente  con  el  siguiente mobiliario: asiento para el médico; asiento para el paciente y acompañante; asiento para el médico en la exploración del paciente; banqueta de altura o similar; cubeta o bote para basura de tipo municipal y para RPBI; guarda de medicamentos; materiales o  instrumental;  mesa  universal  para exploración o mesa pediátrico; mesa de Mayo, Pasteur o similar de altura ajustable; mueble para escribir y sistema para guarda de expedientes clínicos.</t>
  </si>
  <si>
    <t>Verificar que el mobiliario se encuentre en buenas condiciones y funcione.</t>
  </si>
  <si>
    <t>Verificar:
1.  Inventario del mobiliario
2. Bitácora de registro de la recolección del  RPBI  (datos  específicos  como fecha, peso, tipo de residuo, firma del responsable del área y firma del responsable de la recolección).</t>
  </si>
  <si>
    <t>El  numeral  6.  Especificaciones,  6.1. Consulta General, 6.1.2. Consultorio de medicina general o familiar, Apéndice Normativo "A" 1. Equipamiento para el consultorio de medicina general o familiar, 1.1. Mobiliario 1.1.1. Al 1.1.11. NOM 005-SSA3-2010. Cuadro Básico y Catálogo de Insumos del Sector Salud, publicado en el Diario Oficial de la Federación el 22 de junio de 2016.</t>
  </si>
  <si>
    <t>Verificar que cuente con el siguiente equipo: esfigmomanómetro aneroide con brazalete del tamaño que requiera para su actividad principal; estetoscopio pediátrico de cápsula doble; estuche de diagnóstico que incluya oftalmoscopio, otoscopio y faringoscopio; lámpara de examinación con fuente de luz de fibra óptica o LED; glucómetro; plicómetro para valoración nutricional; negatoscopio; cinta métrica ahulada; termómetro clínico; báscula pesa bebé y báscula con estadímetro.</t>
  </si>
  <si>
    <t>Verificar:
1. Inventario del equipo médico.
2. Bitácora     de     mantenimiento preventivo-correctivo   del   equipo médico.</t>
  </si>
  <si>
    <t>Apéndice Normativo "A" 1.3.2, 1.3.3,
1.3.4, 1.3.5, 1.3.6, 1.3.7, 1.3.8, 1.3.9,
1.3.10, 1.3.11, 1.3.12 de la NOM-005- SSA3-2010.</t>
  </si>
  <si>
    <t>Verificar que cuente con el siguiente instrumental:   mango   para   bisturí; martillo percursor; pinza de anillos; pinza de disección con dientes y sin dientes; pinza tipo mosquito; pinza curva; porta agujas recto con ranura central y estrías cruzadas; riñón de al menos 250 ml; tijera recta y torundero con tapa.</t>
  </si>
  <si>
    <t>Verificar:
1. Que el instrumental este en buenas condiciones.
2. Que el empaque del instrumental este  rotulado  con  la  fecha  de esterilización.
3. Que no esté oxidado y funcione.
4. Que sea suficiente de acuerdo a la productividad.
5. Que esté completo.</t>
  </si>
  <si>
    <t>Verificar:
1.  Inventario del instrumental
2.  Bitácora de mantenimiento preventivo y correctivo del instrumental.
3.  Informe de calibración de las básculas, termómetro   y   esfigmomanómetro, presentando los certificados vigentes de los instrumentos de prueba que a su vez deberán estar calibrados con trazabilidad a patrones nacionales. De conformidad con lo establecido por la Secretaría de Economía a través de la Dirección General de Normatividad así como por el Centro Nacional de Metrología.</t>
  </si>
  <si>
    <t>NOM-004-SSA3-2012. Del expediente Clínico. CIE-10 C91.0. GPC-SSA-221-
09-EyR GPC IMSS 142 08 Diagnóstico y tratamiento de la leucemia linfoblástica aguda.  Protocolos  del  Consejo  de Salubridad General en diagnóstico y tratamiento de cáncer en niños.</t>
  </si>
  <si>
    <t>Verificar existencia de casos.</t>
  </si>
  <si>
    <t>Verificar:
1. Proceso de atención de la patología.
2. Registros en las notas médicas.
3. Apego     a     la     normatividad correspondiente.</t>
  </si>
  <si>
    <t>Verificar:
1. Expediente clínico.
2. GPC IMSS 142 08 diagnóstico y tratamiento de la leucemia linfoblástica aguda.
3. Registro en SIS.</t>
  </si>
  <si>
    <t>NOM-004-SSA3-2012,    Del    expediente Clínico. CIE-10 C92.1 M9863/3. GPC IMSS
276 10 Diagnóstico y tratamiento de la leucemia  mieloide  aguda.  Protocolos  del Consejo de Salubridad General en diagnóstico y tratamiento de cáncer en niños.</t>
  </si>
  <si>
    <t>Verificar:
1. Expediente clínico.
2. GPC IMSS 276 10 diagnóstico y tratamiento de la leucemia mieloide aguda.
3. Registro en SIS.</t>
  </si>
  <si>
    <t>NOM-004-SSA3-2012 Del expediente clínico. CIE-10 C92.0. GPC IMSS 142 08 Diagnóstico
y tratamiento de la leucemia linfoblástica aguda. Protocolos del Consejo de Salubridad General en diagnóstico y tratamiento de cáncer en niños.</t>
  </si>
  <si>
    <t>NOM-004-SSA3-2012 Del expediente clínico. CIE-10 D46. GPC IMSS 407 10. Diagnóstico
y tratamiento del síndrome mielodisplásico. Protocolos del Consejo de Salubridad General en diagnóstico y tratamiento de cáncer en niños.</t>
  </si>
  <si>
    <t>Verificar:
1. Expediente clínico.
2. GPC  IMSS  407  10.  diagnóstico y    tratamiento    del    síndrome mielodisplásico.</t>
  </si>
  <si>
    <t>NOM-004-SSA3-2012. Del expediente Clínico. CIE-10 C71.9. Protocolos del Consejo  de  Salubridad  General  en diagnóstico y tratamiento de cáncer en niños.</t>
  </si>
  <si>
    <t>NOM-004-SSA3-2012, Del expediente Clínico.    CIE-10    C71    M9391/3, M9392/3,    M9393/1,    M9394/1,
M9383/1. . Protocolos del Consejo de Salubridad General en diagnóstico y tratamiento de cáncer en niños.</t>
  </si>
  <si>
    <t>NOM-004-SSA3-2012 Del expediente clínico. CIE-10 C71.6. Protocolos del Consejo  de  Salubridad  General  en diagnóstico y tratamiento de cáncer en niños.</t>
  </si>
  <si>
    <t>NOM-004-SSA3-2012   Del   expediente clínico. CIE-10 c47. Protocolos del Consejo de Salubridad General en diagnóstico y tratamiento de cáncer en niños.</t>
  </si>
  <si>
    <t>Verificar:
1. Expediente clínico.
2. GPC IMSS 407 10 diagnóstico y tratamiento del síndrome mielodisplásico.</t>
  </si>
  <si>
    <t>NOM-004-SSA3-2012 Del expediente clínico.   CIE-10   C71:   M906-M909.
Protocolos del Consejo de Salubridad General en diagnóstico y tratamiento de cáncer en niños.</t>
  </si>
  <si>
    <t>Verificar:
1. Expediente clínico.
2. GPC   IMSS   285-16   diagnóstico   y tratamiento de linfoma de hodgkin en mayores de 16 años y más en ambos sexos en el segundo y tercer nivel de atención.</t>
  </si>
  <si>
    <t>NOM-004-SSA3-2012.   Del   expediente Clínico. CIE-10 C64. M9860/1. M8964/3.
M8963/3.     M8312/34.     Protocolos del  Consejo  de  Salubridad  General  en diagnóstico y tratamiento de cáncer en niños.</t>
  </si>
  <si>
    <t>Verificar:
1.  Expediente clínico.
2.  GPC IMSS 142 08 diagnóstico y tratamiento de la leucemia linfoblástica aguda.
3.  Registro en SIS.</t>
  </si>
  <si>
    <t>NOM-004-SSA3-2012,   Del   expediente Clínico. CIE-10 C22.0: M8170/3. C22.2
M8970/30.  Protocolos  del  Consejo  de Salubridad  General  en  diagnóstico  y tratamiento de cáncer en niños.</t>
  </si>
  <si>
    <t>Verificar:
1.  Expediente clínico.
2.  GPC IMSS 276 10 diagnóstico y tratamiento de la leucemia mieloide aguda.
3.  Registro en SIS.</t>
  </si>
  <si>
    <t>NOM-004-SSA3-2012   Del   expediente clínico.  CIE-10  C40.  C41.  Protocolos del  Consejo  de  Salubridad  General  en diagnóstico y tratamiento de cáncer en niños.</t>
  </si>
  <si>
    <t>NOM-004-SSA3-2012   Del   expediente clínico. CIE-10 C69.2. Protocolos del Consejo de Salubridad General en diagnóstico y tratamiento de cáncer en niños.</t>
  </si>
  <si>
    <t>Verificar:
1.  Expediente clínico.
2.  GPC IMSS 407 10 diagnóstico y tratamiento del síndrome mielodisplásico.</t>
  </si>
  <si>
    <t>NOM-004-SSA3-2012 Del expediente clínico. CIE-10  C40,  C41.Protocolos  del  Consejo de  Salubridad  General  en  diagnóstico  y tratamiento de cáncer en niños.</t>
  </si>
  <si>
    <t>Verificar:
1.  Expediente clínico.
2.  GPC   IMSS   407   10   diagnóstico y    tratamiento    del    síndrome mielodisplásico.</t>
  </si>
  <si>
    <t>NOM-004-SSA3-2012 Del expediente clínico. CIE-10 M906-M909.Protocolos del Consejo de  Salubridad  General  en  diagnóstico  y tratamiento de cáncer en niños.</t>
  </si>
  <si>
    <t>NOM-004-SSA3-2012 Del expediente clínico. CIE-10 CD46. GPC IMSS 407 10. Diagnóstico
y tratamiento del 10.9, C11.9, C15.9, C16.9, C18.9, C25.9: M8000/3, C25.9: M8010/3, C32.9, C34.9: M8240/3, C34.9: M8972/3, C43.9, C45.9, C73X, C75.0, C74.0, C74.1.
Protocolo técnico del Consejo de Salubridad General.</t>
  </si>
  <si>
    <t>NOM-004-SSA3-2012 Del expediente clínico. CIE-10 C81.0 - C81.9. D46. GPC IMSS 285-16
Diagnóstico y tratamiento de Linfoma de Hodgkin en mayores de 16 años y más en ambos sexos en el segundo y tercer nivel de atención. Protocolo técnico del Consejo de Salubridad General.</t>
  </si>
  <si>
    <t>Verificar:
1.  Expediente clínico.
2.  GPC   IMSS   285-16   diagnóstico   y tratamiento de linfoma de hodking en mayores de 16 años y más en ambos sexos en el segundo y tercer nivel de atención.</t>
  </si>
  <si>
    <t>NOM-004-SSA3-2012    Del    expediente clínico.  CIE-10  D46.  GPC  IMSS  444-10.
Detección oportuna y diagnóstico de Linfoma no Hodking en edad pediátrica. Protocolos del  Consejo  de  Salubridad  General  en diagnóstico y tratamiento de cáncer en niños.</t>
  </si>
  <si>
    <t>Verificar:
1.  Expediente clínico.
2.  GPC IMSS 444-10 detección oportuna y diagnóstico de linfoma no hodking en edad pediátrica.</t>
  </si>
  <si>
    <t>NOM-004-SSA3-2012    Del    expediente clínico. CIE-10 D76.0 y D76.1. GPC IMSS 366
16 Diagnóstico y tratamiento de Histiocitosis de células de Langerhans en edad pediátrica para segundo y tercer nivel de atención. Protocolos del Consejo de Salubridad General en diagnóstico y tratamiento de cáncer en niños.</t>
  </si>
  <si>
    <t>Verificar:
1.  Expediente clínico.
2.  GPC  IMSS  366  16  diagnóstico  y tratamiento de Histiocitosis de células de langerhans en edad pediátrica para segundo y tercer nivel de atención.</t>
  </si>
  <si>
    <t>ACUERDO por el que se declara la obligatoriedad de la implementación, para todos los integrantes del Sistema Nacional  de  Salud,  del  documento denominado    Acciones    Esenciales para la Seguridad del Paciente. DOF 08/09/17.</t>
  </si>
  <si>
    <t>Verificar que el establecimiento cuente con  un  procedimiento  documentado para la comunicación efectiva Acción Esencial 2 (D, E) y 3B definido y aplicado al establecimiento.</t>
  </si>
  <si>
    <t>Verificar:
1. Que  las  prescripciones  médicas y   anotaciones   en   documentos del  expediente  clínico  estén  con letra  legible,  sin  abreviaturas,  sin enmendaduras,   tachaduras,   para mejorar la comunicación efectiva.
2. Que comunica los resultados críticos a los pacientes de conformidad con el procedimiento establecido.</t>
  </si>
  <si>
    <t>Verificar:
1. Registros    de    supervisión    de seguimiento.
2. Constancias de capacitación o listas de asistencia.</t>
  </si>
  <si>
    <t>Verificar:
1. Manuales    de    organización    y procedimientos     del     servicio, actualizado   y   autorizado   por autoridades del hospital.
2. Bitácora  de  limpieza  firmada  por turno y por supervisor o jefe del servicio.
3. Bitácora     de     mantenimiento preventivo y correctivo.</t>
  </si>
  <si>
    <t>Verificar: 1. Identificación del inventario del equipo médico.
2. Bitácora     de     mantenimiento preventivo y correctivo del equipo médico.
3. Informe  de  calibración  del  equipo médico presentando los certificados vigentes  de  los  instrumentos  de prueba que a su vez deberán estar calibrados   con   trazabilidad   a patrones nacionales, de conformidad con lo establecido por la Secretaría de Economía a través de la Dirección General de Normatividad así como por el Centro Nacional de Metrología.</t>
  </si>
  <si>
    <t>Verificar mobiliario:
1. Baño de artesa.
2. Asiento.
3. Bote  para  basura  tipo  municipal (bolsa cualquier color, excepto rojo o amarillo).
4. Bote para RPBI (bolsa roja).
5. Carro de curación.
6. Lavabo,  jabón  y  despachador  de toallas desechables.
7. Mesa alta con tarja.
8. Mesa Mayo con charola.
9. Mesa Pasteur.
10.Mostrador escritorio.
11.Sistema porta expedientes.
12.Tarja para lavado de instrumental, insumos para el lavado de este.
13.Anaquel o vitrina para Guarda de insumos y medicamentos para el uso diario de los pacientes.</t>
  </si>
  <si>
    <t>Verificar que se cuente con contactos conectados a la planta de emergencia, diferenciados en color naranja o un color distintivo o una marca que los haga fácilmente identificables.</t>
  </si>
  <si>
    <t>Verificar en el área su funcionamiento a través del equipo conectado a los contactos   diferenciados   en   color naranja.</t>
  </si>
  <si>
    <t>No Aplica</t>
  </si>
  <si>
    <t>ACUERDO por el que se declara la obligatoriedad de la implementación, para todos los integrantes del Sistema Nacional  de  Salud,  del  documento denominado    Acciones    Esenciales para la Seguridad del Paciente. DOF 08/09/17. AESP 5B.</t>
  </si>
  <si>
    <t>Verificar:
1. Existencia.
2. Ubicación.
3. Señalización.</t>
  </si>
  <si>
    <t>Verificar:
1. Bitácora  de  limpieza  firmada  por turno y por supervisor o jefe del servicio.
2. Bitácora     de     mantenimiento preventivo y correctivo.</t>
  </si>
  <si>
    <t>Verificar  bitácoras  de  mantenimiento preventivo-correctivo.</t>
  </si>
  <si>
    <t>Verificar manual de procedimientos.</t>
  </si>
  <si>
    <t>Verificar: 1. Existencia.
2. Suficiencia.
3. Sistema de abasto.
4. Fecha   de   esterilización   y   de caducidad.
5. Existencia de mínimo cinco paquetes de cada sutura.
6. Empaques íntegros.
7. Rótulo de fecha de la apertura del medicamento  (no  mayor  de  siete días).
8.   Rótulo de fecha de llenado de los antisépticos (cada 24 horas).</t>
  </si>
  <si>
    <t>Verificar registros de sistema de abasto.</t>
  </si>
  <si>
    <t>NOM-087-ECOL-SSA1-2002,   en   su
numeral 4 y 6.</t>
  </si>
  <si>
    <t>Verificar  existencia  de  contenedores para el manejo del RPBI</t>
  </si>
  <si>
    <t>Verificar:
1. Que  exista  la  señalización  de  la circulación de los contenedores hacia el almacén temporal.
2. Que  los  RPBI  estén  identificados y  separados  en  los  contenedores correspondientes de acuerdo a sus características físicas y biológicas infecciosas.</t>
  </si>
  <si>
    <t>Verificar  bitácora  de  registro  de  la recolección del RPBI con los datos específicos como fecha, peso, tipo de residuo, firma del responsable del área y firma del responsable de la recolección.</t>
  </si>
  <si>
    <t>El Apéndices P y N y  los numerales 6.6.7  y  6.6.7.1  al  6.6.8.1.3  Los
numerales,  6.6.7.2,  6.6.7.3,  6.6.7.4,
6.6.7.5,   6.6.7.6,   6.6.7.7,   6.6.7.8,
6.6.8,  6.6.8.1,  6.6.8.1.1,  6.6.8.1.2,
6.6.8.1.3 de la NOM-016-SSA3-2012. Establece las características mínimas de infraestructura y equipamiento de hospitales y consultorios de atención médica  especializada.  Acuerdo  CSG 60/06.03.17 por el que el Consejo de  Salubridad  General,  declara  la obligatoriedad de la implementación de  las  “Acciones  Esenciales  para  la Seguridad del Paciente”, en todos los establecimientos de atención médica del Sistema Nacional de Salud. Acción Esencial 5B.</t>
  </si>
  <si>
    <t>Verificar   infraestructura.   Además de lo especificado en el apartado de  hospitalización  de  adultos,  el área  de  hospitalización  pediátrica deberá  contar  con  las  siguientes características: 1. Existencia.
2. Ubicación.
3. Señalización.
4. Una toma fija de oxígeno por cama.
5. Una toma fija de aire comprimido por cada dos camas.
6. Una   toma   fija   de   aspiración controlada (equipos portátiles).</t>
  </si>
  <si>
    <t>Verificar:
1. Bitácora  de  limpieza  firmada  por turno y por supervisor o jefe del servicio.
2. Bitácora     de     mantenimiento preventivo-correctivo del equipo.
3. Registro  de  calibración  de  las básculas por jornada laboral.
4. Bitácora de limpieza y exhaustivos a la incubadora.
5. Bitácora  de  mantenimiento  a  las tomas de oxígeno y aire.
6. Bitácora de limpieza y exhaustivos a la incubadora.</t>
  </si>
  <si>
    <t>Verificar mobiliario:
1.  Cama de hospitalización pediátrica.
2.  Elemento divisorio entre cada cama.
3.  Sistema de comunicación bidireccional.
4.  Lavabo el cual deberá contar con cartel de higiene de manos.
5.  Bote para basura tipo municipal.
6.  Banqueta de altura.
7.  Lámpara de cabecera.
8.  Mesa puente (para niños mayores). 9. Baño de artesa (en el caso de brindar atención a neonatos y lactantes).</t>
  </si>
  <si>
    <t>Verificar:
1. Bitácora  de  limpieza  firmada  por turno y por supervisor o jefe del servicio.
2. Bitácora     de     mantenimiento preventivo-correctivo.
3. Bitácora de limpieza y exhaustivos a la incubadora.</t>
  </si>
  <si>
    <t>Verificar equipo:
1. Báscula con estadímetro (en su caso báscula pesabebés).
2.  Incubadora de traslado.
3.  Incubadora para cuidados generales (en su caso).
4.  Bacinetes (en su caso).
5.  Bomba de infusión volumétrica y bomba de infusión de jeringa.
6.  Estetoscopio de cápsula pediátrica.
7.  Esfigmomanómetro    aneroide    con brazalete pediátrico, lactante y neonatal.
8.  Flujómetro de pared estándar.
9.  Estuche  de  diagnóstico  que  incluya oftalmoscopio,       otoscopio       y faringoscopio.
10. Cuna de calor radiante (con fototerapia opcional).</t>
  </si>
  <si>
    <t>Verificar:
1. Existencia.
2. Funcionalidad y buen estado.
3. Calibración de la báscula.</t>
  </si>
  <si>
    <t>Verificar:
1. Bitácora     de     mantenimiento preventivo-correctivo.
2. Bitácora de limpieza y exhaustivos a la incubadora.
3. Registros de calibración.</t>
  </si>
  <si>
    <t>Verificar:
1. Existencia.
2. Ubicación.
3. Señalización.
4. Filtro de aislamiento con lavabo el cual deberá contar con cartel de higiene de manos.
5. Sistema de aire acondicionado con filtros de alta eficiencia.
6. Equipo    médico:    monitor    de signos vitales, bomba de infusión volumétrica,  flujómetro  de  pared estándar,  aspirador  neumático  de pared o portátil.</t>
  </si>
  <si>
    <t>Verificar:
1. Bitácora  de  limpieza  firmada  por turno y por supervisor o jefe del servicio.
2. Bitácora     de     mantenimiento preventivo y correctivo del equipo médico.
3. Bitácora  de  mantenimiento  a  las tomas de oxígeno y aire.
4. Bitácora   de   mantenimiento   y recambio del sistema de aire.</t>
  </si>
  <si>
    <t>ACUERDO por el que se declara la obligatoriedad de la implementación, para todos los integrantes del Sistema Nacional  de  Salud,  del  documento denominado    Acciones    Esenciales para la Seguridad del Paciente. DOF 08/09/17. AESP 1</t>
  </si>
  <si>
    <t>Verificar:
1. Brazaletes.
2. Rótulos en cabecera.
3. Membretes en soluciones, sondas, catéteres.</t>
  </si>
  <si>
    <t>Verificar:
1. Registros de ingreso y membretes.
2. Hojas de enfermería y soluciones que se le estén administrando al paciente.</t>
  </si>
  <si>
    <t>numeral   6.6.7.1   de   la   NOM-016- SSA3-2012. Establece las características mínimas de infraestructura y equipamiento de hospitales y consultorios de atención médica especializada.</t>
  </si>
  <si>
    <t>Verificar:
1. Existencia.
2. Ubicación.
3. Señalización.
4. Mobiliario y equipo de cómputo.</t>
  </si>
  <si>
    <t>Verificar bitácora de limpieza firmada por turno y por supervisor o jefe del servicio.</t>
  </si>
  <si>
    <t>numeral   6.6.7.1   de   la   NOM- 016-SSA3-2012.             Establece las    características    mínimas    de infraestructura  y  equipamiento  de hospitales y consultorios de atención médica especializada.</t>
  </si>
  <si>
    <t>Verificar:
1.  Sanitarios independientes para hombres y mujeres, papel sanitario y bote de campana o de pedal para basura.
2.  Lavabo, jabón (líquido o gel), toallas desechables.</t>
  </si>
  <si>
    <t>Verificar: 1. Bitácora de limpieza firmada por turno y por supervisor o jefe del servicio.
2. Bitácora     de     mantenimiento preventivo-correctivo.</t>
  </si>
  <si>
    <t>Los  numerales  4.12.  de  la  NOM- 016-SSA3-2012.             Establece las    características    mínimas    de infraestructura  y  equipamiento  de hospitales y consultorios de atención médica especializada.</t>
  </si>
  <si>
    <t>Verificar: cuarto séptico cercano al área, con tarja, mesa de trabajo y repisas de acero inoxidable para el almacenamiento de utensilios varios, área de lavado de instrumental, con agua corriente, tarja y área de secado.</t>
  </si>
  <si>
    <t>Verificar:
1.  Que se utilice el cuarto séptico para el almacenamiento, limpieza y sanitización de  los  recipientes  utilizados  para recolectar las excretas de pacientes, así como para el acopio de ropa de cama y pacientes.
2.  Que su ubicación sea accesible.</t>
  </si>
  <si>
    <t>Verificar bitácora de control de limpieza y exhaustivos del área firmada por el jefe de turno o supervisor.</t>
  </si>
  <si>
    <t>Los  numerales  4.11.  de  la  NOM- 016-SSA3-2012.             Establece las    características    mínimas    de infraestructura  y  equipamiento  de hospitales y consultorios de atención médica especializada.</t>
  </si>
  <si>
    <t>Verificar:
1.  Existencia.
2.  Ubicación.
3.  Señalización.
4.  Tarja para lavado de instrumentos de aseo (evitando la contaminación de áreas que requieran condiciones especiales de asepsia).</t>
  </si>
  <si>
    <t>Verificar que el cuarto de aseo este ubicado   estratégicamente   para evitar la contaminación de áreas que requieran condiciones especiales de asepsia.</t>
  </si>
  <si>
    <t>Verificar:
1. Bitácora de aseo actualizada firmada por el jefe de servicio o supervisor.
2. Bitácora  de  mantenimiento  de  la infraestructura.
3. Identificación  del  inventario  del equipo médico.
4. Bitácora     de     mantenimiento preventivo y correctivo del equipo médico.
5. Informe  de  calibración  del  equipo médico presentando los certificados vigentes  de  los  instrumentos  de prueba que a su vez deberán estar calibrados   con   trazabilidad   a patrones nacionales, de conformidad con lo establecido por la Secretaría de Economía a través de la Dirección General de Normatividad así como por el Centro Nacional de Metrología.</t>
  </si>
  <si>
    <t>Verificar la disponibilidad de los insumos siguientes:
1. Solución para infusión intravenosa, solución     para     dilución     de medicamentos, equipo de volumen medido, equipo de venoclisis (macro, micro o/y set de bomba), conectores libres de agujas y/o llave de paso y   apósito   transparente   estéril semipermeable. Contenedores para las soluciones intravenosas libres de PVC, manufacturados con EVA o de vidrio.
2. Catéteres  venosos  centrales  de los  siguientes:  inserción  periférica (PICC),    de    tunelizacion,    de implantación interna para paciente pediátrico y adulto de material de poliuretano  y/o  silicona.  Agujas de Gripper o Huber N° 19 , 20 y 22 longitud de 3/4 , 1 , 1 1/2. Curvas y con extensión. Llaves de paso.
3.   Antisépticos: clorhexidina al 2%, alcohol isopropílico al 70%, solución yodada  al  10%,  en  envases  o presentación individual. Clorhexidina al 0.05% para pacientes pediátricos, que se cuente con stock de equipos de   volumen   medido,   venoclisis (macro,  micro  o  set  de  bomba), conectores libres de aguja y/o llave de  paso  y  apósitos  transparente estéril semi permeable de diferentes tamaños.</t>
  </si>
  <si>
    <t>Verificar:
1. Que  se  cuente  con  un  stock  de soluciones intravenosas necesarias para el inicio de la terapia de infusión prescrita.
2. Membretes  de  identificación  que cuente por lo menos con nombre completo  y  fecha  de  nacimiento (AESP 1A).
3. Que los antisépticos que se disponen en envases o frascos con tapa y fecha de preparación, en el caso de antisépticos a granel cuenten con la fecha de apertura.</t>
  </si>
  <si>
    <t>Verificar:
1. Existencia del sistema de abasto.
2. Bitácora de consumo y control de caducidades.</t>
  </si>
  <si>
    <t>Verificar:
1. Que    exista    un    profesional responsable de la clínica de terapia de infusión intravenosa.
2. Que  la  infusión  intravenosa  sea realizada por personal profesional de la salud y/o técnico del área de la salud, capacitados en el manejo de la terapia de infusión intravenosa.
3.  Que  se  cuente  con  el  protocolo para el manejo estandarizado de la terapia de infusión intravenosa.
4.  Que se cuente con un programa de educación o capacitación sobre proceso de terapia de infusión.</t>
  </si>
  <si>
    <t>Verificar que el personal asignado al área conozca y aplique del protocolo de terapia de infusión.</t>
  </si>
  <si>
    <t>Verificar:
1. Registros en el expediente clínico del paciente de la terapia de infusión.
2. Existencia    del    programa    de capacitación en terapia de infusión con carta programática y listas de asistencia.
3.  Bitácoras de registro de instalación, vigilancia y retiro de los dispositivos de acceso vascular.
4.  Contar    documento    NOM-022- SSA3-2012 (físico o electrónico).
5.  Concentrado   de   los   informes mensuales   registrados   en   la plataforma de clínica de catéteres de  la  CPE  y  cédula  de  informe mensual de catéteres.</t>
  </si>
  <si>
    <t>CAUSES 2016 Intervenciones cubiertas por  el  fondo  de  protección  contra gastos   catastróficos   (cáncer   en menores de 18 años). Grupo técnico CNS  (diagnóstico  y  tratamiento  de cáncer en niños y adolescentes). GPC.</t>
  </si>
  <si>
    <t>Verificar:
1. Proceso de atención de la patología.
2. Historia clínica y exploración física.
3. Registros en las notas médicas.
4. Notas    de    seguimiento    por especialidad y subespecialidad.
5. Apego a los protocolos de atención médica y guías de práctica clínica existentes.</t>
  </si>
  <si>
    <t>Verificar:
1. Expediente clínico.
2. Guías de práctica clínica.
3. Registro  del  caso  a  la  Comisión Nacional  de  Protección  Social  en Salud.
4. CAUSES    2016    Intervenciones cubiertas por el fondo de protección contra gastos catastróficos.
5. Protocolo  técnico  diagnóstico  y tratamiento para cáncer de niños.</t>
  </si>
  <si>
    <t>Verificar  que  se  tenga  acceso  al procedimiento    documentado    para la  identificación  del  paciente  Acción Esencial 1 (A, B, C, D).</t>
  </si>
  <si>
    <t>Verificar:
1.  Que  el  personal  de  salud  identifica  al paciente en el momento en que este solicita la atención y previo a la realización de procedimientos.
2.  Que  la  identificación  se  hace  con  dos identificadores que siempre serán, por lo menos, el nombre completo del paciente y la fecha de nacimiento (día, mes, año ).
3.  Que el personal de salud comprueba el nombre completo del paciente y fecha de nacimiento.
4.  En  caso  de  que  el  paciente  no  esté consciente o en pacientes con cualquier tipo de discapacidad que impida la comunicación, los datos se validan con su familiar, antes de realizar cualquier procedimiento al paciente.</t>
  </si>
  <si>
    <t>Verificar:
1. Identificación (tarjeta de cabecera o pie de cama o brazalete o pulsera).
2. Identificación      del      paciente en   soluciones   intravenosas   y dispositivos.
3. Registros del área (nota de primera vez y notas de atención subsecuente, consentimientos        informados, hojas diarias) cuenten con los dos identificadores.</t>
  </si>
  <si>
    <t>Verificar  que  el  área  cuente  con  un procedimiento  documentado  para  la comunicación efectiva Acción Esencial 2 (B, C, D, F, G) definido y aplicado al establecimiento.</t>
  </si>
  <si>
    <t>Verificar:
1.  Que se cuente con una bitácora específica para el registro de órdenes verbales y/o telefónicas.
2.  Que se conozca y siga el procedimiento establecido de Escuchar-Repetir-Confirmar- Transcribir,  la  comunicación  durante  la transferencia, referencia, contra referencia y egreso.</t>
  </si>
  <si>
    <t>Verificar los registros de supervisión de seguimiento, llenado de la bitácora específica  de  registro  de  órdenes verbales y/o telefónicas, llenado en expediente clínico.</t>
  </si>
  <si>
    <t>Verificar que el establecimiento cuente con un procedimiento documentado para la seguridad en el Proceso de medicación Acción Esencial 3 (A, B, C, D, E, F, G, H,
I) definido y aplicado al establecimiento.</t>
  </si>
  <si>
    <t>Verificar:
1.  Que se tenga acceso al procedimiento para la seguridad en el proceso de medicación.
2.  Que el personal conozca lo relativo al procedimiento de seguridad en el proceso de medicación sabiendo: a. Prescripción, transcripción,   dispensación,   recepción y  almacenamiento  y  administración  de medicamentos.
3.  Que  sepan  la  doble  verificación  en la    preparación    administración    de medicamentos de alto riesgo.
4.  La  notificación  de  eventos  adversos relacionados con la medicación.</t>
  </si>
  <si>
    <t>Verificar  que  el  área  cuente  con  un procedimiento    documentado    para la  seguridad  en  los  procedimientos: Acción Esencial 4B definido y aplicado al establecimiento.</t>
  </si>
  <si>
    <t>Verificar:
1. Que  se  conozca  y  aplique  el procedimiento   que   incluye:   a. Aplicación del Tiempo Fuera para procedimientos fuera de quirófano.
2. Que  el  personal  cuente  con  la capacitación para su aplicación.</t>
  </si>
  <si>
    <t>Guía de equipamiento para carros rojos de CENETEC 2016.</t>
  </si>
  <si>
    <t>CARRO      ROJO      UNIDAD      DE HOSPITALIZACIÓN         PEDIATRICÁ:
Verificar   que   cuente   con   CARRO ROJO   para   el   manejo   del   paro cardiorespiratorio.</t>
  </si>
  <si>
    <t>Verificar:
1.  Que  existan  los  insumos  requeridos para   el   ABC   de   la   reanimación cardiorespiratoria (Ver desglose).
2.  Que  la  caducidad  del  material  y medicamentos este vigente.
3.  Que los insumos sean suficientes para la atención.
4.  Que el personal conozca el manejo del monitor desfibrilador y las maniobras de reanimación cardiorespiratoria.
5.  Que estén identificados los medicamos de alto riesgo y electrolitos.</t>
  </si>
  <si>
    <t>Verificar:
1. Identificación  del  inventario  del equipo médico.
2. Bitácora     de     mantenimiento preventivo y correctivo del equipo médico.</t>
  </si>
  <si>
    <t>Verificar:
1. Existencia.
2. Que se encuentre lleno y con fecha de última recarga de oxígeno.
3. Fecha de vencimiento o caducidad.</t>
  </si>
  <si>
    <t>Verificar bitácora de abasto y suministro de oxígeno.</t>
  </si>
  <si>
    <t>Verificar existencia y que se encuentre en buenas condiciones.</t>
  </si>
  <si>
    <t>Verificar registro de desinfección.</t>
  </si>
  <si>
    <t>Agua inyectable.</t>
  </si>
  <si>
    <t>Verificar  existencia,  vigencia,  suficiencia  y estado de conservación.</t>
  </si>
  <si>
    <t>Verificar sistema de abasto.</t>
  </si>
  <si>
    <t>Adenosina solución inyectable 6 mg/2 ml.</t>
  </si>
  <si>
    <t>Adrenalina (epinefrina) solución inyectable 1 mg / 1 ml.</t>
  </si>
  <si>
    <t>Amiodarona solución inyectable 150 mg / 3 ml.</t>
  </si>
  <si>
    <t>Atropina solución inyectable 1 mg /1 ml.</t>
  </si>
  <si>
    <t>Bicarbonato de sodio solución inyectable al 7.5% (0.75 g).</t>
  </si>
  <si>
    <t>Diazepam solución inyectable 10 mg / 2 ml. O Midazolam solución inyectable 5 mg / ml.</t>
  </si>
  <si>
    <t>Dobutamina solución inyectable 250 mg. *</t>
  </si>
  <si>
    <t>Verificar existencia o disponibilidad inmediata, vigencia, suficiencia y estado de conservación.</t>
  </si>
  <si>
    <t>Dopamina solución inyectable 200 mg / 5 ml. *</t>
  </si>
  <si>
    <t>Esmolol solución inyectable 2.5 g / 10 ml. *</t>
  </si>
  <si>
    <t>Vecuronio, Rocuronio o Pancuronio solución inyectable 4 mg/ml.</t>
  </si>
  <si>
    <t>Gluconato de Calcio solución inyectable al 10%.</t>
  </si>
  <si>
    <t>Glucosa solución inyectable al 50% (adultos y pediatría).</t>
  </si>
  <si>
    <t>Hidrocortisona solución inyectable 100 mg. *</t>
  </si>
  <si>
    <t>Metilprednisolona solución inyectable 40 mg. *</t>
  </si>
  <si>
    <t>Nitroglicerina solución intravenosa 50 mg /10 ml. *</t>
  </si>
  <si>
    <t>Nitroprusiato de sodio solución inyectable 50 mg. *</t>
  </si>
  <si>
    <t>Sulfato de Magnesio solución inyectable 1g / 10 ml.</t>
  </si>
  <si>
    <t>Lidocaína solución inyectable al 1% y 2%.</t>
  </si>
  <si>
    <t>Parches para electrodo (adulto, pediátricos).</t>
  </si>
  <si>
    <t>Catéter venoso periférico corto (Pediátrico y mayores 14, 16 y 18 G) (Neonatal 20, 22 y
24 G).</t>
  </si>
  <si>
    <t>Llave de tres vías con y/o sin extensión.</t>
  </si>
  <si>
    <t>Sonda de aspiración (Neonatal 5, 8, 10 Fr)
(Pediátrico y mayores 12, 14 y 16 Fr).</t>
  </si>
  <si>
    <t>Jeringas de 1, 3, 5, 10 y 20 ml.</t>
  </si>
  <si>
    <t>Agujas hipodérmicas.</t>
  </si>
  <si>
    <t>Equipo de venoclisis con microgotero.</t>
  </si>
  <si>
    <t>Equipo de venoclisis con normogotero.</t>
  </si>
  <si>
    <t>Accesos vasculares: a) Catéteres percutáneos de 2 a 4 Fr para Recién Nacido. b) Catéter Venoso central de 3 a 8 Fr. c) Agujas intraóseas 14, 16 y 18 G para pediátricos y mayores.</t>
  </si>
  <si>
    <t>Cánulas endotraqueales: N° 2.5, 3.0, 3.5,
4.0 para recién nacido. 4.5, 5.0, 6.5, 7.0, 7.5, 8.0, 8.5, 9.0 mm para pediátrico y mayores.</t>
  </si>
  <si>
    <t>Guía     metálica     para     cánulas endotraqueales (pediátrico).</t>
  </si>
  <si>
    <t>Lidocaína con atomizador manual al 10%. *</t>
  </si>
  <si>
    <t>Cánulas de Guedel: 3, 4, 5.</t>
  </si>
  <si>
    <t>Mango de laringoscopio.</t>
  </si>
  <si>
    <t>Hojas rectas: 2 al 4.</t>
  </si>
  <si>
    <t>Hojas curvas: 2, 3, 4.</t>
  </si>
  <si>
    <t>Guantes.</t>
  </si>
  <si>
    <t>Bolsa autoinflable para reanimación pediátrica y adulto.</t>
  </si>
  <si>
    <t>Mascarilla laríngea (2.0,2.5,3.0,4.0).</t>
  </si>
  <si>
    <t>Extensión para oxígeno.</t>
  </si>
  <si>
    <t>Puntas nasales.</t>
  </si>
  <si>
    <t>Solución Hartmann inyectable 500 ml.</t>
  </si>
  <si>
    <t>Solución de cloruro de sodio inyectable al 0.9% 500 ml.</t>
  </si>
  <si>
    <t xml:space="preserve">CAUSES 2016 Intervenciones cubiertas por  el  fondo  de  protección  contra gastos   catastróficos   (cáncer   en menores de 18 años). Grupo técnico CNS  (diagnóstico  y  tratamiento  de cáncer en niños y adolescentes). </t>
  </si>
  <si>
    <t>Solución glucosada inyectable al 5% 250 ml.</t>
  </si>
  <si>
    <t>NOM-016-SSA3-2012, en su numeral 4.12,  5.1.10,  6.6.2.2.9.  NOM-045-
SSA2-2005, en su numeral 10.6.7.1,
10.6.7.2. NOM-025-SSA3-2013, en su numeral 5.2.12, 5.2.12.1.</t>
  </si>
  <si>
    <t>NOM-025-SSA3-2013, en su numeral 5.2.1.1.</t>
  </si>
  <si>
    <t>Verificar la ubicación del servicio.</t>
  </si>
  <si>
    <t>Verificar  que  la  ubicación  sea  de fácil  acceso  desde  las  áreas  de cirugía,  tococirugía,  urgencias  y hospitalización.</t>
  </si>
  <si>
    <t>NOM-025-SSA3-2013, en su numeral
5.2.21.  NOM-002-STPS-2010,  en  su numeral 7.17. NOM-030-SSA3-2013, en su numeral 6.4.1.1, 6.4.6, 6.8.</t>
  </si>
  <si>
    <t>Verificar:
1. Inventario de mobiliario.
2. Bitácora     del     mantenimiento preventivo   y   correctivo   de   la estructura y del mobiliario.
3. Registro y calendario de la recarga de los extintores.
4. Registro y control del sistema de abasto de los insumos para la higiene de manos.
5. Bitácora  de  limpieza  firmada  por turno y por supervisor o jefe del servicio.
6. Registro de la evaluación al personal en  la  técnica  para  la  higiene  de manos.</t>
  </si>
  <si>
    <t>NOM-016-SSA3-2012, en su numeral
4.12.  NOM-025-SSA3-2013,  en  su numeral 5.2.20.</t>
  </si>
  <si>
    <t>Verificar:
1. Existencia de cuarto séptico.
2. Que  cuente  con  tarja,  mesa  de trabajo y repisas de acero inoxidable para el aseo y almacenamiento de utensilios varios.</t>
  </si>
  <si>
    <t>Verificar:
1. Que  se  utilice  el  cuarto  séptico para  el  almacenamiento,  limpieza y  sanitización  de  los  recipientes utilizados   para   recolectar   las excretas  de  pacientes,  así  como para el acopio de ropa de cama y pacientes.
2. Que su ubicación este cerca al área.</t>
  </si>
  <si>
    <t>Verificar bitácora de control de aseo y limpieza del área firmada por el jefe de turno o supervisor.</t>
  </si>
  <si>
    <t>Verificar:
1.  Que la señalización de la circulación de los contenedores este colocada del área generadora hacia el almacén temporal.
2.  Que   los   RPBI   estén   identificados y  separados  en  los  contenedores correspondientes  de  acuerdo  a  sus características   físicas   y   biológico
infecciosas.</t>
  </si>
  <si>
    <t>Verificar  bitácora  de  registro  de  la recolección  del  RPBI  con  los  datos específicos como fecha, peso, tipo de residuo, firma del responsable del área y firma del responsable de la recolección.</t>
  </si>
  <si>
    <t>NOM-016-SSA3-2012, en su numeral 6.6.6.8.</t>
  </si>
  <si>
    <t>Verificar:
1.  Que existan los insumos para la higiene de manos: jabón (líquido o gel) y toallas desechables.
2.  Que las instalaciones no tengan fugas hidrosanitarias.
3.  Que el mobiliario se encuentre en buenas
condiciones.</t>
  </si>
  <si>
    <t>Verificar:
1.  Bitácora de mantenimiento preventivo- correctivo de la estructura y mobiliario.
2.  Bitácora de control de aseo y limpieza del área firmada por el jefe de turno o supervisor.
3.  Registro y control del sistema de abasto
de los insumos para la higiene de manos.</t>
  </si>
  <si>
    <t>NOM-001-SEDE-2012, artículo 517, en su numeral 517-2, 517-30.</t>
  </si>
  <si>
    <t>Verificar:
1. Que   el   circuito   eléctrico   esté conectado a la planta de emergencia.
2. Que se cuente con contactos grado hospital con un color distintivo o una marca.</t>
  </si>
  <si>
    <t>NOM-006-SSA3-2011, en su apéndice A.</t>
  </si>
  <si>
    <t>Verificar  existencia  de  carro  para  el manejo del paro cardiorespiratorio.</t>
  </si>
  <si>
    <t>NOM-025-SSA3-2013, en su numeral 5.2.1.2,  5.2.1.2.1,  5.2.2.  NOM-016-
SSA3-2012,  en  su  numeral  4.14. NOM-045-SSA2-2005, en su numeral 10.6.1.2.</t>
  </si>
  <si>
    <t>NOM-025-SSA3-2013, en su numeral 5.3.1.6.</t>
  </si>
  <si>
    <t>Verificar  existencia  de  auxiliares  de diagnóstico y tratamiento.</t>
  </si>
  <si>
    <t>Verificar que la atención de los servicios sea las 24 horas del día los 365 días del año.</t>
  </si>
  <si>
    <t>Verificar expediente clínico (resultados de laboratorio y gabinete integrados e interpretados, así como solicitud de hemoderivados).</t>
  </si>
  <si>
    <t>NOM-025-SSA3-2013, en su numeral 5.2.3, 5.2.4, 5.2.5, 5.2.6, 5.2.7, 5.2.8 y
apéndice B. NOM-045-SSA2-2005, en su numeral 10.6.1.2, 10.6.3.1, 10.6.4.2,
10.6.4.4, 10.6.7.4, 10.6.7.6. NOM-016-
SSA3-2012, en su numeral 6.6.6.8.</t>
  </si>
  <si>
    <t>Verificar:
1.  Que los cubículos o módulos para la atención de los pacientes, cuenten con el espacio suficiente para la ubicación de la cama o cuna y el equipo de monitoreo o soporte.
2.  Que las paredes, pisos y techos de los cubículos o módulos, sean de material liso, resistente y lavable.
3.  Que en cada cubículo existan al menos 16 contactos eléctricos grado médico.
4.  Que  en  cada  cubículo  existan  dos tomas  fijas  para  el  suministro  de oxígeno medicinal, una toma fija de aire comprimido, así como al menos dos tomas fijas de aspiración controlada y canastilla con frasco empotrado en la pared.</t>
  </si>
  <si>
    <t>Verificar:
1. Bitácora     de     mantenimiento preventivo   y   correctivo   de   la estructura.
2. Bitácora de abasto de insumos para el lavado y asepsia.
3. Bitácora   del   procedimiento   de desinfección de alto nivel del área.</t>
  </si>
  <si>
    <t>Verificar que en cada cubículo o módulo exista el siguiente mobiliario: bote para basura municipal (bolsa de cualquier color, excepto roja o amarilla), bote con bolsa roja para RPBI, cama de hospitalización de múltiples posiciones,  con  cabecera  desmontable  o abatible, barandales abatibles y con ruedas (preferentemente con capacidad para pesar a los pacientes) en su caso, contenedor para punzocortantes y depósito para vidrio, cuna de calor radiante, con el equipo mínimo siguiente: barandales abatibles de material transparente,  colchón  de  material  anti alergénico y radiolúcido, charola para placas de rayos X, lámparas de iluminación, de luz fría, poste de venoclisis, riel lateral para montaje de accesorios, ruedas antiestáticas, sensor de temperatura reutilizable, sistema de  aspiración  y  flujómetro  de  oxígeno integrado (en su caso), cuna hospitalaria con barandales abatibles y ruedas (en su caso).</t>
  </si>
  <si>
    <t>Verificar:
1. Que el mobiliario se encuentren en buenas condiciones de pintura, sin zonas de oxidación o deterioro.
2. Que el mobiliario funcione.</t>
  </si>
  <si>
    <t>Verificar  que  exista  el  siguiente  equipo por   cubículo   o   módulo:   dispositivos para  suministrar  oxígeno  con  sistemas de  humidificación,  bomba  de  infusión continua para medicamentos y volúmenes diversos, estetoscopio, con cápsula tamaño pediátrico, lámpara de haz dirigible, monitor de  signos  vitales  con  accesorios  para paciente pediátrico, que registre frecuencia cardiaca, frecuencia respiratoria, saturación de oxígeno, temperatura, tensión arterial no invasiva, tensión arterial invasiva y trazo electrocardiográfico y en su caso, módulos de presión para diferentes cavidades orgánicas, gasto cardiaco, monitoreo neurológico de conciencia (EEG) y capnografía, termómetro con porta termómetro, ventilador de presión, de volumen y de alta frecuencia, en su caso, con monitoreo de curvas de ventilación.</t>
  </si>
  <si>
    <t>Verificar:
1. Que  el  equipo  se  encuentren  en buenas condiciones.
2. Que el equipo funcione.
3. Que  el  cambio  del  humidificador y  equipos  de  apoyo  respiratorio se  realice  máximo  cada  semana o en su caso al menos que exista contaminación documentada.
4. Que  el  equipo  de  infusión  esté rotulado con la fecha, hora y nombre de la persona que lo instaló.</t>
  </si>
  <si>
    <t>Verificar  que  exista  el  siguiente  equipo y  mobiliario  por  servicio:  báscula  con estadímetro,   báscula   pediátrica   (pesa bebé),   electrocardiógrafo   móvil   con accesorios  complementarios  adaptables, para  pacientes  pediátricos,  equipo  de oxigenoterapia mezclador de gases para concentraciones del 21 al 100% de oxígeno, monitor  de  transporte,  negatoscopio  u otros tipos de aparatos para valoración de estudios radiológicos y de imagenología, ventilador de transporte, en su caso, puede ser utilizado el ventilador estacionario de presión y volumen, siempre y cuando tenga capacidad de autonomía, dispositivo para movilizar al paciente (grúa) con capacidad para pesar a menores de diferentes edades, camilla  para  traslado,  con  barandales abatibles y dispositivos para la colocación del equipo necesario para soporte vital, esfigmomanómetro con juego de brazaletes adecuados a la edad del paciente.</t>
  </si>
  <si>
    <t>Verificar:
1. Que  el  equipo  se  encuentren  en buenas condiciones.
2. Que el equipo funcione.</t>
  </si>
  <si>
    <t>Verificar:
1. Bitácora     de     mantenimiento preventivo   y   correctivo   de   la estructura y mobiliario.
2. Bitácora de control de aseo y limpieza del área firmada por el jefe de turno o supervisor.
3. Registro y control del sistema de abasto de los insumos para la higiene de manos.
4. Registro del control y mantenimiento del sistema de inyección y extracción.</t>
  </si>
  <si>
    <t>NOM-025-SSA3-2013, en su numeral 3.2,    5.2.9,    5.2.10.    NOM-016-
SSA3-2012,  en  su  numeral  6.6.1, 6.6.1.1, 6.6.1.1.1, 6.6.1.1.2, 6.6.1.1.4 ,
apéndice G. NOM-045-SSA2-2005, en su numeral 10.6.6, 10.6.7.</t>
  </si>
  <si>
    <t>Verificar:
1.  Que su ubicación tenga libre y rápido acceso a las áreas en donde se encuentren internados los pacientes.
2.  Que  cuente  con  un  sistema  de comunicación bidireccional y de alarma, conectada a cada cubículo o módulo.
3.  Que el espacio físico esté libre de fuentes de contaminación.
4.  Que se disponga de un espacio físico o mobiliario para guarda de medicamentos, soluciones y material de curación.
5.  Que  cuenten  con  el  material  y  los medicamentos requeridos en el área.</t>
  </si>
  <si>
    <t>Verificar:
1.  Que   las   áreas,   dimensiones   y circulaciones permitan el desarrollo de las funciones y actividades propias del personal de enfermería.
2.  Que   el   sistema   de   comunicación bidireccional y de alarma funcione.
3.  Que el espacio físico o mobiliario para guarda  de  medicamentos,  soluciones y material de curación este en buenas condiciones, limpio y ordenado.
4.  Que los medicamentos y el material se encuentren en buenas condiciones y con fecha de caducidad vigente.</t>
  </si>
  <si>
    <t>Verificar:
1. Bitácora   de   mantenimiento   de equipo.
2. Bitácora de control de aseo y limpieza del área firmada por el jefe de turno o supervisor.
3. Sistema de abasto de material y medicamentos. 4.Bitácora específica para el registro de ordenes verbales y/o telefónicas.</t>
  </si>
  <si>
    <t>Verificar:
1. Que exista el siguiente mobiliario: asiento,  bote  para  basura  tipo municipal  (bolsa  cualquier  color, excepto rojo o amarillo), bote para RPBI (bolsa roja), carro de curación, lavabo con cartel de la técnica de higiene de manos, mesa alta con tarja, mesa Mayo con charola, mesa Pasteur,    mostrador    escritorio, mueble  para  guarda  de  equipo  e insumos, sistema porta expedientes.
2. Que exista el siguiente equipo: caja de Doayan, caja para desinfección de instrumentos, equipo de curaciones, esfigmomanómetro        aneroide (o   su   equivalente   tecnológico), estetoscopio, estuche de diagnóstico con oftalmoscopio, lebrillos, lámpara de haz dirigible, pinza de traslado, portavenoclisis rodable, termómetro, torundero.
3. Que se cuente con pilas y focos de  repuesto  para  el  estuche  de diagnóstico.</t>
  </si>
  <si>
    <t>Verificar:
1. Que  el  mobiliario  y  equipo  se encuentren en buenas condiciones.
2. Que el mobiliario y equipo funcionen.
3. Evaluar técnica de higiene de manos.
4. Que  existan  los  insumos  para  la higiene de manos: jabón (líquido o gel).
5. Que el instrumental de curaciones este en buenas condiciones.
6. Que el empaque del instrumental esté  rotulado  con  la  fecha  de esterilización.</t>
  </si>
  <si>
    <t>Verificar:1. Inventario del mobiliario y equipo.
2. Bitácora     de     mantenimiento preventivo y correctivo del mobiliario y equipo.
3. Registro   de   la   calibración   del esfigmomanómetro.
4. Resguardo del instrumental.
5. Bitácora de uso de los desinfectantes.
6. Registro y control del sistema de abasto de los insumos para la higiene de manos.</t>
  </si>
  <si>
    <t>NOM-025-SSA3-2013, en su apéndice
C.   NOM-045-SSA2-2005,   en   su numeral 10.6.6, 10.6.6.4.</t>
  </si>
  <si>
    <t>Verificar  la  existencia  del  siguiente instrumental:  equipo  para  aspiración de  secreciones,  con  y  sin  circuitos cerrados, equipo para punción torácica, equipo para abordaje de acceso vascular central y periférico: catéter percutáneo y venoclisis, recipiente para desinfección de instrumentos.</t>
  </si>
  <si>
    <t>Verificar:
1. Que el instrumental este en buenas condiciones.
2. Que el empaque del instrumental este  rotulado  con  la  fecha  de esterilización.
3. Que los recipientes que contengan desinfectante permanezcan tapados y  rotulados  con  el  nombre  del producto, la fecha de preparación y caducidad.</t>
  </si>
  <si>
    <t>Verificar:
1. Resguardo del instrumental.
2. Bitácora de uso de los desinfectantes.</t>
  </si>
  <si>
    <t>NOM-045-SSA2-2005, en su numeral 10.6.3.4, 10.6.3.6, 10.6.3.7, 10.6.3.11,
10.6.3.12.</t>
  </si>
  <si>
    <t>Verificar:
1. Existencia  de  un  espacio  físico  y cerrado.
2. Que cuente con acceso limitado.
3. Que  cuenten  con  mesa  de  acero inoxidable,   cubrebocas,   jeringa, gasas  y  dispositivos  seguros  y adecuados para extraer e inyectar el medicamento.</t>
  </si>
  <si>
    <t>Verificar:
1. Registro y control de la clínica de catéteres.
2. Sistema de abasto del material para la preparación de medicamentos y del material de cuidado de catéter.
3. Registro  de  la  preparación  de medicamentos   y   mezclas   de soluciones.
4. Manual   de   procedimientos   de enfermería.</t>
  </si>
  <si>
    <t>NOM-045-SSA2-2005, en su numeral 10.6.3.13 ,10.6.3.14, 10.6.3.15.</t>
  </si>
  <si>
    <t>Verificar:
1. Que cuente con campana de flujo laminar horizontal.
2. Que exista espacio físico específico.
3. Que  se  cuente  con  los  insumos requeridos    para    la    nutrición parenteral y enteral.
4. En su caso de que el servicio sea subrogado  se  deberá  cumplir  con lo  establecido  en  la  NOM-249- SSA1-2010.</t>
  </si>
  <si>
    <t>Verificar:
1.  Que  la  preparación  de  la  nutrición parenteral  se  realice  con  técnica  de barrera máxima.
2.  Que la campaba de flujo laminar se encuentre en buen estado, funcional y limpia.
3.  Que al realizar la conexión de las bolsas se conserve la técnica de barrera máxima y se evite la contaminación.
4.  Que la infusión de la nutrición parenteral sea  exclusivamente  a  través  de  un catéter venoso central.
5.  Que la línea del catéter sea manipulada con técnica estéril sólo para el cambio de las bolsas o equipos dedicados a la nutrición parenteral.
6.  Que la nutrición enteral se preparare en  un  área  exclusiva  por  personal capacitado.
7.  Que  los  insumos  para  la  nutrición parenteral  y  enteral  se  encuentren en buenas condiciones y con fecha de
caducidad vigente.</t>
  </si>
  <si>
    <t>Verificar:
1.  Inventario de equipo (en su caso).
2.  Bitácora de mantenimiento preventivo- correctivo de la campana de flujo laminar.
3.  Manual de la operación del equipo.
4.  Registro del lavado y desinfección de alto nivel de la campana de flujo laminar.
5.  Registro del lavado y esterilización o de la desinfección de alto nivel del espacio físico.
6.  Nota medica del procedimiento y hoja de enfermería.
7.  Registro  y  control  de  la  clínica  de catéteres.
8.  Sistema de abasto de los insumos para la preparación de la nutrición parenteral y enteral (en su caso).
9.  Manual de procedimientos de enfermería para  nutrición  parenteral  y  enteral.
10. Control de la solicitud del servicio y  entrega-recepción  de  la  nutrición parenteral  y  enteral  por  parte  del proveedor.</t>
  </si>
  <si>
    <t>NOM-025-SSA3-2013, en su numeral 5.2.19.</t>
  </si>
  <si>
    <t>Verificar:
1. Existencia del área o espacio físico.
2. Que cuente con tomas de corriente suficiente para asegurar la recarga de los equipos.</t>
  </si>
  <si>
    <t>Verificar:
1. Que el área este señalizada.
2. Que las tomas de corriente estén en buenas condiciones y funcionen.
3. Que  el  equipo  cuente  con  los membretes de limpieza y aseo.</t>
  </si>
  <si>
    <t>Verificar:
1. Bitácora     de     mantenimiento preventivo   y   correctivo   de   la estructura.
2. Resguardo e inventario de equipo.</t>
  </si>
  <si>
    <t>NOM-025-SSA3-2013, en su numeral
5.2.16. NOM-016-SSA3-2012, en su numeral 6.6.6.10.</t>
  </si>
  <si>
    <t>Verificar que exista el área de lavado para material e instrumental, con agua  corriente,  tarja  y  área  de secado, material para el lavado y asepsia.</t>
  </si>
  <si>
    <t>Verificar:
1. Que  las  instalaciones  no  tengan fugas hidrosanitarias.
2. Que el mobiliario se encuentre en buenas condiciones.</t>
  </si>
  <si>
    <t>NOM-025-SSA3-2013, en su numeral 5.3.1.5</t>
  </si>
  <si>
    <t>Verificar la existencia de los manuales correspondientes  al  servicio:  bitácora de mantenimiento predictivo, preventivo y  correctivo  del  equipo,  código  de bioética, guías diagnóstico-terapéuticas (de   acuerdo   con   las   patologías prevalentes), manuales de bioseguridad para  el  paciente,  el  personal  y  el servicio, manuales de funcionamiento de  los  equipos  del  servicio,  manual de  organización  y  funcionamiento, manuales  de  procedimientos  técnico- médicos y administrativos, criterios de ingreso, selección y egreso.</t>
  </si>
  <si>
    <t>Verificar:
1. Que   los   manuales   sean   de conocimiento y aplicación por parte del personal.
2. Que   los   manuales   tengan   los elementos requeridos.
3. Que estén actualizados.
4. Que  estén  autorizados  por  las autoridades correspondientes.
5. Que la fecha de elaboración este vigente.</t>
  </si>
  <si>
    <t>Verificar:
1.  Manual de organización.
2.  Manual de procedimientos.
3.  Manual de bioseguridad.
4.  Bitácora de mantenimiento predictivo, preventivo y correctivo del equipo.
5.  Código de bioética.
6.  Guías   diagnóstico-terapéuticas   (de acuerdo con las patologías prevalentes).
7.  Manuales  de  funcionamiento  de  los equipos del servicio.
8.  Manuales  de  procedimientos  técnico- médicos y administrativos.
9.  Criterios de ingreso, egreso y exclusión.</t>
  </si>
  <si>
    <t>NOM-025-SSA3-2013, en su numeral 5.2.15.</t>
  </si>
  <si>
    <t>Verificar:
1. Que   exista   el   espacio   físico especifico.
2. Que cuente con mobiliario.</t>
  </si>
  <si>
    <t>Verificar:
1. Que el espacio sea suficiente.
2. Que  el  mobiliario  este  en  buena condiciones.</t>
  </si>
  <si>
    <t>Verificar:
1. Inventario del mobiliario.
2. Bitácora     de     mantenimiento preventivo-correctivo del mobiliario.</t>
  </si>
  <si>
    <t>NOM-025-SSA3-2013, en su numeral
5.3.2.2 . CAUSES 2016 Intervenciones cubiertas por el fondo de protección contra gastos catastróficos (cáncer en menores de 18 años). Grupo técnico CNS  (diagnóstico  y  tratamiento  de cáncer en niños y adolescentes) GPC.</t>
  </si>
  <si>
    <t>Verificar:
1.  Proceso de atención de la patología.
2.  Registros en historia clínica, nota de ingreso,  nota  de  evolución,  nota  de interconsulta,   nota   de   referencia/ traslado, nota de egreso (en su caso), hoja de enfermería, hoja de los servicios auxiliares de diagnóstico y tratamiento, cartas de consentimiento informado para los distintos procedimientos, nota de defunción y certificado de defunción (en su caso).
3.  Apego a las guías de práctica clínica correspondientes,  así  como  a  los manuales  de  procedimiento  técnico- médicos o protocolos de atención médica.</t>
  </si>
  <si>
    <t>Verificar:
1. Expediente clínico.
2. Censo  de  ingreso  y  egreso  de pacientes.
3. Diagnóstico de morbimortalidad.
3. Sistemas de información.
4. Guías de práctica clínica.
5. Protocolos de atención médica.
6. Manuales de procedimientos técnico- médicos.
7. Manuales  de  procedimientos  de enfermería.</t>
  </si>
  <si>
    <t>ACUERDO por el que se declara la obligatoriedad de la implementación, para todos los integrantes del Sistema Nacional  de  Salud,  del  documento denominado    Acciones    Esenciales para la Seguridad del Paciente. DOF 08/09/17 AESP.</t>
  </si>
  <si>
    <t>Verificar:
1. Que el personal de salud identifica al paciente en el momento en que este solicita la atención y previo a la realización de procedimientos.
2. Que la identificación se hace con dos identificadores que siempre serán, por lo menos, el nombre completo del paciente y la fecha de nacimiento (día, mes, año ).
3. Que el personal de salud comprueba el nombre completo del paciente y fecha de nacimiento.
4. En caso de que el paciente no esté consciente  o  en  pacientes  con cualquier tipo de discapacidad que impida la comunicación, los datos se validan con su familiar, antes de realizar cualquier procedimiento al paciente.</t>
  </si>
  <si>
    <t>Verificar:
1. Que se cuenta con elementos para la identificación (tarjeta de cabecera o pie de cama o brazalete o pulsera).
2. La   identificación   del   paciente en   soluciones   intravenosas   y dispositivos
3. Que en los registros del área (nota de primera vez y notas de atención subsecuente,       consentimientos informados, hojas diarias) cuenten con los dos identificadores.</t>
  </si>
  <si>
    <t>Verificar  que  el  área  cuente  con  un procedimiento  documentado  para  la comunicación efectiva Acción Esencial 2 (A, B, C, D, F, G) definido y aplicado al establecimiento.</t>
  </si>
  <si>
    <t>Verificar:
1. Que   se   conoce   y   sigue   el procedimiento    establecido    de Escuchar-Escribir-Leer-Confirmar- Transcribir, al emitir-recibir órdenes verbales y/o telefónicas.
2. Que se conoce y aplica la técnica SAER   durante   la   transferencia, referencia,   contra   referencia   y egreso.</t>
  </si>
  <si>
    <t>Verificar  los  registros  de  supervisión de seguimiento, llenado de la bitácora específica  de  registro  de  órdenes verbales  y/o  telefónicas,  llenado  en expediente clínico.</t>
  </si>
  <si>
    <t>Verificar:
1.  Que se tenga acceso al procedimiento para la seguridad en el proceso de medicación.
2.  Que el personal conozca lo relativo al  procedimiento  de  seguridad  en el  proceso  de  medicación  sabiendo:
a.   Prescripción,   b.   Transcripción,
c.  Dispensación  d.  Recepción,  e. Almacenamiento y f. Administración de medicamentos.
3.  Que  sepan  la  doble  verificación  en la  preparación  y  administración  de medicamentos de alto riesgo.
4.  Notificación   de   eventos   adversos relacionados con la medicación.</t>
  </si>
  <si>
    <t>Verificar:
1. La existencia de alertas visuales en medicamentos con aspecto o nombre parecido.
2. Que  se  cuente  con  la  lista  de medicamentes con aspecto y nombre parecido.</t>
  </si>
  <si>
    <t>Verificar:
1. Que  se  conozca  y  aplique  el procedimiento   que   incluye   la aplicación  del  tiempo  fuera  para procedimientos fuera de quirófano.
2. Que   personal   cuente   con   la capacitación para su aplicación.</t>
  </si>
  <si>
    <t>Verificar:
1. Los  registros  de  supervisión  de seguimiento.
2. Constancias de capacitación o listas de asistencia.</t>
  </si>
  <si>
    <t>CARRO ROJO
UNIDAD  DE  CUIDADOS  INTENSIVOS PEDIÁTRICOS
Verificar  que  cuenten  con  el  carro rojo   para   el   manejo   del   paro cardiorespiratorio.</t>
  </si>
  <si>
    <t>Verificar:
1. Bitácora de control del carro para el manejo del paro cardiorespiratorio firmada por el responsable de turno.
2. Registro histórico del abastecimiento oportuno y completo del contenido del carro para para el manejo del paro cardiorespiratorio.
3. Registro  de  la  prueba  del  trazo isoeléctrico semanalmente.
4. Bitácora   de   mantenimiento   del monitor-desfibrilador.
5. Protocolo   de   manejo   de   los medicamentos  de  alto  riesgo  y electrolíticos.</t>
  </si>
  <si>
    <t>Verificar existencia, vigencia, suficiencia y
estado de conservación.</t>
  </si>
  <si>
    <t>Adrenalina (epinefrina) solución inyectable 1
mg / 1 ml.</t>
  </si>
  <si>
    <t>Amiodarona solución inyectable 150 mg / 3
ml.</t>
  </si>
  <si>
    <t>Bicarbonato de sodio solución inyectable al
7.5% (0.75 g).</t>
  </si>
  <si>
    <t>Diazepam solución inyectable 10 mg / 2 ml.
O Midazolam solución inyectable 5 mg / ml</t>
  </si>
  <si>
    <t>Verificar   existencia   o   disponibilidad inmediata, vigencia, suficiencia y estado de
conservación.</t>
  </si>
  <si>
    <t>Verificar   existencia   o   disponibilidad inmediata, vigencia, suficiencia y estado de conservación.</t>
  </si>
  <si>
    <t>Vecuronio, Rocuronio o Pancuronio solución
inyectable 4 mg/ml.</t>
  </si>
  <si>
    <t>Gluconato de Calcio solución inyectable al
10%.</t>
  </si>
  <si>
    <t>Glucosa solución inyectable al 50% (adultos
y pediatría).</t>
  </si>
  <si>
    <t>Metilprednisolona  solución  inyectable  40 mg. *</t>
  </si>
  <si>
    <t>Nitroglicerina solución intravenosa 50 mg
/10 ml. *</t>
  </si>
  <si>
    <t>Sulfato de Magnesio solución inyectable 1g
/ 10 ml.</t>
  </si>
  <si>
    <t>Lidocaína solución inyectable al 2%.</t>
  </si>
  <si>
    <t>Catéter venoso periférico corto (Pediátrico y mayores 14, 16 y 18 G) (Neonatal 20, 22
y 24 G).</t>
  </si>
  <si>
    <t>Verificar existencia, vigencia, suficiencia y estado de conservación.</t>
  </si>
  <si>
    <t>Sonda de aspiración (Pediátrico y mayores
12, 14 y 16 Fr).</t>
  </si>
  <si>
    <t>Accesos    vasculares:    a)    Catéteres percutáneos de 2 a 4 Fr para Recién Nacido.
b) Catéter Venoso central de 3 a 8 Fr. c) Agujas intraóseas 14, 16 y 18 G para
pediátricos y mayores.</t>
  </si>
  <si>
    <t>Cánulas endotraqueales: N° 2.5, 3.0, 3.5, 4.0
para recién nacido. 4.5, 5.0, 6.5, 7.0, 7.5, 8.0,
8.5, 9.0 mm. para pediátrico y mayores.</t>
  </si>
  <si>
    <t>Guía metálica para cánulas endotraqueales
(pediátrico).</t>
  </si>
  <si>
    <t>Lidocaína con atomizador manual al 10%.*</t>
  </si>
  <si>
    <t>Cánulas de Guedel: 2, 3, 4, 5.</t>
  </si>
  <si>
    <t>Mango de laringoscopio con baterías de
repuesto.</t>
  </si>
  <si>
    <t>Bolsa   autoinflable   para   reanimación,
pediátrica y adulto.</t>
  </si>
  <si>
    <t>Mascarilla laríngea 2.0,2.5,3.0,4.0).</t>
  </si>
  <si>
    <t>NOM-016-SSA3-2012, en su numeral 4.12, 5.1.10,  6.6.2.2.9.  NOM-045-SSA2-2005,
en  su  numeral  10.6.7.2.  NOM-001- SEDE-2012.  Titulo  5,  Especificaciones. Capitulo 5 Ambientes Especiales Artículo
517.   Ambientes   Especiales   Artículo
517. ACUERDO por el que se declara la obligatoriedad de la implementación, para todos los integrantes del Sistema Nacional de  Salud,  del  documento  denominado Acciones Esenciales para la Seguridad del Paciente. DOF 08/09/17. AESP 6C.</t>
  </si>
  <si>
    <t>Verificar:
1. Bitácora de control de aseo y limpieza del área firmada por el jefe de turno o supervisor.
2. Bitácora     del     mantenimiento preventivo-correctivo      de      la estructura e instalaciones.
3. Manual  de  procedimientos  para determinar  las  características,  la frecuencia del aseo y limpieza del área.</t>
  </si>
  <si>
    <t>NOM-087-SEMARNAT-SSA1-2002,
en su numeral 3.9, 4 y 6, NOM-016- SSA3-2012  en  su  numeral  5.1.2.4, Guía para el manejo de los residuos peligrosos  biológico  infecciosos  en unidades de salud. Primera impresión: 2003.</t>
  </si>
  <si>
    <t>Verificar  existencia  de  contenedores para el manejo del RPBI.</t>
  </si>
  <si>
    <t>Verificar:
1.  Que se identifiquen y clasifiquen el RPBI.
2.  Que los RPBI   Se envasen en los contenedores específicos para cada tipo de residuo (rojo o amarillo), inmediatamente   después   de   su generación en el mismo lugar en que se originan.
3.  Que los RPBI no sean mezclados con otro tipo de residuos.
4.  Que los recipientes o bolsas estén marcados con el símbolo universal de  riesgos  biológico  y  la  leyenda “Residuos    Peligrosos    Biológico- Infecciosos”, que no deben llenarse más de un 80% de su capacidad y que estén bien cerrados.
5.  Que   exista   ruta   preestablecida para  trasladar  el  RPBI  desde  las áreas generadoras hasta el área de almacenamiento.
6.  Que el periodo de almacenamiento temporal este de acuerdo al tipo de establecimiento generador de RPBI.
7.  El tratamiento o destino final del RPBI.</t>
  </si>
  <si>
    <t>NOM-016-SSA3-2012, en su numeral NOM-001-SEDE-2012,  artículo  517,
en su numeral 517-2, 517-30, 517-31,
517-33, 517-42, 517-44.</t>
  </si>
  <si>
    <t>Verificar:
1. Que   el   circuito   eléctrico   esté conectado a la planta de emergencia.
2. Que   los   contactos   conectados a  la  planta  de  emergencia  estén plenamente  identificados  con  un color distintivo o una marca que los haga fácilmente identificables.</t>
  </si>
  <si>
    <t>Verificar:
1. En el área su funcionamiento a través del equipo conectado a los contactos grado hospital.
2. Que el restablecimiento de la energía sea en un lapso de 10 segundos o menos.</t>
  </si>
  <si>
    <t>Verificar bitácoras  de pruebas  para el restablecimiento de la energía eléctrica.</t>
  </si>
  <si>
    <t>NOM-016-SSA3-2012, en su numeral
6.6.2.2. NOM-045-SSA2-2005, en su numeral 3.1.13.1.</t>
  </si>
  <si>
    <t>Verificar:
1. Existencia de un área de circulación restringida  y  delimitada  (acceso controlado).
2. Que cuente con acceso controlado para el paciente y para el personal.</t>
  </si>
  <si>
    <t>Verificar:
1. Que  el  área  este  señalizada  con rotulo de acceso restringido.
2. Que  el  ingreso  sea  a  través  de puertas  y/o  barreras  físicas  que impidan el libre paso de los pacientes y personal.
3. Que se mantengan las condiciones de asepsia y ambiente estéril.</t>
  </si>
  <si>
    <t>NOM-016-SSA3-2012, en su numeral 4.4, 6.6.2.2.1, 6.6.2.2.2.</t>
  </si>
  <si>
    <t>Verificar:
1. Que el personal ingrese a la unidad quirúrgica  a  través  del  área  de vestidores y sanitarios.
2. Que   se   tenga   continuidad   de circulación   hacia   el   pasillo   de circulación blanca.
3. Que el egreso del personal del área de la salud sea a través del área gris hacia el área negra.
4. El ingreso y egreso de pacientes se lleve a cabo a través de un área de transferencia de camillas.</t>
  </si>
  <si>
    <t>Verificar  registro  de  capacitación  al personal de salud en los flujos de ingreso y egreso.</t>
  </si>
  <si>
    <t>NOM-016-SSA3-2012, en su numeral 6.6.2.2.</t>
  </si>
  <si>
    <t>Verificar existencia de vestidores para el personal del área de la salud por género.</t>
  </si>
  <si>
    <t>Verificar:
1. Señalización y existencia por género.
2. Que las instalaciones hidrosanitarias estén   en   buenas   condiciones generales y funcionales.
3. Que la iluminación sea adecuada.</t>
  </si>
  <si>
    <t>Verificar  bitácora  de  mantenimiento preventivo y correctivo de la estructura.</t>
  </si>
  <si>
    <t>NOM-016-SSA3-2012,      en      su
numeral  6.6.2.2,  6.6.2.2.3  y  en  su apéndice   H.   NOM-045-SSA2-2005,
en su numeral 3.1.13.1 Acuerdo CSG 60/06.03.17 por el que el Consejo de  Salubridad  General,  declara  la obligatoriedad de la implementación de  las  “Acciones  Esenciales  para  la Seguridad del Paciente”, en todos los establecimientos de atención médica del Sistema Nacional de Salud 5B.</t>
  </si>
  <si>
    <t>NOM-016-SSA3-2012, en su numeral 6.6.2.2,     6.6.2.2.4,     6.6.2.2.4.1,
6.6.2.2.4.2,   6.6.2.2.4.3   y   en   su apéndice   H.   NOM-045-SSA2-2005,
en  su  numeral  3.1.13.1.  ,  10.6.7.1,
10.6.7.2,       NOM-001-SEDE-2012.
Titulo 5, Especificaciones. Capitulo 5 Ambientes  Especiales  Articulo  517, 517-19,  517-60,  517-61,  517-62,
517-63NOM-006-SSA3-2011,  en  su
apéndice A. NOM-045-SSA2-2005, en su numeral 3.1.13.1 , 10.6.4, 10.6.7,
Reglamento  Interior  de  la  Comisión Interinstitucional del Cuadro Básico y Catálogo de Insumos del Sector Salud. Diario Oficial de la Federación; (22 de junio de 2011), NOM-006-SSA3-2011,
en  su  numeral    7.3,  Apéndice  A (Normativo).</t>
  </si>
  <si>
    <t>Verificar   existencia   por   sala   de operaciones  del  siguiente  mobiliario: asiento, asiento giratorio con respaldo, banqueta de altura, bote para basura tipo municipal (bolsa de cualquier color, excepto  rojo  o  amarillo),  bote  para RPBI (bolsa roja), brazo giratorio (en su caso), cubeta de acero inoxidable, mesa carro anestesiólogo (en su caso), mesa Mayo  con  charola,  mesa  quirúrgica, mesa riñón, mesa transportadora de material, porta cubeta rodable, porta lebrillo doble, riel portavenoclisis.</t>
  </si>
  <si>
    <t>Verificar:
1. Que cuente con el siguiente equipo médico  por  sala  de  operaciones: aspirador   de   succión   regulable, lámpara para emergencias portátil, lámpara    doble    para    cirugía, negatoscopio,  reloj  para  sala  de operaciones con segundero, unidad electroquirúrgica.
2. Que cuente con instalaciones fijas de gases medicinales.
3. Que existan ductos de extracción de aire.
4. Que se cuente con dispositivos para succión de líquidos y secreciones.</t>
  </si>
  <si>
    <t>Verificar:
1. Que el equipo se encuentre en buenas condiciones.
2. Que el equipo funcione.</t>
  </si>
  <si>
    <t>Verificar   existencia   por   sala   de operaciones  de:  Unidad  básica  de anestesia  (de  acuerdo  al  tipo  de procedimientos puede ser una unidad intermedia de anestesia o una unidad avanzada de anestesia, que cuente como mínimo con:  un vaporizador, gabinete con ruedas, dos con freno; un cajón; mesa de trabajo con iluminación; en su caso, repisa para monitores; yugos para cilindros de O2 y N2O; medidores o manómetros de presión del suministro de gases con alarma audible de baja presión;  contactos  eléctricos;  batería de  respaldo  de  acuerdo  al  equipo instalado;  flujómetro  independientes para cada tipo de gases suministrados; flush  y  sistema  de  guarda  hipóxica o fio2, con alarma audible y visible; ventilador  transoperatorio  adecuado a las necesidades del paciente; circuito de reinhalación con sistema canister; monitor de signos vitales con despliegue de al menos cuatro trazos, uno específico para presión arterial invasiva.</t>
  </si>
  <si>
    <t>Verificar   existencia   por   sala   de operaciones  de  acuerdo  al  tipo  de paciente:   PEDIATRICA.-   bolsa   de reinhalación 0.5 l, 1.0l, 1.5l, circuito de reinhalación tipo Bain corto,  hojas de laringoscopio (juego) 00 - 2 rectas, hojas de laringoscopio (juego) 0 - 2 curvas, mango  de  laringoscopio,  Mascarillas de  anestesia  transparentes  (juego), No. 00.0, No. 0.0, No. 1.0, No. 2.0,
Juego de elementos supraglóticos o su equivalente tecnológico, para pacientes pediátricos,     Resucitador     manual pediátrico,  Dispositivo que asegure la estabilidad térmica del paciente, Tubos endotraqueales sin balón, transparentes y estériles (juego con números del 2.5 al
6.0 mm D.I.), Tubos endotraqueales con balón, transparentes y estériles (juego con números del 6.0 al 9.5 mm D.I.), Guía flexible (conductor) para sondas endotraqueales   pediátricas,   Cánulas orofaríngeas (juego con números del 00 al 5), Estetoscopio esofágico pediátrico, Pinza de Magill pediátrica. NEONATAL.- resucitador manual neonatal, dispositivo que asegure la estabilidad térmica del paciente.</t>
  </si>
  <si>
    <t>Verificar:
1. Que    el    equipo,    material    e instrumental  de  anestesiología  se encuentre en buenas condiciones y esté funcional.
2. Que los medicamentos cuenten con fecha de caducidad vigente.</t>
  </si>
  <si>
    <t>NOM-016-SSA3-2012, en su numeral 6.6.1,   6.6.1.1,   6.6.1.1.1,6.6.1.1.2,
6.6.1.1.4, 6.6.2.2, 6.6.2.2.5, 6.6.2.2.5.1,
6.6.2.2.5.2, 6.6.2.2.6, 6.6.2.2.7 y en su apéndice H, G. NOM-045-SSA2-2005,
en su numeral 10.6.4, 10.6, 10.6.6,
10.6.7, 3.1.13.1.</t>
  </si>
  <si>
    <t>Verificar:
1.  Existencia de área de recuperación post- anestésica.
2.  Que cuente con mesa con tarja para hacer el lavado de los materiales e instrumental reutilizables.
3.  Que se disponga de un área específica para el estacionamiento de camillas.
4.  Que cuente con ventilación artificial.
5.  Que cuente con equipo para aspiración controlada, así como tomas de oxígeno y de aire comprimido.
6.  Que  se  cuente  en  recuperación  post- anestésica  con:  bote  para  basura  tipo municipal (bolsa de cualquier color, excepto rojo o amarillo), bote para RPBI (bolsa roja), carro camilla para recuperación, elemento divisorio de material antibacteriano, riel portavenoclisis, monitor de signos vitales: ECG,  presión  arterial  por  método  no invasivo, temperatura y oxímetro.
7.  Que se cuente con locales para guarda de ropa y equipos.
8.  Que tenga como mínimo una cama-camilla por sala de operaciones. 9. Que cuenten con el material y los medicamentos requeridos en el área.</t>
  </si>
  <si>
    <t>Verificar:
1. Que el espacio físico para la guarda de equipo y ropa sea adecuado y este en buenas condiciones.
2. Que se permita un espacio físico para el trabajo del personal de enfermería y anestesiología.
3. Que  el  estacionamiento  de  las camillas,  se  ubique  de  manera contigua a la zona de transferencia.
4. Que  el  equipo  y  mobiliario  se encuentre en buenas condiciones y esté funcional.
5. Que los medicamentos y el material se encuentren en buenas condiciones y con fecha de caducidad vigente.
6. Que   el   médico   anestesiólogo supervise al personal técnico durante la recuperación post quirúrgica del paciente.</t>
  </si>
  <si>
    <t>Verificar:
1.  Que exista la central de enfermeras con espacio  para  trabajo  de  enfermeras  y preparación de medicamentos, con mesa de trabajo con tarja de acero inoxidable ubicada de tal forma que permita el libre y rápido acceso a las áreas en donde se encuentren internados los pacientes.
2.  Que  se  disponga  de  un  espacio  físico o  mobiliario  para  ropería,  guarda  de medicamentos, soluciones y material de curación.
3.  Que  cuenten  con  el  material  y  los medicamentos requeridos en el área.</t>
  </si>
  <si>
    <t>Verificar:
1.  Que   las   áreas,   dimensiones   y circulaciones permitan el desarrollo de las funciones y actividades propias del personal de enfermería.
2.  Que el espacio físico o mobiliario para guarda de medicamentos, soluciones y material de curación este en buenas condiciones, limpio y ordenado.
3.  Que los medicamentos y el material se encuentren en buenas condiciones y con fecha de caducidad vigente.</t>
  </si>
  <si>
    <t>Verificar:
1.   Bitácora  de  control  de  aseo  y limpieza del área firmada por el jefe de turno o supervisor.
2. Sistema de abasto de material y medicamentos.</t>
  </si>
  <si>
    <t>Verificar:
1.  Que exista en la central de enfermeras el siguiente mobiliario: asiento, bote para basura  tipo  municipal  (bolsa  cualquier color,  excepto  rojo  o  amarillo),  bote para RPBI (bolsa roja), carro de curación, lavabo con cartel de la técnica de higiene de manos, mesa Mayo con charola, mesa Pasteur, mostrador escritorio, mueble para guarda de equipo e insumos, sistema porta expedientes.
2.  Que exista en la central de enfermeras el siguiente equipo: caja de Doayan, caja para desinfección de instrumentos, equipo de curaciones, esfigmomanómetro aneroide (o su equivalente tecnológico), con brazalete pediátrico varios tamaños, estetoscopio, en con cápsula tamaño pediátrico, estuche de diagnóstico con oftalmoscopio, lebrillos, lámpara de haz dirigible, pinza de traslado, portavenoclisis   rodable,   termómetro, torundero.
3.  Que se cuente con pilas y focos de repuesto para el estuche de diagnóstico.
4.  Que se tengan baterías de repuesto para los termómetros digitales.
5.  Que el transfer de camillas cuente con: carro camilla tipo transfer.
6.   Que el prelavado de instrumental cuente con: bote para RPBI (bolsa roja), mesa alta con doble fregadero central.</t>
  </si>
  <si>
    <t>Verificar:
1. Que  el  mobiliario  y  equipo  se encuentren en buenas condiciones.
2. Que el mobiliario y equipo funcionen.
3. Que el personal conozca la técnica de higiene de manos (evaluar técnica).
4. Que  existan  los  insumos  para  la higiene de manos.
5. Que el instrumental de curaciones este en buenas condiciones.
6. Que el empaque del instrumental este  rotulado  con  la  fecha  de esterilización.</t>
  </si>
  <si>
    <t>Verificar:
1.  Inventario del mobiliario y equipo.
2. Bitácora     de     mantenimiento preventivo y correctivo del mobiliario y equipo.
3. Registro   de   la   calibración   del esfigmomanómetro.
4. Resguardo del instrumental.
5. Bitácora de uso de los desinfectantes.
6. Registro y control del sistema de abasto de los insumos para la higiene de manos.</t>
  </si>
  <si>
    <t>NOM-006-SSA3-2011, en su apéndice C</t>
  </si>
  <si>
    <t>Verificar que el equipo este en buenas condiciones y funcional.</t>
  </si>
  <si>
    <t>Verificar:
1.  Inventario del mobiliario y equipo.
2. Bitácora     de     mantenimiento preventivo y correctivo del mobiliario y equipo.</t>
  </si>
  <si>
    <t>NOM-016-SSA3-2012, en su numeral 4.12 Y 6.6.2.2.9</t>
  </si>
  <si>
    <t>Verificar existencia de cuarto séptico.</t>
  </si>
  <si>
    <t>Verificar:
1. Que  se  utilice  el  cuarto  séptico para  el  almacenamiento,  limpieza y  sanitización  de  los  recipientes utilizados   para   recolectar   las excretas  de  pacientes,  así  como para  el  acopio  de  ropa  de  cama y  pacientes  (que  cuente  con  el equipamiento: Lava cómodos, tarja, mesa de trabajo, cómodos, orinales, repisas  de  acero  inoxidable  para el  almacenamiento  de  utensilios varios).
2. Que su ubicación sea accesible pero fuera del área de recuperación post- anestésica.</t>
  </si>
  <si>
    <t>Verificar  existencia  de  casos  en  el registro de intervenciones quirúrgicas en  el  servicio  y  el  registro  de  la programación quirúrgica.</t>
  </si>
  <si>
    <t>Verificar:
1. El  proceso  de  atención  de  la patología.
2. Los registros en las notas médicas quirúrgicas (nota preoperatoria, lista de verificación de la cirugía, nota preanestésica, vigilancia y registro anestésico,   nota   postoperatoria, carta de consentimiento informado).
3. El   apego   a   la   normatividad correspondiente,   protocolos   de atención médica propios y árbol de toma de decisiones.
4. Que  en  la  hoja  de  la  lista  de verificación   de   la   cirugía   este colocado el resultado del control de calidad del instrumental.</t>
  </si>
  <si>
    <t>Verificar :
1. Registro      de      intervenciones quirúrgicas  en  el  servicio  y  en el  registro  de  la  programación quirúrgica.
2. Registro en el SIS.</t>
  </si>
  <si>
    <t>Verificar:
1. Los registros en las notas médicas quirúrgicas (nota preoperatoria, lista de verificación de la cirugía, nota preanestésica, vigilancia y registro anestésico,   nota   postoperatoria, carta de consentimiento informado).
2. El   apego   a   la   normatividad correspondiente,   protocolos   de atención médica propios y árbol de toma de decisiones.
3. Que  en  la  hoja  de  la  lista  de verificación   de   la   cirugía   este colocado el resultado del control de calidad del instrumental.</t>
  </si>
  <si>
    <t>Ambientes  Especiales  Artículo  517. ACUERDO por el que se declara la obligatoriedad de la implementación, para todos los integrantes del Sistema Nacional  de  Salud,  del  documento denominado    Acciones    Esenciales para la Seguridad del Paciente. DOF 08/09/17. AESP.</t>
  </si>
  <si>
    <t>Verificar:
1. Se cuenta con elementos para la identificación (brazalete o pulsera).
2. Verificar   la   identificación   del paciente en soluciones intravenosas y dispositivos.
3. Verificar   en   los   registros   del área  (nota  de  primera  vez  y notas  de  atención  subsecuente, consentimientos        informados, hojas diarias) cuenten con los dos identificadores.</t>
  </si>
  <si>
    <t>Verificar:
1. Que  se  cuente  con  una  bitácora específica para el registro de órdenes verbales y/o telefónicas.
2. Que   se   conoce   y   sigue   el procedimiento    establecido    de Escuchar-Escribir-Leer-Confirmar- Transcribir   durante   la   emisión- recepción de órdenes verbales y/o telefónicas.
3. Que se conozca y aplique la técnica SAER  durante  la  transferencia  de pacientes.</t>
  </si>
  <si>
    <t>Verificar  registros  de  supervisión  de seguimiento,  llenado  de  la  bitácora específica  de  registro  de  resultados críticos, llenado en expediente clínico.</t>
  </si>
  <si>
    <t>Verificar:
1. Que se tenga acceso al procedimiento para la seguridad en el proceso de medicación.
2. Que el  personal conozca lo relativo al procedimiento de seguridad en el proceso de medicación sabiendo:
a.  Prescripción,  b.  Transcripción,
c. Dispensación, d. Recepción y e. Almacenamiento y administración de medicamentos.
3. Que sepan la doble verificación en la  preparación  administración  de medicamentos de alto riesgo.
4. Notificación  de  eventos  adversos relacionados con la medicación.</t>
  </si>
  <si>
    <t>Verificar  que  el  área  cuente  con  un procedimiento    documentado    para la  seguridad  en  los  procedimientos: Acción Esencial 4A definido y aplicado al establecimiento.</t>
  </si>
  <si>
    <t>Verificar:
1. Que  se  conozca  y  aplique  el procedimiento que incluye marcado del sitio quirúrgico .
2. Que   personal   cuente   con   la capacitación para su aplicación.</t>
  </si>
  <si>
    <t>Verificar:
1. Registros    de    supervisión    de seguimiento.
2. Lista   de   Verificación   para   la Seguridad de la Cirugía.
3. Constancias de capacitación o listas de asistencia.</t>
  </si>
  <si>
    <t>Guía  de  equipamiento  para  carros rojos de CENETEC 2016, NOM-006-
SSA3-2011, en su apéndice A.</t>
  </si>
  <si>
    <t>CARRO  ROJO  QUIRÓFANO   Verificar
que cuenten con el carro rojo para el manejo del paro cardiorespiratorio.</t>
  </si>
  <si>
    <t>Verificar:
1.  Que  existan  los  insumos  requeridos para   el   ABC   de   la   reanimación cardiorespiratoria ( Ver desglose).
2.  Que  la  caducidad  del  material  y medicamentos este vigente.
3.  Que los insumos sean suficientes para la atención.
4.  Que el personal conozca el manejo del monitor desfibrilador y las maniobras de reanimación cardiorespiratoria.
5.  Que estén identificados los medicamos de alto riesgo y electrolitos.</t>
  </si>
  <si>
    <t>CARRO ROJO RECUPERACIÓN  Verificar
que cuenten con el carro rojo para el manejo del paro cardiorespiratorio.</t>
  </si>
  <si>
    <t>Diazepam solución inyectable 10 mg / 2 ml.
O Midazolam solución inyectable 5 mg / ml.</t>
  </si>
  <si>
    <t>Parches   para   electrodo   (pediátricos,
neonatales).</t>
  </si>
  <si>
    <t>Llave de tres vías.</t>
  </si>
  <si>
    <t>Sonda de aspiración.</t>
  </si>
  <si>
    <t>Jeringas de 5, 10, 20 ml.</t>
  </si>
  <si>
    <t>Accesos    vasculares:    a)    Catéteres percutáneos de 2 a 4 Fr para Recién Nacido.
b) Catéter Venoso central de 3 a 8 Fr. c) Agujas intraóseas 14, 16 y 18 G para pediátricos y mayores.</t>
  </si>
  <si>
    <t>Cánulas endotraqueales: N° 2.5, 3.0, 3.5,
4.0, 4.5, 5.0, 6.5, 7.0, 7.5, mm. En caso de
neonatos: 2.5 a 4.5 mm.</t>
  </si>
  <si>
    <t>Catéter umbilical.</t>
  </si>
  <si>
    <t>Bolsa   autoinflable   para   reanimación
neonatal, pediátrica.</t>
  </si>
  <si>
    <t>Mascarillas:    neonatales    (prematuro,
término), 2, 3.</t>
  </si>
  <si>
    <t>Mascarilla laríngea (1.0,1.5, 2.0,2.5,3.0,4.0).</t>
  </si>
  <si>
    <t>Solución de cloruro de sodio inyectable al
0.9% 500 ml.</t>
  </si>
  <si>
    <t>NOM-016-SSA3-2012, en su numeral 4.8,  4.14.  NOM-045-SSA2-2005,  en
su numeral 10.6.1, 10.6.1.2 ACUERDO
por el que se declara la obligatoriedad de la implementación, para todos los integrantes del Sistema Nacional de Salud,  del  documento  denominado Acciones Esenciales para la Seguridad del Paciente. DOF 08/09/17. AESP 5B".</t>
  </si>
  <si>
    <t>Verificar:
1. Que exista control de acceso (filtro de acceso).
2. Lavabo que cuente con el cartel de la técnica para la higiene de manos.
3. Que  cuente  con  material  para la  colocación  de  las  barreras  de protección (bata, gorro y cubre boca ya sean desechables o reusables).</t>
  </si>
  <si>
    <t>Verificar:
1.  Que el área de acceso este señalizada e identificada.
2.  Que se mantengan las condiciones de asepsia.
3.  Evaluar la técnica de higiene de manos .
4.  Que existan los insumos para la higiene de manos: jabón (líquido o gel), toallas desechables.
5.  Que las instalaciones no tengan fugas hidrosanitarias.
6.  Que el mobiliario se encuentre en buenas condiciones.</t>
  </si>
  <si>
    <t>Verificar:
1.  Bitácora de mantenimiento preventivo- correctivo de la estructura y mobiliario.
2.  Bitácora de control de aseo y limpieza del área firmada por el jefe de turno o supervisor.
3.  Bitácora del procedimiento de desinfección de alto nivel del área.
4.  Registro y control del sistema de abasto de los insumos para la higiene de manos.</t>
  </si>
  <si>
    <t>NOM-016-SSA3-2012, en su numeral 4.8, 4.14, 5.1.10, 6.6.3 y en su apéndice
J. NOM-045-SSA2-2005, en su numeral 3.1.13.2.</t>
  </si>
  <si>
    <t>Verificar:
1.  Existencia de las siguientes áreas: lavado de instrumental, preparación de ropa y materiales, ensamble para formación de paquetes y esterilización.
2.  Que  cuente  con  una  ventanilla  de comunicación  hacia  el  pasillo  de  la circulación blanca.
3.  Que  cuente  cuando  menos,  con  una ventanilla de comunicación a la circulación negra.
4.  Deberá contar al menos con un autoclave.
5.  Contar  con:  anaqueles  para  paquetes esterilizados,  anaqueles  para  paquetes pre-esterilización, mueble para guarda de insumos, mesa alta con tarja, mesa para preparación  de  paquetes,  esterilizador, equipos e instrumental apropiados para cirugías diversas.
6.  Que cuente con ventilación artificial.</t>
  </si>
  <si>
    <t>Verificar:
1.  Que el área este señalizada con rotulo de acceso restringido.
2.  Que  el  acceso  sea  controlado  para personal.
3.  Que  haya  un  área  de  circulación restringida, donde se lavan, preparan, esterilizan,  almacenan  y  distribuyen equipos, materiales, ropa e instrumental esterilizados o sanitizados.
4.  Que los controles de calidad físicos, químicos y biológicos, sean suficientes y estén vigentes.
5.  No  deberá  cruzar  los  recorridos  del material sucio que se recibe, con el material limpio que sale esterilizado de la central.</t>
  </si>
  <si>
    <t>Verificar:
1. Bitácora   de   mantenimiento   y utilización de los esterilizadores.
2. Registro   de   productividad   de esterilización    del    equipo    e instrumental.
3. Registro de la calidad de la función con   controles   físicos,   químicos y  biológicos  apropiados  a  cada procedimiento.
4. Inventario de equipo, mobiliario.
5. Bitácora     de     mantenimiento preventivo   y   correctivo   de   la ventilación artificial.
6. Bitácora   del   procedimiento   de desinfección de alto nivel del área.</t>
  </si>
  <si>
    <t>NOM-045-SSA2-2005, en su numeral
10.6.6 .</t>
  </si>
  <si>
    <t>Verificar:
1. Existencia    de    material    para esterilización y desinfección.
2. Que cuenten con papel grado médico.
3. Indicadores químicos y biológicos.</t>
  </si>
  <si>
    <t>Verificar:
1. Que   se   encuentre   en   buenas condiciones.
2. Que sea suficiente de acuerdo a la productividad.
3. Que  el  equipo  y  material  este empacado en papel grado médico y cerrado mediante selladora térmica y rotulado con fecha de esterilización, de caducidad y nombre de la persona responsable del proceso.
4. Que los recipientes que contengan desinfectante     estén     tapados y  rotulados  con  el  nombre  del producto, la fecha de preparación y caducidad.</t>
  </si>
  <si>
    <t>Verificar:
1. Bitácora de productividad y registro de esterilización.
2. Bitácora de uso de los desinfectantes.</t>
  </si>
  <si>
    <t>Grupo técnico cáncer en menores de 18 años (diagnóstico y tratamiento de cáncer en niños y adolescentes).</t>
  </si>
  <si>
    <t>Verificar que cuente con los siguientes insumos: para punción lumbar,   para colocación  de  válvula  de  derivación (ventrículo peritoneal), para toma de biopsia, para toma de biopsia y aspirado de médula ósea.</t>
  </si>
  <si>
    <t>Verificar:
1. Que los insumos se encuentre en buenas condiciones.
2. Que sea suficiente de acuerdo a la productividad.
3. Que  los  insumos  este  empacado en papel grado médico y cerrado mediante   selladora   térmica   y rotulado con fecha de esterilización, de caducidad y nombre de la persona responsable del proceso.</t>
  </si>
  <si>
    <t>NOM-016-SSA3-2012, en su numeral J3. Grupo técnico cáncer en menores de 18 años (diagnóstico y tratamiento de cáncer en niños y adolescentes). GPC- IMSS-264-10.    GPC-ISSSTE-340-10. GPC-SSA-303-10. GPC-ISSSTE-136-08.
Ácido   homovanílico.   Ácido   vanilil mandélico.  DHL.  Índice  de  DNA  en tumor primario. Protocolos del Consejo de  Salubridad  General  Diagnóstico y  tratamiento  de  cáncer  en  niños. Protocolos del Consejo de Salubridad General Diagnóstico y tratamiento de cáncer en niños.</t>
  </si>
  <si>
    <t>Verificar la existencia de equipo para cirugías diversas: equipo de aseo, equipo de asepsia, equipo de bloqueo peridural, equipo  de  cirugía  general  básica, equipo de cirugía menor y debridación, equipo  de  cirugía  pediátrica,  equipo de   curación   para   cirugía,   equipo de   curación   para   hospitalización, equipo  de  intubación  endo-traqueal, equipo  de  traqueostomía,  equipo  de venodisección, equipo de microcirugía (para  Meduloblastoma,  Astrocitoma, Ependimoma,           Neuroblastoma, Craneofaringioma,  teratoide  rabdoide atípico maligno,   papiloma de plexos coroideos, papiloma atípico o anaplásico de plexos coróides, carcinoma de plexos coroideos,  meningioma), equipo para ventriculostomia endoscópica y externa.</t>
  </si>
  <si>
    <t>Verificar:
1. Que el instrumental se encuentre en buenas condiciones, que no esté oxidado y funcione.
2. Que sea suficiente de acuerdo a la productividad.
3. Que esté completo.</t>
  </si>
  <si>
    <t>Verificar:
1. Inventario del instrumental.
2. Bitácora     de     mantenimiento del   instrumental,   así   como   el procedimiento  de  baja  y  alta  del mismo.</t>
  </si>
  <si>
    <t>Grupo   técnico   CNS   (diagnóstico y  tratamiento  de  cáncer  en  niños y   adolescentes).   GPC-SS-287-10. GPC-SS-582-12.    GPC-IMSS-197-13. GPC-IMSS-270-13.    GPC-SS-379-13. GPC-SS-304-10.  GPC-ISSSTE-342-10. GPC-IMSS-184-09</t>
  </si>
  <si>
    <t>Verificar  la  existencia  de  los  siguientes insumos:  equipo  para  biopsia  hepática, equipo para biopsia de ganglio, equipo para biopsia de ganglios regionales, equipo para colocación  de  catéter  Porta  Cath,  equipo para biopsia en osteosarcoma: 2 agujas de Jamshidi,  trocar  para  biopsia  percutánea, material y equipos necesarios para colocación de  puerto:  3  catéteres  puerto,  48  agujas para puerto tipo Huber, kit del catéter con dispositivo tipo puerto (catéter calibre 5.8 Fr,
6.0 Fr, 6.5 Fr, 6.6 Fr, 7.0 Fr, 7.8 Fr u 8 Fr, según la  edad  del  paciente),  prótesis  tumorales articuladas  de  rodilla,  aloinjertos  autólogo de  peroné,  aloinjerto  donador  cadavérico y/o material de osteosíntesis, aloinjerto de donador  relacionado,  equipo  para  bloqueo con  bomba  de  infusión  peridural,  material para  drenaje  cerrado  y  drenaje  quirúrgico, pinza de bisturí armónico,endoengrapadoras, material para colocación de prótesis del (los) ojo (s) enucleados, insumos para aplicación de implante y conformador, equipo para biopsia y aspirado de médula ósea, equipo para biopsia
abierta.</t>
  </si>
  <si>
    <t>Verificar:
1. Que   se   encuentre   en   buenas condiciones.
2. Que sea suficiente de acuerdo a la productividad.
3. Que los insumos estén empacados en papel grado médico y cerrado mediante   selladora   térmica   y rotulado con fecha de esterilización, de caducidad y nombre de la persona responsable del proceso.</t>
  </si>
  <si>
    <t>NOM-016-SSA3-2012, en su numeral J3.  Grupo  técnico  CNS  (diagnóstico y  tratamiento  de  cáncer  en  niños y   adolescentes).   GPC-SS-287-10. GPC-SS-582-12.    GPC-IMSS-197-13. GPC-IMSS-270-13.    GPC-SS-379-13. GPC-SS-304-10.  GPC-ISSSTE-342-10.
GPC-IMSS-184-09.         Protocolos del  Consejo  de  Salubridad  General Diagnóstico y tratamiento de cáncer en niños.</t>
  </si>
  <si>
    <t>Verificar la existencia de equipo para cirugías diversas: equipo de amputación, equipo de aseo, equipo de asepsia, equipo de bloqueo peridural, equipo de cirugía general básica, equipo de cirugía menor y debridación, equipo de cirugía ocular menor y mayor (en su caso), equipo de cirugía pediátrica, equipo de curación para cirugía, equipo de curación para hospitalización, equipo de intubación endo-traqueal, equipo de traqueostomía, equipo de venodisección, equipo para cirugía mayor (para Hepatoblastoma y Hepatocarcinoma, Sarcoma de Ewing, Tumor de Wilms, Nefrectomía, Diversos carcinomas, Tumor de ovario, Tumor de testículo, Tumor germinal extra gonadal), equipo para trasplante de hígado, equipo para enucleación (en su caso), equipo para Osteosarcoma, equipo para cirugía de sarcomas de partes blandas.</t>
  </si>
  <si>
    <t>Grupo técnico cáncer en menores de 18 años (diagnóstico y tratamiento de cáncer en niños y adolescentes). GPC- IMSS-285-16. GPC-IMSS-444-10. GPC- IMSS-366-16. GPC-IMSS-407-10 INP:
Manual de procedimientos operativo e instrumentos de trabajo. Subdirección de Hemato Oncología. Abril  de 2012. Ácido   homovanílico.   Ácido   vanilil mandélico. DHL. Protocolos del Consejo de Salubridad General Diagnóstico y tratamiento de cáncer en niños.</t>
  </si>
  <si>
    <t>Verificar:
1. Que los insumos se encuentre en buenas condiciones.
2. Que sea suficiente de acuerdo a la productividad.
3. Que  el  equipo  y  material  este empacado en papel grado médico y cerrado mediante selladora térmica y rotulado con fecha de esterilización, de caducidad y nombre de la persona responsable del proceso.</t>
  </si>
  <si>
    <t>CENETEC.  GUÍA  DE  EQUIPAMIENTO UNIDAD    DE    RADIOTERAPIA    Y
QUIMIOTERAPIA.  2005.   Protocolos del  Consejo  de  Salubridad  General Diagnóstico y tratamiento de cáncer en niños.</t>
  </si>
  <si>
    <t>Verificar:
1. Señalización como área restringida.
2. Sillones   tipo   reposet   (número suficiente para la demanda).
3. Bombas de infusión, por lo menos uno por sillón.</t>
  </si>
  <si>
    <t>Verificar sillones en buenas condiciones y funcionales, con tomas porta sueros funcionales y barras para contenedor de  bombas  de  infusión  en  buenas condiciones;  las  bombas  de  infusión deben estar funcionales y en buenas condiciones.</t>
  </si>
  <si>
    <t>Verificar las bitácoras de limpieza y de mantenimiento preventivo y correctivo.</t>
  </si>
  <si>
    <t>CENETEC.  GUÍA  DE  EQUIPAMIENTO UNIDAD    DE    RADIOTERAPIA    Y
QUIMIOTERAPIA. 2005. Los numerales 5.1.10, 5.1.13.1, 6.6, 6.6.1 ; 6.6.1.1;
6.6.7.4  6.6.1.1.1; 6.6.1.1.2; 6.6.1.1.3;
6.6.1.1.4;   y  El  Apéndice  G  de  la NOM-016-SSA3-2012.       Establece
las    características    mínimas    de infraestructura  y  equipamiento  de hospitales y consultorios de atención médica especializada.</t>
  </si>
  <si>
    <t>Verificar mobiliario:
1. Asiento.
2. Bote  para  basura  tipo  municipal (bolsa cualquier color, excepto rojo o amarillo).
3. Bote para RPBI (bolsa roja).
4. Carro de curación.
5. Lavabo,  jabón  y  despachador  de toallas desechables.
6. Mesa alta con tarja.
7. Mesa Mayo con charola.
8. Mesa Pasteur.
9. Mostrador escritorio.
10.Sistema porta expedientes.
11.Tarja para lavado de instrumental, insumos para el lavado de este.
12.Anaquel o vitrina para guarda de medicamentos.</t>
  </si>
  <si>
    <t>CENETEC.  GUÍA  DE  EQUIPAMIENTO UNIDAD    DE    RADIOTERAPIA    Y QUIMIOTERAPIA. 2005.NORMA Oficial Mexicana       NOM-249-SSA1-2010,
Mezclas   estériles:   nutricionales   y medicamentosas, e instalaciones para su preparación.</t>
  </si>
  <si>
    <t>Verificar:
1. Campana  de  flujo  con  instalación para gabinete de seguridad biológica (de preferencia Clase II A2 y control de citotóxicos).
2. Motor de extracción.
3. Convenio   de   subrogación   del servicios para centrales de mezclas (en su caso).</t>
  </si>
  <si>
    <t>Verificar el control de mezclas, puede ser subrogado o propio.</t>
  </si>
  <si>
    <t>Verificar las bitácoras de mantenimiento preventivo y correctivo del gabinete.</t>
  </si>
  <si>
    <t>Verificar:
1. Existencia,  funcionalidad  y  buen estado.
2. Registro    de    calibración    del esfigmomanómetro.
3. Equipo  de  curaciones  en  buenas condiciones con rótulo de fecha de esterilización del paquete (no mayor de 7 días).
4. El   mantenimiento   preventivo   y correctivo del equipo médico, electro médico y de alta precisión, dichas acciones, deberán ser registradas en las bitácoras correspondientes.</t>
  </si>
  <si>
    <t>Verificar las bitácoras de mantenimiento preventivo y correctivo del equipo.</t>
  </si>
  <si>
    <t>CENETEC.  GUÍA  DE  EQUIPAMIENTO UNIDAD    DE    RADIOTERAPIA    Y QUIMIOTERAPIA 2005.</t>
  </si>
  <si>
    <t>Verificar existencia de por lo menos dos camillas y dos sillas de ruedas.</t>
  </si>
  <si>
    <t>Verificar existencia, buenas condiciones y funcionalidad.</t>
  </si>
  <si>
    <t>Verificar las bitácoras de mantenimiento preventivo y correctivo.</t>
  </si>
  <si>
    <t>Verificar  existencia  de  mamparas  o closet.</t>
  </si>
  <si>
    <t>Verificar existencia, acomodo y orden de material de consumo y soluciones.</t>
  </si>
  <si>
    <t>Verificar:
1. Existencia,  acomodo  y  orden  de medicamentos.
2. Refrigerador   de   seis   pies   con controles de temperatura y avisos de no abrir y para casos de falla eléctrica.</t>
  </si>
  <si>
    <t>Verificar   que   en   el   interior   del refrigerador deberá existir solamente el medicamento de uso, sin elementos orgánicos ajenos al mismo.</t>
  </si>
  <si>
    <t>Verificar la bitácora de mantenimiento y preventivo y limpieza.</t>
  </si>
  <si>
    <t>Verificar existencia de ropería en buenas condiciones.</t>
  </si>
  <si>
    <t>Verificar acomodo y orden de ropería.</t>
  </si>
  <si>
    <t>Verificar lista de control de ropería.</t>
  </si>
  <si>
    <t>Verificar la existencia de contenedores para el manejo del RPBI</t>
  </si>
  <si>
    <t>Verificar:
1. Que  exista  la  señalización  de  la circulación de los contenedores hacia el almacén temporal.
2. Que  los  RPBI  estén  identificados y  separados  en  los  contenedores correspondientes de acuerdo a sus características  físicas  y  biológica infecciosas.</t>
  </si>
  <si>
    <t>Verificar  la  bitácora  de  registro  de la recolección del RPBI con los datos específicos como fecha, peso, tipo de residuo, firma del responsable del área y firma del responsable de la recolección.</t>
  </si>
  <si>
    <t>Verificar  la  existencia  de  escritorio, sillas, mesa de trabajo y computadora.</t>
  </si>
  <si>
    <t>Verificar    buenas    condiciones    de y  funcionalidad  de  los  muebles  y ordenador.</t>
  </si>
  <si>
    <t>Verificar:
1. Los protocolos y guías terapéuticas de atención.
2. La bitácora de limpieza.</t>
  </si>
  <si>
    <t>ACUERDO por el que se declara la obligatoriedad de la implementación, para todos los integrantes del Sistema Nacional  de  Salud,  del  documento denominado    Acciones    Esenciales para la Seguridad del Paciente. DOF 08/09/17. AESP.</t>
  </si>
  <si>
    <t>Verificar:
1. Que se cuente con elementos para la identificación (tarjeta de cabecera o pie de cama o brazalete o pulsera).
2. La   identificación   del   paciente en   soluciones   intravenosas   y dispositivos
3. En los registros del área (nota de primera  vez  y  notas  de  atención subsecuente,       consentimientos informados, hojas diarias) cuenten con los dos identificadores.</t>
  </si>
  <si>
    <t>Verificar:
1. Registros    de    supervisión    de seguimiento.
2. El llenado de la bitácora específica de registro de órdenes verbales y/o telefónicas.
3. El llenado en expediente clínico.</t>
  </si>
  <si>
    <t>Verificar que el establecimiento cuente con  un  procedimiento  documentado para la seguridad en el Proceso   de medicación  Acción  Esencial  3  (A,  B, C, D, E, F, G, H, I) definido y aplicado al establecimiento.</t>
  </si>
  <si>
    <t>Verificar:
1. La Existencia de alertas visuales en medicamentos con aspecto o nombre parecido.
2. Que  se  cuente  con  la  lista  de medicamentes con aspecto y nombre parecido.</t>
  </si>
  <si>
    <t>CARRO ROJO
QUIMIOTERAPIA AMBULATORIA
Verificar  que  cuenten  con  el  carro rojo   para   el   manejo   del   paro cardiorespiratorio.</t>
  </si>
  <si>
    <t>Consejo   de   Salubridad   General. Identificación   de   tratamientos   y medicamentos  asociados  a  gastos catastróficos. Protocolo Técnico.</t>
  </si>
  <si>
    <t>Verificar existencia o disponibilidad inmediata,
vigencia, suficiencia y estado de conservación.</t>
  </si>
  <si>
    <t>Hidrocortisona solución inyectable 100 mg.*</t>
  </si>
  <si>
    <t>Nitroprusiato de sodio solución inyectable 50 mg.*</t>
  </si>
  <si>
    <t>Catéter venoso periférico corto (Pediátrico y mayores 14, 16 y 18 G).</t>
  </si>
  <si>
    <t>Sonda de aspiración (Pediátrico y mayores 12, 14 y 16 Fr).</t>
  </si>
  <si>
    <t>Cánulas endotraqueales: N° 2.5, 3.0, 3.5, 4.0
para recién nacido. 4.5, 5.0, 6.5, 7.0, 7.5, 8.0, 8.5, 9.0 mm. para pediátrico y mayores.</t>
  </si>
  <si>
    <t>Guía metálica para cánulas endotraqueales (adulto y pediátrico).</t>
  </si>
  <si>
    <t>Mango  de  laringoscopio  con  baterías  de repuesto.</t>
  </si>
  <si>
    <t>CALIFICACION QUIMIOTERAPIA HEMATOPATIAS</t>
  </si>
  <si>
    <t>CALIFICACION QUIMIOTERAPIA TSFSNC</t>
  </si>
  <si>
    <t>CALIFICACION QUIMIOTERAPIATSDSNC</t>
  </si>
  <si>
    <t>Artículos 47 y 200 BIS de la LGS y el numeral 5 Generalidades, NOM-016- SSA3-2012, numerales 5.1.1. Artículo 375 LGS.</t>
  </si>
  <si>
    <t>Verificar que la licencia sanitaria y de la licencia otorgada por la CNSNSV se encuentren colocadas en lugar visible al público.</t>
  </si>
  <si>
    <t>Verificar la vigencia y que correspondan al establecimiento.</t>
  </si>
  <si>
    <t>Artículos   145,   146   y   258   del Reglamento  General  de  Seguridad Radiológica.</t>
  </si>
  <si>
    <t>NOM-026-NUCL-2011.    Reglamento de  la  Ley  General  de  Salud  en Materia de Prestación de Servicios de Atención Médica, en su artículo 59. NOM-005-SSA3-2010  y  NOM-030- SSA3-2013     NOM-002-SSA3-2007,
Para la organización, funcionamiento e ingeniería sanitaria de los servicios de radioterapia. Numeral 5.2.10.</t>
  </si>
  <si>
    <t>Verificar existencia de:
1. Bitácora de limpieza y aseo del área (firmada por turno y por supervisor o jefe del servicio).
2. Bitácora     de     mantenimiento preventivo-correctivo      de      la infraestructura.</t>
  </si>
  <si>
    <t>NOM-002-SSA3-2007, numeral 5.</t>
  </si>
  <si>
    <t>Verificar   existencia   y   condiciones generales.</t>
  </si>
  <si>
    <t>Verificar la limpieza y condiciones del mobiliario.</t>
  </si>
  <si>
    <t>Verificar bitácora de aseo firmada por el jefe de servicio o supervisor.</t>
  </si>
  <si>
    <t>Verificar existencia de sanitarios, por género, para usuarios y personal de salud.</t>
  </si>
  <si>
    <t>Verificar:
1.  Bitácora de aseo firmada por el jefe de servicio o supervisor.
2. Sistema de suministro de abasto de material de higiene.</t>
  </si>
  <si>
    <t>Verificar  existencia  de  vestidor  para pacientes.</t>
  </si>
  <si>
    <t>Verificar:
1. Que   sean   independientes,   con adecuadas condiciones de pintura, sin humedad.
2. La suficiencia de batas limpias para cada paciente.
3. El perchero para ropa de pacientes.
4. La banca o asiento.</t>
  </si>
  <si>
    <t>Verificar:
1. Sistema de abasto de ropa limpia para paciente.
2. Inventario del mobiliario.
3. Bitácora de aseo firmada por el jefe de servicio o supervisor.</t>
  </si>
  <si>
    <t>NOM-002-SSA3-2007,        numeral 5.2.13.1,  5.2.18.Y  5.2.7. NOM-033-
NUCL-2016 numeral 5.10.  Protocolos del  Consejo  de  Salubridad  General Diagnóstico y tratamiento de cáncer en niños.</t>
  </si>
  <si>
    <t>Verificar la existencia de servicio de teleterapia con acelerador lineal propio o subrogado:
1. Área de terapia
2. Área de control.
3. Insumos  para  posicionamiento  e inmovilización de pacientes.
4. Equipo   para   la   planeación   del tratamiento (TAC).
5. Simulador.
6. Acelerador  lineal.  7.  Consola  de control  con  señales  visuales  y auditivas. 8. Equipo de dosimetría.</t>
  </si>
  <si>
    <t>Verificar:
1. Que sea accesible a la sala de espera; superficie interior definida por las guías mecánicas, sin considerar los espacios destinados al laberinto de acceso.
2. Un  espacio  independiente  para  el control de mando.
3. Las puertas y los pasillos de acceso tendrán suficiente amplitud para las camas camillas.
4. Las  rampas,  sistemas  de  fijación termoplástico,            colchones deformables  o  corchos  bucales, así  como  sistemas  de  protección requeridos para el tratamiento.
5.   El sistema de audiovisual permite la vigilancia del paciente, calibrado para  que  al  estar  la  fuente  en posición de exposición, se active una señal visual y acústica. Se contará con un dispositivo que interrumpa de manera automática la emisión de radiación cuando se abran las puertas  de  acceso  del  cuarto  de tratamiento.
6. Operado   por   personal   técnico capacitado.</t>
  </si>
  <si>
    <t>Verificar existencia de:
1.  Inventario del equipo e instrumental.
2.  Documentos  de  resguardo  de  los equipos.
3.  Pólizas  garantía  o  mantenimiento vigentes.
4.  Bitácora      de      mantenimiento preventivo-correctivo.
5.  Contrato de subrogación (en su caso).
7.  Certificado.
8.  Registro de pruebas de aceptación.
9.  Registro   de   la   verificación   y mantenimiento periódico.
10.Registro de la calibración.
11.Programa de entrenamiento para los casos de emergencia radiológica.
12.Guías  de  supervisión  diarias  del funcionamiento  adecuado  de  los dispositivos visuales y auditivos de advertencia de inicio o permanencia del  tratamiento  en  la  consola  de control y los accesos al cuarto de tratamiento.
13.Memoria analítica acorde con la guía mecánica del equipo. 1
14.  Sistemas  de  registro  u  hojas  de planeación.
15.Registros  de  supervisión  por  la CNSNSV.
16.Memoria analítica.</t>
  </si>
  <si>
    <t>NOM-016-SSA3-2012, en su numeral 4.13.</t>
  </si>
  <si>
    <t>Verificar:
1. Que   el   circuito   eléctrico   esté conectado a planta de emergencia.
2. Que   se   cuente   con   contactos diferenciados en color naranja.</t>
  </si>
  <si>
    <t>NOM-229-SSA1-2002, en su numeral 17. NOM-026-NUCL-2011.</t>
  </si>
  <si>
    <t>Verificar dosímetros personales y cuarto de guarda.</t>
  </si>
  <si>
    <t>Verificar:
1. Evidencia documental de resultados de la lectura de dosímetros.
2. Expediente   de   cada   trabajador ocupacionalmente expuesto.
3. En  el  expediente  de  cada  POE, vigilancia médica inicial y anual de su exposición ocupacional.</t>
  </si>
  <si>
    <t>Verificar   existencia   del   programa de entrenamiento para los casos de emergencias radiológicas.</t>
  </si>
  <si>
    <t>Verificar:
1. La  existencia  del  manual  de  del programa de entrenamiento.
2. Que   sea   de   conocimiento   del personal.</t>
  </si>
  <si>
    <t>NOM-087-SEMARNAT-SSA1-2002.
Protección    ambiental    -    Salud ambiental    -Residuos    peligrosos biológico - infecciosos - Clasificación y especificaciones de manejo. Numerales 5 y 6.</t>
  </si>
  <si>
    <t>Manejo  integral  de  los  RPBI,  así como  señalización  y  circulación  de contenedores.</t>
  </si>
  <si>
    <t>Verificar:
1. Manejo de RPBI.
2. Separación.
3. Personal  con  conocimientos  del manejo de los residuos peligrosos.
4. Contenedores no se encuentra a mas del 80% de su capacidad.
5. Buenas  condiciones.  6.Fecha  de colocación  de  los  contenedores.7. Almacenamiento. 8. Recolección. 9. Destino final.</t>
  </si>
  <si>
    <t>Verificar:
1. Registros de recolección.
2. Sistema de abasto.
3. Destino final.</t>
  </si>
  <si>
    <t>Verificar  que  el  área  cuente  con  un procedimiento   definido,   aplicado   y documentado al establecimiento para la  identificación  del  paciente,  Acción Esencial 1 (A, B, C, D).</t>
  </si>
  <si>
    <t>Verificar:
1.  Que se cuenta con elementos para la identificación (tarjeta de cabecera o pie de cama o brazalete o pulsera).
2. La   identificación   del   paciente en   soluciones   intravenosas   y dispositivos.
3. En los registros del área (nota de primera  vez  y  notas  de  atención subsecuente,       consentimientos informados, hojas diarias) cuenten con los dos identificadores.</t>
  </si>
  <si>
    <t>Verificar  que  el  área  cuente  con  un procedimiento   definido,   aplicado   y documentado al establecimiento para la comunicación efectiva, Acción Esencial 2 (B, C, D, F, G).</t>
  </si>
  <si>
    <t>Verificar  que  el  área  cuente  con  un procedimiento   definido,   aplicado   y documentado al establecimiento para la seguridad en el proceso de medicación, Acción Esencial 3 (A, B, C, D, E, F, G, H, I).</t>
  </si>
  <si>
    <t>Verificar  que  el  área  cuente  con  un procedimiento   definido,   aplicado   y documentado al establecimiento para la seguridad en los procedimientos, Acción Esencial 4B.</t>
  </si>
  <si>
    <t>Verificar:
1.  Existencia de un programa para la gestión del equipo y tecnología biomédica.
2.  Que  el  equipo  médico  se  encuentre funcionando y en buenas condiciones.</t>
  </si>
  <si>
    <t>Verificar:
1.  Identificación del inventario del equipo médico.
2.  Bitácora de mantenimiento preventivo y correctivo del equipo médico.</t>
  </si>
  <si>
    <t>Parches para electrodo (adulto, pediátricos, neonatales).</t>
  </si>
  <si>
    <t>Cánulas endotraqueales: N° 2.5, 3.0, 3.5, 4.0,
4.5, 5.0, 6.5 mm.</t>
  </si>
  <si>
    <t>Aguja intraósea (14,16,18).</t>
  </si>
  <si>
    <t>Bolsa autoinflable para reanimación neonatal, pediátrica y adulto.</t>
  </si>
  <si>
    <t>Consejo   de   Salubridad   General. Protocolos Técnicos 2012: Enfermedad CIE-10: C91.0 Leucemia Linfoblástica Aguda (En menores de 1 año). Alto Riesgo.  Muy  Alto  Riesgo.  Riesgo Habitual.     Protocolos     Técnicos 2014    CIE-10:    C92.0    Leucemia
Mieloblástica  Aguda.  CIE-10:  C92.0 Leucemia  Mieloblástica  Aguda,  M3 (Promielocítica).   Enfermedad   (CIE 10): C92.1 Leucemia mieloide crónica (M  98633).  Enfermedad  (CIE  10): Síndromes mielodisplásicos. AESP 1.</t>
  </si>
  <si>
    <t>Verificar existencia de servicio propio o  subrogado  que  deberá  contener reactivos necesarios para la realización de  estudios  de  inmunofenotipo  con panel mínimo de anticuerpos.</t>
  </si>
  <si>
    <t>Verificar:
1. En el expediente clínico, en su caso, convenio con prestador de servicio.
2. Que los resultados cuenten con los datos de identificación del paciente.</t>
  </si>
  <si>
    <t>Consejo   de   Salubridad   General. Protocolo Técnico 2015: Astrocitoma, Protocolo        Técnico        2010:
Meduloblastoma.  Protocolo  Técnico 2014:    Neuroblastoma.    Protocolo Técnico Tumor maligno del encéfalo. Protocolo  Técnico  2014:  Tumor  de Wilms.   Protocolo   Técnico    2014.
Nefroma    mesoblástico    congénito (M8960/1). Protocolo Técnico 2017: Hepatoblastoma / Hepatocarcinoma. Protocolo Técnico 2012: Osteosarcoma. Protocolo  Técnico  2014:  Sarcoma de Ewing . Protocolo Técnico 2013: Enfermedad: CIE-10: C833 Linfoma No Hodgkin de células grandes B difuso. AESP 1.</t>
  </si>
  <si>
    <t>Verificar  en  el  expediente  clínico  el registro y resultado de los estudios de genotipificación  solicitada:  Marcadores inmunohistoquímicos.     Ki-67     p53 vimentina proteína ácida fibrilar PGAF S100, Sinaptofisina, Factor de crecimiento vascular endotelial, CD3 y CD20, CD68 y esterasa leucocitaria. Expresión elevada del   TRKC.Genes   característicos   de diferenciación cerebelosa (β-NAP, NSCL1, canales de sodio). Genes que codifican la matriz extracelular de las proteínas (PLOD, hidroxilasa lisil, colágena tipo V α1, elastina) Expresión elevada de ERBB2 Perdida aislada de la heterogozidad del 17p. Expresión y amplificación de c-MYC. Regulación del PDGFR. Sobre-expresión de calbindin-DGenes relacionados a la proliferación  y  metabolismo  (MYBL2) enolasa  1,  HMG1(Y),  Citocromo  C oxidasa, resistencia mutidroga (sorcin). Determinación  de  la  amplificación  de N-MYC e índice de DNA en el tejido del   tumor.   Biología   molecular   por inmunohistoquímica    (WT1,    WT2)
§   Pérdida   de   heterocigocidad   del cromosoma  1p  y  16q.  Mutación  de P53.  Traslocación  11;  22  (EWS-FLI1). Inmunohistoquímica S100, CD1A, CD207.</t>
  </si>
  <si>
    <t>NOM-016-SSA3-2012, en su apéndice
T.   CAUSES   2016   Intervenciones cubiertas por el fondo de protección contra gastos catastróficos (cáncer en menores de 18 años). Grupo técnico CNS  (diagnóstico  y  tratamiento  de cáncer en niños y adolescentes). GPC- IMSS-197-13. GPC-SS-379-13.  Ácido homovanílico. Ácido vanilil mandélico. DHL. Índice de DNA en tumor primario.</t>
  </si>
  <si>
    <t>Verificar:
1. Existencia de un área física para la rehabilitación.
2. Que  cuente  con  infraestructura e  instalaciones  hidrosanitarias  y eléctricas.
3. Que  cuente  con  iluminación  y ventilación.</t>
  </si>
  <si>
    <t>Verificar:
1. Bitácora de control de aseo y limpieza del área firmada por el jefe de turno o supervisor.
2. Manual de procedimientos.
3.  Registro de interconsultas.
4. Programa   para   tratamiento   de rehabilitación y notas médicas. 5. Sistema  de  abasto  del  material.
6.   Bitácora   de   mantenimiento preventivo-correctivo      de      la infraestructura.</t>
  </si>
  <si>
    <t>Verificar que cuente con el siguiente mobiliario:  asiento,  asiento  giratorio, banqueta de altura, barras paralelas, colchón  para  ejercicios  terapéuticos, colchoneta para gimnasio, despachador de   toallas   desechables,   elemento divisorio  de  material  antibacteriano, espejo para postura, gancho, mesa de exploración, mesa de tratamiento.</t>
  </si>
  <si>
    <t>Verificar:
1. Que el equipo y mobiliario funcionen.
2. Que  se  encuentren  en  buenas condiciones.</t>
  </si>
  <si>
    <t>Verificar:
1. Inventario.
2. Bitácora     de     mantenimiento preventivo-correctivo del mobiliario.</t>
  </si>
  <si>
    <t>Verificar  que  cuente  con  baño  de remolino para miembro superior, baño de remolino para miembro inferior.</t>
  </si>
  <si>
    <t>Verificar:
1. Que el mobiliario funcione.
2. Que las instalaciones hidrosanitarias estén en buenas condiciones.</t>
  </si>
  <si>
    <t>Verificar:
1. Inventario.
2. Bitácora     de     mantenimiento preventivo-correctivo del mobiliario y del sistema hidrosanitario.</t>
  </si>
  <si>
    <t>Verificar  que  cuente  con  mesa  de tratamiento,    baño    de    parafina, compresas frías, compresas químicas, diatermia,   neuroestimulador   o   su equivalente     tecnológico,     rayos infrarrojos,   ultrasonido   terapéutico, con   electroestimulador   (propio   o subrogado), electromiógrafo y órtesis.</t>
  </si>
  <si>
    <t>Verificar  que  el  mobiliario  y  equipo funcionen.</t>
  </si>
  <si>
    <t>Verificar:
1. Inventario.
2. Bitácora     de     mantenimiento preventivo-correctivo del mobiliario y equipo.
3. Registro de resultados del estudio de electromiografía.</t>
  </si>
  <si>
    <t>Verificar  que  cuente  con     barras paralelas,     colchón     terapéutico, escaleras   terapéuticas,   espalderas, espejo móvil para valorar postura, mesa de tratamiento, polea doble, timón y escalerilla para hombro.</t>
  </si>
  <si>
    <t>Consejo   de   Salubridad   General. Acuerdo de obligatoriedad de Cuidados Paliativos,      NOM-011-SSA3-2014. Protocolos del Consejo de Salubridad General Diagnóstico y tratamiento de cáncer en niños.</t>
  </si>
  <si>
    <t>Verificar:
1. La estructura física de la unidad que favorezca la privacidad y el bienestar de los pacientes, facilitando el acceso a los familiares.
2.   La  señalización  del  servicio  de Cuidados Paliativos.</t>
  </si>
  <si>
    <t>Verificar:
1. Disponibilidad  de  protocolos  de tratamiento para brindar cuidados paliativos generales y específico.
2. En el expediente clínico control del manejo del dolor o de enfermedades concomitantes     en     pacientes terminales.</t>
  </si>
  <si>
    <t>Verificar   el  modelo  de  atención  y programa  de  trabajo  de  pacientes terminales.</t>
  </si>
  <si>
    <t>Consejo   de   Salubridad   General. Acuerdo de obligatoriedad de Cuidados Paliativos. NOM-011-SSA3-2014</t>
  </si>
  <si>
    <t>Verificar:
1. La  existencia  de  formatos  para consentimiento   bajo   información específico incluido en el expediente clínico del paciente terminal.
2. Existencia de un modelo de trabajo para pacientes terminales.
3. Apego a las principales funciones del modelo de trabajo.</t>
  </si>
  <si>
    <t>Verificar que se realiza:
1. Cuidado  global,  considerando  al enfermo de manera integral en el plano biopsicosocial.
2. Manejo y control de síntomas.
3. Apoyo      psicosocial,      brindar estrategias para detectar y afrontar las causas del sufrimiento, extender el apoyo a cuidadores y familia.
4. Respeto  y  consideración  de  los aspectos, espirituales, culturales y económicos del paciente y la familia.
5.   Manejo del estrés y autocuidado del personal que provee los cuidados paliativos.</t>
  </si>
  <si>
    <t>Verificar  las  notas  médicas  en  el expediente clínico del paciente terminal.</t>
  </si>
  <si>
    <r>
      <t>Consejo   de   Salubridad   General. Acuerdo de obligatoriedad de Cuidados Paliativos. NOM-011-SSA3-2015</t>
    </r>
    <r>
      <rPr>
        <sz val="11"/>
        <color theme="1"/>
        <rFont val="Calibri"/>
        <family val="2"/>
        <scheme val="minor"/>
      </rPr>
      <t/>
    </r>
  </si>
  <si>
    <t>Verificar  que  el  equipo  realiza  las funciones siguientes:
1. Evaluación  y  tratamiento  de  los síntomas    físicos,    psicológicos, sociales y espirituales del paciente terminal.
2. Implementar  con  los  pacientes  y familiares los objetivos del plan de cuidados paliativos.
3. Establecer un sistema de referencia y contrarreferencia eficiente.</t>
  </si>
  <si>
    <t>Verificar:
1. El   registro   de   las   actividades del  equipo  multidisciplinario  en su   respectiva   área:   prevención, tratamiento y control del dolor.
2. Recursos   humanos,   constancias documentales de titulo y cédula.
3. Capacitación en cuidados paliativos.
4. Materiales suficientes e idóneos para el paciente terminal y su familia.</t>
  </si>
  <si>
    <t>CAUSES 2016 Intervenciones cubiertas por  el  fondo  de  protección  contra gastos   catastróficos   (cáncer   en menores de 18 años). Grupo técnico CNS  (diagnóstico  y  tratamiento  de cáncer en niños y adolescentes).</t>
  </si>
  <si>
    <t>Verificar:
1. Que se elabore la historia clínica psicológica y notas de evolución.
2. Que se realice apego al programa psicoterapéutico.</t>
  </si>
  <si>
    <t>Verificar:
1. Expediente clínico.
2. Programa   psicoterapéutico   para defectos congénitos y adquiridos de columna vertebral.</t>
  </si>
  <si>
    <t>Numeral   5.   Generalidades,   5.8. Actividades de Trabajo Social, 5.8.1.1. al 5.8.1.7. de la NOM-031-SSA3-2012
(Numerales   que   se   citan   como referencia a las actividades de trabajo social).</t>
  </si>
  <si>
    <t>Verificar:
1. Que se cuente con programa y plan de trabajo del trabajador social.
2. Que    exista    el    manual    de procedimientos   del   servicio   de trabajo   social   para   hospitales generales de la secretaría de salud.</t>
  </si>
  <si>
    <t>Verificar:
1. Que    se    aplique    el    estudio socioeconómico.
2. Que incluya el estudio medico social.
3. Apoyar      la      referencia      y contrarreferencia  a  unidades  de atención médica, que incluya el uso del  directorio  de  instituciones  de referencia (catálogo de unidades) y el libro de registros.
4. Apoyar trámites médico legales y administrativos.
5. Gestionar descuentos y concesiones.
6. Apoyar en trámites en instituciones de  seguridad  social  y  asistencia social. 7. Seguimiento de casos.</t>
  </si>
  <si>
    <t>Verificar:
1. Bitácora de trabajo social.
2. Manual         de         referencia contrarreferencia federal y estatal.
3. Directorio  de  establecimientos  de salud.
4. Libro de registros de las referencias y contrarreferencias.
5. Bitácora de pacientes referidos con seguimiento.
6. Hoja    de    estudio    social    y socioeconómico del paciente puede contener familiograma.</t>
  </si>
  <si>
    <t>ACUERDO por el que se declara la obligatoriedad  de  los  esquemas  de manejo integral de cuidados paliativos, así como los procesos señalados en la Guía del Manejo Integral de Cuidados Paliativos  en  el  Paciente  Pediátrico. Numeral 1.6.4.1</t>
  </si>
  <si>
    <t>Verificar existencia de casos en hojas diarias.</t>
  </si>
  <si>
    <t>Verificar:
1. Que el abordaje incluya medidas no farmacológicas y farmacológicas.
2. Identificación de causa tratable.
3. Seguimiento del esquema propuesto.</t>
  </si>
  <si>
    <t>Verificar registros en expediente clínico.</t>
  </si>
  <si>
    <t>ACUERDO por el que se declara la obligatoriedad  de  los  esquemas  de manejo integral de cuidados paliativos, así como los procesos señalados en la Guía del Manejo Integral de Cuidados Paliativos  en  el  Paciente  Pediátrico. Numeral 1.6.4.2</t>
  </si>
  <si>
    <t>ACUERDO por el que se declara la obligatoriedad  de  los  esquemas  de manejo integral de cuidados paliativos, así como los procesos señalados en la Guía del Manejo Integral de Cuidados Paliativos  en  el  Paciente  Pediátrico. Numeral 1.6.4.3</t>
  </si>
  <si>
    <t>ACUERDO por el que se declara la obligatoriedad  de  los  esquemas  de manejo integral de cuidados paliativos, así como los procesos señalados en la Guía del Manejo Integral de Cuidados Paliativos  en  el  Paciente  Pediátrico. Numeral 1.6.4.4</t>
  </si>
  <si>
    <t>ACUERDO por el que se declara la obligatoriedad  de  los  esquemas  de manejo integral de cuidados paliativos, así como los procesos señalados en la Guía del Manejo Integral de Cuidados Paliativos  en  el  Paciente  Pediátrico. Numeral 1.6.4.5</t>
  </si>
  <si>
    <t>ACUERDO por el que se declara la obligatoriedad  de  los  esquemas  de manejo integral de cuidados paliativos, así como los procesos señalados en la Guía del Manejo Integral de Cuidados Paliativos  en  el  Paciente  Pediátrico. Numeral 1.6.4.6</t>
  </si>
  <si>
    <t>ACUERDO por el que se declara la obligatoriedad  de  los  esquemas  de manejo integral de cuidados paliativos, así como los procesos señalados en la Guía del Manejo Integral de Cuidados Paliativos  en  el  Paciente  Pediátrico. Numeral 1.6.4.7</t>
  </si>
  <si>
    <t>Consejo   de   Salubridad   General. Acuerdo de obligatoriedad de Cuidados Paliativos, NOM-011-SSA3-2014.</t>
  </si>
  <si>
    <t>Verificar que el equipo multidisciplinario desarrolle    sus    actividades    de conformidad   con   su   manual   de organización  y  funcionamiento,  así como manual de procedimientos técnico administrativos.</t>
  </si>
  <si>
    <t>Verificar existencia de:
1. Manual de organización.
2. Manual de procedimientos.
3. Manual de bioseguridad.
4. Código de bioética.
5. Guías      diagnóstico-terapéuticas (de  acuerdo  con  las  patologías prevalentes).
6. Criterios para el otorgamiento de cuidados paliativos.</t>
  </si>
  <si>
    <t>Numeral     6.     Responsabilidades sanitarias, 6.4 Obligaciones generales, 6.4.1,     6.3.2.2   de  la  NOM-229-
SSA1-2002, y los numerales 5, 5.1,
5.1.1,  5.1.2.2, 5.1.2,  5.1.2.3,  de la
NOM-016-SSA3-2012, Que establece las    características    mínimas    de infraestructura  y  equipamiento  de hospitales y consultorios de atención médica especializada.</t>
  </si>
  <si>
    <t>Verificar  que  se  cuente  con  licencia sanitaria.</t>
  </si>
  <si>
    <t>Verificar que la licencia sanitaria se encuentre colocada en lugar visible al público.</t>
  </si>
  <si>
    <t>Verificar la licencia sanitaria en el formato oficial  vigente  y  que  corresponda  al establecimiento.</t>
  </si>
  <si>
    <t>Verificar  el  permiso  emitido  por  la Secretaría  de  Salud  con  vigencia  y que  corresponda  el  responsable  (los documentos de formación académica y administrativos, se solicitan en el área de gobierno).</t>
  </si>
  <si>
    <t>Numerales  5.2.8,  5.2.9,  5.2.10,  de la    NOM-229-SSA1-2002.    Salud
ambiental,  Requisitos  técnicos  para las  instalaciones,  responsabilidades sanitarias,  especificaciones  técnicas para   los   equipos   y   protección radiológica  en  establecimientos  de Diagnóstico  médico  con  Rx.  5.1.10 de   la   NOM-016-SSA3-2012,   Que
establece las características mínimas de infraestructura y equipamiento de hospitales y consultorios de atención médica especializada.</t>
  </si>
  <si>
    <t>Verificar la existencia de señalización del servicio y de carteles con las siguientes leyendas:
1. "Si  existe  la  posibilidad  de  que la   acompañante   se   encuentre embarazada, informe al médico o al técnico radiólogo antes de hacer el estudio".
2. "No abrir esta puerta a menos que lo llamen".
3. "Cuando la luz este encendida solo puede ingresar personal autorizado".
4. "Radiaciones-zona controlada".
5. "En  esta  sala  solamente  puede permanecer la madre o adulto con el menor apoyando al paciente a la vez".</t>
  </si>
  <si>
    <t>Verificar:
1.  La existencia de carteles en las salas de espera para alertar a los pacientes.
2.  En el interior de las puertas de los sanitarios y vestidores de la zona supervisada que dan ingreso a la sala de rayos X.
3.  Se requiere que en el exterior de las puertas principales de acceso a las salas de rayos X exista una luz roja que indique que el generador está encendido y su exposición (dicho dispositivo debe colocarse en lugar y tamaño visible.
4.  Se requiere que en el exterior de las puertas de las salas de rayos X exista un letrero con el símbolo internacional de radiación ionizante  de  acuerdo  con  la  leyenda descrita en la columna de estructura.
5.  En el interior de la sala de rayos X, debe colocarse en lugar y tamaño visible para el  paciente,  un  cartel  con  la  leyenda correspondiente.</t>
  </si>
  <si>
    <t>Verificar los rótulos con las leyendas correspondientes   en   las   áreas correspondientes.</t>
  </si>
  <si>
    <t>NOM-028-NUCL-2009,   Manejo   de
desechos radiactivos en instalaciones radiactivas   que   utilizan   fuentes abiertas, en su numeral 5.4, 6.3, 6.3.8,
6.4, 6.4.1.</t>
  </si>
  <si>
    <t>Verificar  la  existencia  de  recipientes para el desechos líquidos.</t>
  </si>
  <si>
    <t>Verificar:
1. Que los recipientes estén rotulados e identificados.
2. Que el rótulo tenga el símbolo de radiación  ionizante,  indicando  el tipo de líquido para el cual están destinados y contar con disco de sello y tapa roscada.
3. Que los recipientes se mantengan herméticamente cerrados cuando no estén en uso.</t>
  </si>
  <si>
    <t>Verificar:
1. Programa  para  la  gestión  de  los desechos radiactivos.
2. Registros   para   cada   uno   de los  recipientes  en  uso,  en  los cuales  deben  anotarse  todos  los vertimientos.</t>
  </si>
  <si>
    <t>Verificar:
1. Que el almacén sea exclusivo para la guarda de los desechos radioactivos.
2. Que  los  recipientes  y  bolsas  con desechos  radiactivos  estén  en  un lugar visible con etiqueta.
3. Que  el  almacén  este  aislado  del almacén  de  materias  primas  o materiales no radiactivos.
4. Que  los  recipientes  con  desechos líquidos   estén   colocados   sobre bandejas, con material absorbente para retener el doble del volumen del desecho líquido almacenado.</t>
  </si>
  <si>
    <t>Verificar:
1. Registro de los desechos radiactivos colocados en el almacén.
2. Registro     de     los     desechos contaminados     con     material radiactivo  liberados,  descargados o  enviados  a  una  instalación  de gestión.</t>
  </si>
  <si>
    <t>NOM-027-SSA3-2013, en su apéndice B.6.2.0.</t>
  </si>
  <si>
    <t>Verificar que cuenten con el carro para el manejo del paro cardio-respiratorio.</t>
  </si>
  <si>
    <t>Verificar   revisar   en   el   área   su funcionamiento  a  través  del  equipo conectado a los contactos diferenciados en color naranja.</t>
  </si>
  <si>
    <t>Verificar  el  plano  arquitectónico  de instalación eléctrica.</t>
  </si>
  <si>
    <t>Los numerales 5, 5.1, 5.1.1, 5.1.1.1,
5.1.1.2,   5.1.1.4,   5.1.1.5,   5.1.1.6,
5.1.1.7,  5.1.1.8,  de  la  NOM-229-
SSA1-2002,     Salud     ambiental. Requisitos    técnicos    para    las instalaciones,       responsabilidades sanitarias,  especificaciones  técnicas para   los   equipos   y   protección radiológica  en  establecimientos  de diagnóstico médico con rayos X.</t>
  </si>
  <si>
    <t>Verificar:
1. Sala de espera.
2. Sala rayos X.
3. Área de consola de control.
4. Vestidores    y    sanitarios    para pacientes.
5. Área de almacenamiento de película.
6. Cuarto oscuro.
7. Área de interpretación. 8. Área de preparación de medios de contraste y para preparación del paciente.</t>
  </si>
  <si>
    <t>Verificar la bitácora de limpieza firmada por supervisor o jefe de servicio.</t>
  </si>
  <si>
    <t>Verificar existencia y ubicación.</t>
  </si>
  <si>
    <t>Verificar:
1. Que las instalaciones fijas o móviles, cuenten con delimitación de la zona controlada   mediante   elementos estructurales o de construcción tales como pisos, paredes y techo.
2. Que la sala de rayos X y el área de ubicación de la consola de control del equipo queden dentro de la zona controlada.
3. Que el paciente sea observable en todo momento desde la consola de control por contacto visual directo a través de una ventana blindada, o  mediante  otros  sistemas,  por ejemplo, con espejos o por medio de sistemas de circuito cerrado de televisión.
4. El   mantenimiento   preventivo   y correctivo en su caso.</t>
  </si>
  <si>
    <t>Verificar:
1. Bitácora     de     mantenimiento preventivo y correctivo.
2. Manuales    de    organización    y funcionamiento     autorizado     y firmado  por  el  responsable  del establecimiento.</t>
  </si>
  <si>
    <t>Apéndice Normativo C de la NOM- 016-SSA3-2012,    Que    establece las    características    mínimas    de infraestructura    y    equipamiento de   hospitales   y   consultorios   de atención  médica  especializada.     y los numerales   5.2.5, 5.2.1,   5.2.2
, 5.2.5  5.2.7  5.2.8,  5.2.11, 5.2.12,
8.4,   11.1, 11.3   17.3, 17.4, 17.4.1,
17.4.2, 17.4.3,    17.4.4,   17.4.5 de la    NOM-229-SSA1-2002,    Salud
ambiental.  Requisitos  técnicos  para las  instalaciones,  responsabilidades sanitarias,  especificaciones  técnicas para   los   equipos   y   protección radiológica  en  establecimientos  de diagnóstico  médico  con  rayos  X. Protocolos del Consejo de Salubridad General en diagnóstico y tratamiento de cáncer en niños.</t>
  </si>
  <si>
    <t>Verificar mobiliario:
1. Alacena  alta,  área  de  disparador, banqueta de altura, bote para basura tipo municipal (bolsa de cualquier color, excepto rojo o amarillo), bote para RPBI (bolsa roja), mesa para carga y descarga de chasis, y riel portavenoclisis.
2. Medios  de  Contraste,  mobiliario: bote  para  basura  tipo  municipal (bolsa de cualquier color, excepto rojo  o  amarillo),  despachador  de toallas desechables, dispensador de jabón germicida, gabinete universal, mesa alta con tarja.</t>
  </si>
  <si>
    <t>Verificar:
1.  La delimitación de la zona controlada que debe efectuarse mediante elementos estructurales o de construcción tales como pisos, paredes y techo.
2.  La sala de rayos X y el área de ubicación de la consola de control del equipo deben quedar dentro de la zona controlada.
3.  Las áreas donde se concentren más de una sala de rayos X, los pasillos colindantes con cada sala de rayos X deben formar parte de la zona supervisada.
4.  La sala de rayos X debe estar diseñada de tal forma que exista comunicación directa o electrónica, desde la consola de control con el paciente.
5.  Se requiere que en el exterior de las puertas principales de acceso a las salas de rayos X exista un indicador de luz roja que indique que el generador está encendido  y  por  consiguiente  puede haber exposición (paso restringido en ese momento).
6.  Debe existir un control variable de luz ambiental incandescente en las salas de  fluoroscopia  para  evitar  perjuicio en la agudeza visual de los operadores y para que estos obtengan una mejor información de los monitores del circuito cerrado de televisión y del intensificador de imagen.
7.  Que las condiciones del mobiliario sean adecuadas para el funcionamiento.</t>
  </si>
  <si>
    <t>Verificar  manual  de  procedimientos técnicos autorizado conjuntamente por el titular y el responsable de la operación y funcionamiento.</t>
  </si>
  <si>
    <t>Verificar:
1. Que  para  POE  y  para  pacientes la  instalación  debe  contar  con dispositivos de protección y equipo en buenas condiciones físicas.
2. Durante los estudios de fluoroscopia, deben extremarse las medidas de protección  radiológica,  tanto  por la necesidad de permanecer cerca del  paciente  como  por  el  mayor tiempo de exposición, especialmente aquellas asociadas con la protección de gónadas.
3. En la sala de rayos X deben estar solamente los equipos y accesorios indispensables  para  los  estudios programados.
4. Debe existir un control variable de luz ambiental incandescente en las salas de fluoroscopia.
5. Que  se  cuente  con  un  programa de  mantenimiento  preventivo  y correctivo del equipo.
6. Que se lleve a cabo control de calidad del sistema de rayos X.
7. Queda prohibido el uso de sistemas de fluoroscopia directa.</t>
  </si>
  <si>
    <t>Verificar:
1. Bitácora     de     mantenimiento preventivo y correctivo.
2. Registros del control de calidad.
3. Registros de abasto de insumos.</t>
  </si>
  <si>
    <t>Numerales  5.1.3  de  la   NOM-229- SSA1-2002,     Salud     ambiental. Requisitos    técnicos    para    las instalaciones,       responsabilidades sanitarias,  especificaciones  técnicas para   los   equipos   y   protección radiológica  en  establecimientos  de diagnóstico médico con rayos X.   Y numerales 6.5.2.3.1     de la   NOM- 016-SSA3-2012,    Que    establece las    características    mínimas    de infraestructura  y  equipamiento  de hospitales y consultorios de atención médica especializada.</t>
  </si>
  <si>
    <t>Verificar:
1. Existencia y condiciones.
2. Lavabo.
3. Existencia   de   insumos.-   jabón (líquido o gel), toallas desechables, papel sanitario y bote campana o pedal para basura.
3. Dotación suficiente de batas limpias para cada paciente.</t>
  </si>
  <si>
    <t>Verificar:
1. Bitácora  de  limpieza  firmada  por supervisor o jefe de servicio.
2. Registros de abasto de insumos.</t>
  </si>
  <si>
    <t>Numerales 5.4, 5.4.1, 5.4.2, 5.4.3, 5.4.4 de  la  NOM-229-SSA1-2002,  Salud
ambiental.  Requisitos  técnicos  para las  instalaciones,  responsabilidades sanitarias,  especificaciones  técnicas para   los   equipos   y   protección radiológica  en  establecimientos  de diagnóstico médico con rayos X.</t>
  </si>
  <si>
    <t>Verificar:
1. Existencia y ubicación.
2. Películas suficientes.</t>
  </si>
  <si>
    <t>Verificar:
1. Que el blindaje debe estar calculado para  que  durante  el  período  de almacenamiento de la película, la exposición de ésta a la radiación sea mínima.
2. Las condiciones de temperatura se deben mantener en un valor entre 10ºC  y  21ºC  con  una  humedad relativa entre 30% y 50%.
3. Que el área de almacenamiento no debe estar ubicada en la sala de rayos X.
4. La   película   radiográfica   debe almacenarse de canto.</t>
  </si>
  <si>
    <t>Verificar:
1. Bitácora  de  limpieza  firmada  por supervisor o jefe de servicio.
2. Manual de procedimientos técnicos autorizado    conjuntamente    por el  titular  y  el  responsable  de  la operación y funcionamiento.</t>
  </si>
  <si>
    <t>Apéndice Normativo C de la NOM- 016-SSA3-2012,    Que    establece las    características    mínimas    de infraestructura  y  equipamiento  de hospitales y consultorios de atención médica especializada.  Y los numerales 5.3.2 5.3.3,  5.3.4, 5.3.5  5.3.6,  5.3.9,
5.3.10, 5.3.11, 5.3.12,5.3.13, 5.3.14, de  la  NOM-229-SSA1-2002.  Salud
ambiental,  Requisitos  técnicos  para las  instalaciones,  responsabilidades sanitarias,  especificaciones  técnicas para   los   equipos   y   protección radiológica  en  establecimientos  de Diagnóstico médico con Rx.</t>
  </si>
  <si>
    <t>Verificar mobiliario: asiento, bote para basura tipo municipal (bolsa de cualquier color, excepto rojo o amarillo), mesa alta para carga y descarga de placas o películas, soporte portaplaca de pared.</t>
  </si>
  <si>
    <t>Verificar:
1. Que el espacio sea suficiente para carga y descarga de película, así como para colocar cajones para la película radiográfica puesta de canto.
2. Que   el   piso   sea   de   material anticorrosivo,    impermeable    y antideslizante.
3. El techo que sea de material que no se descame.
4. Que la lámpara de seguridad para revelado    esté  colocada  a  una distancia de por lo menos 1.20 m por arriba de la superficie de las mesas de trabajo y con el tipo de filtro de lámpara de seguridad.
5. Que los muros tengan  color claro mate y  buen estado de acabado y conservación.
6. La  puerta  de  acceso  al  cuarto oscuro debe garantizar que no haya penetración de luz.
7. Cuando tengan puertas con bisagras, deben tener pasadores externos por ambos lados, diseñados de forma que  impidan  que  las  puertas  se abran simultáneamente por ambos lados.  8. Que la arquitectura evite la penetración de la luz.  9. Que el mobiliario se encuentre en buenas condiciones físicas.</t>
  </si>
  <si>
    <t>Verificar:
1. Bitácora  de  limpieza  firmada  por supervisor o jefe de servicio.
3. Inventario.
3. Manual    de    organización    y funcionamiento.</t>
  </si>
  <si>
    <t>Verificar equipo: lámpara de seguridad para cuarto oscuro, con filtros, revelador de carga automática o manual sistema de  secado  de  radiografías  (placas) cuando  es  revelado  manual,  sistema para marcar placas, tanque de revelado manual,  en  su  caso,  sistema  de extracción de aire.</t>
  </si>
  <si>
    <t>Verificar:
1. Que  se  encuentre  funcionando  el sistema de inyección y extracción de aire de tal manera que exista una presión positiva dentro del mismo.
2. Los   equipos   automáticos   para proceso  de  revelado  que  cuenten con  un  sistema  de  extracción  de gases al exterior o con un sistema de filtración.
3. Los  tanques  que  contienen  las sustancias    químicas    para    el revelado de películas deben estar ubicados  de  tal  manera  que  se evite  salpicar  películas  secas  y pantallas intensificadoras con dichas sustancias.
4. Cuando   se   utilice   una   puerta convencional deberá tener un cerrojo interior.
5. Los sistemas de pasa placa deben garantizar que no haya penetración de luz al cuarto oscuro.
6. Que  la  instalación  de  equipo  de proceso de revelado automático se encuentre de acuerdo a su manual.
7. Que se lleve a cabo mantenimiento preventivo  y  correctivo  de  los equipos. 8. Que el cuarto oscuro de las instalaciones donde se realiza mamografía, cuenten con un filtro en los ductos de aire que evite la introducción de polvo (las entradas de  aire  no  deben  estar  sobre  la superficie de carga y descarga del chasis).</t>
  </si>
  <si>
    <t>Verificar:
1. Bitácora  de  limpieza  firmada  por supervisor o jefe de servicio.
2. Programa     de     mantenimiento preventivo y correctivo.
3. Manual    de    organización    y funcionamiento.</t>
  </si>
  <si>
    <t>Los  numerales  5.5,  5.5.2  ,5.5.3,  de la    NOM-229-SSA1-2002.    Salud
ambiental,  Requisitos  técnicos  para las  instalaciones,  responsabilidades sanitarias,  especificaciones  técnicas para   los   equipos   y   protección radiológica  en  establecimientos  de Diagnóstico médico con Rx.</t>
  </si>
  <si>
    <t>Verificar:
1. Que  la  protección  del  operador durante la exposición consista en una mampara fija si la consola de control está dentro de la sala de rayos X.
2. Los  blindajes  de  la  instalación debe  tener  continuidad  entre  los diferentes elementos constructivos donde   sean   instalados:   muros, marcos, hojas de puertas, ventanillas de control, pasa placas, entre otros, de tal manera que dicho blindaje no se vea interrumpido en ningún punto.
3. Que el mobiliario se encuentre en buenas condiciones físicas.</t>
  </si>
  <si>
    <t>Verificar:
1. Bitácora  de  limpieza  firmada  por supervisor o jefe de servicio.
2. Inventario del mobiliario.</t>
  </si>
  <si>
    <t>Verificar equipo: lámpara de luz intensa, negatoscopio.</t>
  </si>
  <si>
    <t>Verificar:
1. Que   los   negatoscopios   estén colocados de tal manera que ninguna fuente  de  luz  pueda  afectar  la percepción de la imagen.
2. Que los monitores de fluoroscopia estén colocados de modo tal que se eviten reflejos en sus pantallas que perjudiquen la observación del proceso.
3. Que para la interpretación de las imágenes se realice en monitores de televisión.
4. Las  luces  del  techo  deberán  ser indirectas  y  contar  con  control variable de luz y las paredes de color mate y tono oscuro.</t>
  </si>
  <si>
    <t>Verificar programa de mantenimiento preventivo y correctivo.</t>
  </si>
  <si>
    <t>Numerales, 6.5.2.2.1.1 ; y Apéndice D   (Normativo)   de   la      NOM- 016-SSA3-2012,    Que    establece las    características    mínimas    de infraestructura    y    equipamiento de   hospitales   y   consultorios   de atención     médica     especializada. Y  Numerales  12.1,  12.1.1,  de  la NOM-229-SSA1-2002.           Salud
ambiental,  Requisitos  técnicos  para las  instalaciones,  responsabilidades sanitarias,  especificaciones  técnicas para   los   equipos   y   protección radiológica  en  establecimientos  de Diagnóstico médico con Rx. Protocolos del Consejo de Salubridad General en diagnóstico y tratamiento de cáncer en niños.</t>
  </si>
  <si>
    <t>Verificar:
1. Que   el   área   de   tomografía computarizada   esté   conformada por  sala  de  estudios,  vestidor con  sanitario,  sala  de  control  y monitoreo,  área  de  interpretación y archivo, así como, local para el generador.
2. Que cuente con  mobiliario: asiento, escritorio, mesa Pasteur.</t>
  </si>
  <si>
    <t>Verificar.
1. La conformación y funcionamiento del área.
2. Que el mobiliario se encuentre en buenas condiciones físicas.</t>
  </si>
  <si>
    <t>Verificar:
1. Bitácora  de  limpieza  firmada  por supervisor o jefe de servicio.
2. Inventario de mobiliario.</t>
  </si>
  <si>
    <t>Verificar equipo: cámara multiformato, lámparas    de    haz    dirigible, portavenoclisis rodable y tomógrafo computarizado.</t>
  </si>
  <si>
    <t>Verificar que se realiza tomografía de pulmón:
1. Que se lleven a cabo las pruebas de control de calidad.
2. Que se lleve a cabo la calibración del número CT.
3. Que los ángulos de inclinación del túnel o de la mesa deben coincidir con la posición del corte dentro de
± 3°. esta prueba debe realizarse, cuando  menos,  cada  tres  meses, todo    sistema    de    tomografía computarizada  debe  contar  con un maniquí capaz de proporcionar información   al   operador   sobre el  estado  funcional  del  equipo, debe  establecerse  un  programa de  vigilancia  del  funcionamiento y  mantenimiento  preventivo  del equipo de acuerdo a un calendario preestablecido.</t>
  </si>
  <si>
    <t>Verificar:
1. Registros de control de calidad.
2. Registros     de     pruebas     de funcionamiento.
3. Bitácoras     de     mantenimiento preventivo y correctivo.</t>
  </si>
  <si>
    <t>Numerales 6.5.2.3; 6.5.2.3 y Apéndice F  (Normativo)  Área  para  estudios por  ultrasonografía  de  la    NOM- 016-SSA3-2012,    Que    establece las    características    mínimas    de infraestructura  y  equipamiento  de hospitales y consultorios de atención médica  especializada.     Protocolos del Consejo de Salubridad General en diagnóstico y tratamiento de cáncer en niños.</t>
  </si>
  <si>
    <t>Verificar   mobiliario:   asiento,   bote para basura tipo municipal (bolsa de cualquier color, excepto rojo o amarillo). vestidor con sanitario.</t>
  </si>
  <si>
    <t>Verificar inventario del mobiliario.</t>
  </si>
  <si>
    <t>Verificar equipo completo de ultrasonido con unidad de registro de imágenes.</t>
  </si>
  <si>
    <t>Verificar:
1.  Que se realiza ultrasonido abdominal y testicular,  ecocardiograma  o  fracción de eyección ventricular y fracción de acortamiento.
2.  Que se esté llevando a cabo un programa de  vigilancia  del  funcionamiento  y mantenimiento preventivo del equipo de ultrasonografía.
3.  Que las pruebas de control de calidad se lleven a cabo durante la instalación, después  de  realizar  reparaciones  al equipo y de manera rutinaria con una frecuencia de 6 meses.</t>
  </si>
  <si>
    <t>Verificar:
1. Programa    de    vigilancia    del funcionamiento  y  mantenimiento preventivo y correctivo cuando se detecte una falla en el sistema.
2. Registros de pruebas de control de calidad.</t>
  </si>
  <si>
    <t>NOM-229-SSA1-2002,           Salud
ambiental.  Requisitos  técnicos  para las  instalaciones,  responsabilidades sanitarias,  especificaciones  técnicas para   los   equipos   y   protección radiológica  en  establecimientos  de diagnóstico  médico  con  rayos  X. Protocolos del Consejo de Salubridad General en diagnóstico y tratamiento de cáncer en niños.</t>
  </si>
  <si>
    <t>Verificar equipo y funcionamiento.</t>
  </si>
  <si>
    <t>Verificar  que  se  realice:  resonancia magnética  de  cráneo  con  gadolinio- DTPA</t>
  </si>
  <si>
    <t>Verificar:
1. Programa     de     mantenimiento preventivo y correctivo.
2. Revisar  convenio  actualizado  de servicios o estudios subrogados.</t>
  </si>
  <si>
    <t>Verificar que se realice: tomografía de cuello, tórax, abdomen, pelvis.</t>
  </si>
  <si>
    <t>NOM-229-SSA1-2002,           Salud
ambiental.  Requisitos  técnicos  para las  instalaciones,  responsabilidades sanitarias,  especificaciones  técnicas para   los   equipos   y   protección radiológica  en  establecimientos  de diagnóstico médico con rayos X, en su numeral 3.58, 3.59, 3.70, 6.2.1.6,
6.2.1.10, 6.2.1.11, 6.2.1.12, 6.2.2.3.4.</t>
  </si>
  <si>
    <t>Verificar:
1.  Que cuenten con la memoria analítica de cálculo de los blindajes o en su caso la verificación de blindajes avaladas por un asesor especializado en seguridad radiológica.
2.  Que cuenten con el manual de seguridad y  protección  radiológica,  manual  de procedimientos  técnicos,  manual  de garantía de calidad.
3.  Que sean de conocimiento y aplicación por parte del personal.
4.  Que los manuales tengan los elementos requeridos.
5.  Que estén actualizados.
6.  Que   estén   autorizados   por   las autoridades correspondientes.
7.  Que la fecha de elaboración este vigente.</t>
  </si>
  <si>
    <t>Verificar:
1. Memoria  analítica  de  cálculo  de los blindajes con la verificación de blindajes y dictamen de blindajes avalados por un asesor especializado en seguridad radiológica.
2. Manual de seguridad y protección radiológica,        manual        de procedimientos técnicos, manual de garantía de calidad.</t>
  </si>
  <si>
    <t>NOM-229-SSA1-2002,           Salud
ambiental.  Requisitos  técnicos  para las  instalaciones,  responsabilidades sanitarias,  especificaciones  técnicas para   los   equipos   y   protección radiológica  en  establecimientos  de diagnóstico médico con rayos X, en su numeral 8, 8.5, 8.6, 8.9.</t>
  </si>
  <si>
    <t>Verificar que existan los elementos del programa de garantía de calidad.</t>
  </si>
  <si>
    <t>Verificar:
1. Que exista el programa de calidad o un acuerdo escrito con asesores especializados     en     seguridad radiológica externos.
2. Que cuenten con un responsable de la operación y funcionamiento.
3. Que  cuenten  con  un  programa de  vigilancia  del  funcionamiento y  mantenimiento  preventivo  del sistema de rayos X.
4. Que exista un programa de pruebas de control de calidad para verificar el buen funcionamiento del equipo y garantizar la calidad de la imagen.</t>
  </si>
  <si>
    <t>NOM-229-SSA1-2002,           Salud
ambiental.  Requisitos  técnicos  para las  instalaciones,  responsabilidades sanitarias,  especificaciones  técnicas para   los   equipos   y   protección radiológica  en  establecimientos  de diagnóstico médico con rayos X, en su numeral 10, 10.1, 10.2, 10.3, 10.4,
10.5, 12.1, 13.1, 13.2, 13.3.</t>
  </si>
  <si>
    <t>Verificar que se cuente con los equipos de  radiografía  convencional,  equipos de     tomografía     computarizada, equipos  de  mamografía,  equipos  de proceso de revelado, luz de seguridad, negatoscopios   y   monitores   para observación de imagen.</t>
  </si>
  <si>
    <t>Verificar que cuenten con los requisitos de funcionamiento de los equipos y que estos estén funcionando.</t>
  </si>
  <si>
    <t>Verificar   bitácora   de   parámetros requeridos para el funcionamiento de los equipos.</t>
  </si>
  <si>
    <t>NOM-229-SSA1-2002,           Salud
ambiental.  Requisitos  técnicos  para las  instalaciones,  responsabilidades sanitarias,  especificaciones  técnicas para   los   equipos   y   protección radiológica  en  establecimientos  de diagnóstico médico con rayos X, en su numeral 6.2.1.7.1, 7.2.6, 7.7.4, 16.1.1,
17.2, 17.4, 17.7, 17.8, 17.10, 17.11.
NOM-026-NUCL-2011,      Vigilancia médica del personal ocupacionalmente expuesto a radiaciones ionizantes, en su numeral 4. NOM-031-NUCL-2011, Requisitos para el entrenamiento del personal ocupacionalmente expuesto a   radiaciones   ionizantes,   en   su numeral 5, 6. NOM-024-NUCL-1995,
requerimientos   y   calibración   de dosímetros  de  lectura  directa  para radiación  electromagnética,  en  su numeral 8.10. 8.11.</t>
  </si>
  <si>
    <t>Verificar:
1. Que     exista     el     personal ocupacionalmente expuesto.
2. Que se cuente con un servicio de dosimetría.</t>
  </si>
  <si>
    <t>Verificar:
1. Que el límite de dosis en el POE y  mujeres  embarazadas  sea  la permitida.
2. Que   el   servicio   de   dosimetría este  autorizado  por  la  Comisión Nacional  de  Seguridad  Nuclear  y Salvaguardias.
3. Que el POE porte los dosímetros personales durante la jornada.
4. Que se realice vigilancia médica del POE.
5. Que los dosímetros se encuentren calibrados.</t>
  </si>
  <si>
    <t>Verificar:
1.  Que el servicio cuenten con equipo de protección: cortinillas plomadas, marco plomado alrededor de la pantalla, placas de plástico plomado, mamparas, filtros compensadores.
2.  Que  el  POE  cuente  con  equipo  de protección:    mandil    con    espesor equivalente de al menos 0.5 mm de plomo cuando cubra solamente el frente del cuerpo, o mandil de al menos 0.25 mm  cuando  cubra  completamente  el frente, los costados del tórax y pelvis, guantes  de  compresión  con  espesor equivalente  a  al  menos  0.5  mm  de plomo, guantes para intervención con espesor equivalente de al menos 0.25 mm de plomo, collarín para protección de tiroides con espesor equivalente de al menos 0.5 mm de plomo, anteojos para protección del cristalino, con cristales de espesor equivalente de al menos 0.2 mm de plomo.</t>
  </si>
  <si>
    <t>Verificar:
1. Que  el  equipo  de  protección  se encuentre en buenas condiciones.
2. Que  el  equipo  cumpla  con  las especificaciones requeridas.</t>
  </si>
  <si>
    <t>Verificar  inventario  del  equipo  de protección.</t>
  </si>
  <si>
    <t>NOM-229-SSA1-2002,  Salud  ambiental. Requisitos técnicos para las instalaciones, responsabilidades              sanitarias, especificaciones técnicas para los equipos y protección radiológica en establecimientos de diagnóstico médico con rayos X, en su numeral 18.22.</t>
  </si>
  <si>
    <t>Verificar que exista equipo de protección para el paciente: mandiles plomados, blindajes para gónadas, collarín para protección de tiroides.</t>
  </si>
  <si>
    <t>NOM-229-SSA1-2002,  Salud  ambiental. Requisitos técnicos para las instalaciones, responsabilidades              sanitarias, especificaciones técnicas para los equipos y protección radiológica en establecimientos de diagnóstico médico con rayos X, en su numeral 7.4.1.</t>
  </si>
  <si>
    <t>Verificar  existencia  de  resultados  de estudios de gabinete.</t>
  </si>
  <si>
    <t>Verificar:
1. Que   se   realicen   los   estudios solicitados.
2. Que se encuentre el registro de los estudios realizados y  el registro de los resultados con el diagnóstico.</t>
  </si>
  <si>
    <t>Verificar:
1. Bitácora  de  control  de  estudios solicitados y entregados.
2. Informe  fechado  de  la  evaluación radiológica.
3. Que  se  encuentren  integrados  e interpretación de los resultados en el expediente clínico.</t>
  </si>
  <si>
    <t>Artículos 47 y 200 BIS de la LGS y el numeral 5 Generalidades, NOM-016- SSA3-2012, numerales 5.1.1. Artículo 375 LGS. Protocolos del Consejo de Salubridad General en diagnóstico y tratamiento de cáncer en niños.</t>
  </si>
  <si>
    <t>Verificar  que  se  cuenta  con  licencia sanitaria  para  establecimientos  que utilizan fuentes de radiación para fines médicos o de diagnóstico. modalidad B y licencia de operación otorgada por la Comisión Nacional de Seguridad Nuclear y Salvaguardias.</t>
  </si>
  <si>
    <t>Verificar  que  la  licencia  sanitaria  se encuentre colocada en lugar visible al público.</t>
  </si>
  <si>
    <t>Verificar la vigencia y que corresponda al establecimiento.</t>
  </si>
  <si>
    <t>Artículos   145,   146   y   258   del Reglamento  General  de  Seguridad Radiológica. Protocolos del Consejo de Salubridad General en diagnóstico y tratamiento de cáncer en niños.</t>
  </si>
  <si>
    <t>Verificar   que   se   cuente   médico radioterapeuta   responsable   de   la seguridad   radiológica   operación   y funcionamiento del servicio.</t>
  </si>
  <si>
    <t>Verificar:
1. Que el permiso se encuentre en lugar visible al público.
2. Que  el  responsable  establece  el tratamiento, tipo, intensidad y las técnicas de radioterapia; supervisa la operación del servicio; aplica los programas de seguridad e higiene, de  adiestramiento  y  capacitación al personal técnico en métodos y técnicas de radioterapia.</t>
  </si>
  <si>
    <t>Verificar:
1. Permiso de encargado de seguridad radiológica clase A.
2. Vigencia.
3. Que corresponda al encargado de seguridad radiológica.</t>
  </si>
  <si>
    <t>Verificar existencia:
1. Sala de gammagrafía con una gamma cámara, con doble cabezal, ángulo variable.
2. Cuarto  caliente  con  campana  de flujo laminar para manipulación de muestras y campana de extracción para manejo de I131.
3. Sala  de  espera  de  pacientes  con aplicación de material radiactivo.
4. Cuarto azul para interpretación de los estudios, oficina y sala de juntas.</t>
  </si>
  <si>
    <t>Verificar:
1. Que   se   realicen   los   estudios solicitados    de    de    pulmón, gammagrama  renal  con  MAG  3, gammagrama óseo con Tc 99l.
2. Que se encuentre el registro de los estudios realizados y  el registro de los resultados con el diagnóstico. §</t>
  </si>
  <si>
    <t>Verificar:
1. Manual de seguridad radiológica.
2. Manual de control de calidad.
3. Bitácora  de  control  de  estudios solicitados y entregados.
4. Informe  fechado  de  la  evaluación radiológica.
5. Que  se  encuentren  integrados  e interpretación de los resultados en el expediente clínico.
6. Revisar  convenio  actualizado  de servicios o estudios subrogados.</t>
  </si>
  <si>
    <t>CARRO ROJO:
Verificar  que  cuenten  con    CARRO ROJO   para   el   manejo   del   paro cardiorespiratorio.</t>
  </si>
  <si>
    <t>Vecuronio, rocuronio o pancuronio solución inyectable 4 mg/ml.</t>
  </si>
  <si>
    <t>Lidocaína con atomizador manual al 10%.</t>
  </si>
  <si>
    <t>Tela adhesiva.</t>
  </si>
  <si>
    <t>CALIFICACION IMAGENOLOGÍA HEMATOPATIAS</t>
  </si>
  <si>
    <t>CALIFICACION IMAGENOLOGÍA TSFSNC</t>
  </si>
  <si>
    <t>CALIFICACION IMAGENOLOGÍA TSDSNC</t>
  </si>
  <si>
    <t>NORMA Oficial Mexicana NOM-007- SSA3-2011,  Para  la  organización  y funcionamiento  de  los  laboratorios clínicos. numerales 4; 4.1; y 4.3; 4.3.1;
4.3.2; 5.1.6; 5.1.7; 5.1.8; 5.1.9.</t>
  </si>
  <si>
    <t>Verificar   que la licencia sanitaria se encuentre colocada en lugar visible al público.</t>
  </si>
  <si>
    <t>Verificar  que  cuente  con  documento oficial.</t>
  </si>
  <si>
    <t>Verificar que se cuente con  aviso de responsable sanitario.</t>
  </si>
  <si>
    <t>Verificar que el documento cuente con las características requeridas, exhibido en lugar visible del servicio y que esté vigente y actualizado.</t>
  </si>
  <si>
    <t>NORMA   Oficial   Mexicana   NOM- 016-SSA3-2012,    Que    establece las    características    mínimas    de infraestructura  y  equipamiento  de hospitales y consultorios de atención médica  especializada.  Numerales  6. 5.1.1.1,  5.1.10,  6.5.1.1.3  6.6.2.2.9.
NOM-025-STPS-2008. Condiciones de iluminación en los centros de trabajo.</t>
  </si>
  <si>
    <t>Verificar:
1. Que los espacios estén provistos de iluminación suficiente, ya sea natural o artificial, adecuada a la naturaleza del trabajo, así como de ventilación adecuada   para   la   renovación continua del aire y para evitar el calor excesivo, la condensación del vapor y el polvo. Además deberá contar sistemas de iluminación de emergencia.
2. Que la infraestructura e instalaciones hidrosanitarias   y   eléctricas   se encuentre   en   buen   estado   de mantenimiento.</t>
  </si>
  <si>
    <t>NOM-001-SEDE-2012,   Instalaciones eléctricas  artículo  517  Numerales 517-2, 517-30.</t>
  </si>
  <si>
    <t>Verificar:
1. Revisar en el área su funcionamiento a través del equipo conectado a los contactos grado hospital.
2. Que el restablecimiento de la energía sea en un lapso de 10 segundos o menor.</t>
  </si>
  <si>
    <t>NORMA Oficial Mexicana NOM-007- SSA3-2011,  Para  la  organización  y funcionamiento  de  los  laboratorios clínicos. Numeral 5.2.8.</t>
  </si>
  <si>
    <t>Verificar:
1. Existencia de sanitarios, accesorios e insumos para higiene.
2. Lavabo con el cartel de la técnica de higiene de manos.
3. Verificar calidad del agua.</t>
  </si>
  <si>
    <t>Verificar:
1.  Que el área se encuentra limpia.
2.  Evaluar la técnica de higiene de manos.
3.  Abasto e insumos para la higiene de manos: jabón (líquido o gel) y toallas desechables.</t>
  </si>
  <si>
    <t>Verificar:
1. Bitácora  de  limpieza  firmada  con firmas correspondientes.
2. Registro y calendario de controles de calidad del agua.</t>
  </si>
  <si>
    <t>NOM-016-SSA3-2012, Que establece las    características    mínimas    de infraestructura  y  equipamiento  de hospitales y consultorios de atención médica  especializada.        Numeral 5.1.10; NOM-007-SSA3-2011. Para la
organización y funcionamiento de los laboratorios clínicos. Numeral 8 8.1.</t>
  </si>
  <si>
    <t>Verificar la señalización  con el rótulo de identificación del servicio y acceso restringido.</t>
  </si>
  <si>
    <t>Verificar:
1.  Que la señalización sea clara en un lugar visible que le permita al usuario identificar el área y no acceder al servicio por su seguridad.
2.  Que el índice de superficie libre por trabajador, no sea menor de dos metros cuadrados.</t>
  </si>
  <si>
    <t>NORMA   Oficial   Mexicana   NOM- 016-SSA3-2012,    Que    establece las    características    mínimas    de infraestructura  y  equipamiento  de hospitales y consultorios de atención médica especializada. Numeral 5. 5.1;
5.1.6; 6.5; 6.5.1; 6.5.1.1.3.</t>
  </si>
  <si>
    <t>Verificar ausencia o presencia de fugas de agua, aire, gases.</t>
  </si>
  <si>
    <t>Verificar:
1.  Tener   identificadas   las   tuberías externas  o  visibles  para  agua,  aire, gases y electricidad, con los colores que establece la NOM-026-STPS-2008.
2.  Que las instalaciones de abastecimiento de agua potable estén adecuadas para los tipos de aparatos, materiales y reactivos que se utilizan, así como que en sistema de drenaje, cumpla con lo establecido en la NOM-001-SEMARNAT-1996.</t>
  </si>
  <si>
    <t>Verificar:
1. Registro de fugas.
2. Mantenimiento   de   instalaciones mediante bitácora.</t>
  </si>
  <si>
    <t>NORMA Oficial Mexicana NOM-002- STPS-2010, Condiciones de seguridad- Prevención   y   protección   contra incendios en los centros de trabajo. Numeral 7, 7.2, 7.3, 7.15. y 7.17.</t>
  </si>
  <si>
    <t>Verificar existencia de los extintores en áreas estratégicas de acuerdo a lo normado.</t>
  </si>
  <si>
    <t>Verificar:
1.  Vigencia de recarga.
2.  El conocimiento en el personal del uso de los extintores de acuerdo con la normativa e identifique las situaciones para su uso.
3.  Instrucciones de seguridad aplicables en cada área y al alcance de los trabajadores.
4.  Que  no  se  almacenen  materiales  o coloquen  objetos  que  obstruyan  e interfieran el acceso al equipo contra incendio.</t>
  </si>
  <si>
    <t>Verificar:
1. Instructivo de uso de extintores.
2. Registro mensual de verificación de funcionalidad de los extintores.
3. Registro de la capacitación del uso del manejo de extintores.
4. Manual de manejo de extintores.</t>
  </si>
  <si>
    <t>Numerales 5; 5.2; 5.2.6, 8; de la NOM 007-SSA3-2011, Para la organización y funcionamiento de los laboratorios clínicos. NOM-005-STPS-1998.   10.3;
10.3.1; 10.3.2.</t>
  </si>
  <si>
    <t>Verificar existencia de un almacén para guarda  de  sustancias,  materiales  y reactivos.</t>
  </si>
  <si>
    <t>Verificar:
1. Que las áreas destinadas para este fin estén aisladas de cualquier fuente de calor o ignición.
2. Que los recipientes fijos donde se almacenen estas sustancias deben contar con dispositivos de relevo de presión y arrestador de flama.
3. Que el personal conozca y aplique normatividad sobre el almacenaje.</t>
  </si>
  <si>
    <t>Verificar el manual de procedimientos en el que se incluya el área de almacén de sustancias de acuerdo con la NOM-005- STPS-1998.</t>
  </si>
  <si>
    <t>NOM-087-SEMARNAT-SSA1-2002,
Protección      Ambiental   -   Salud Ambiental   -   Residuos   Peligrosos Biológico infecciosos Clasificación   y Especificaciones de Manejo. Numerales 6; 6.7.</t>
  </si>
  <si>
    <t>Verificar:
1. Existencia de contenedores para el manejo del RPBI.
2. Que el área cuente con señalización y circulación de contenedores.</t>
  </si>
  <si>
    <t>Verificar:
1. Que la señalización de la circulación de los contenedores este colocada desde el área generadora hacia el almacén temporal.
2. Que  los  RPBI  estén  identificados y  separados  en  los  contenedores correspondientes de acuerdo a sus características físicas y biológicas infecciosas.
3. Constatar que el personal adscrito al área que tenga contacto con los residuos  peligrosos,  cuenten  con el conocimiento adecuado  para la clasificación,  separación  y  manejo de los RPBI</t>
  </si>
  <si>
    <t>NOM 016-SSA3-2012. Que establece las    características    mínimas    de infraestructura  y  equipamiento  de hospitales y consultorios de atención médica especializada.   Numerales 6; 6.5; 6.5.1.1.4; 5.5.</t>
  </si>
  <si>
    <t>Verificar:
1. Sala de espera.
2. Recepción   para   solicitudes   de estudios  y entrega de resultados, registro de pacientes para toma de muestra.</t>
  </si>
  <si>
    <t>Verificar:
1. Bitácora de control de aseo y limpieza del área firmada por el jefe de turno o supervisor.
2. Registro de solicitudes de estudios y de resultados.</t>
  </si>
  <si>
    <t>NORMA Oficial Mexicana NOM-007- SSA3-2011,  Para  la  organización  y funcionamiento  de  los  laboratorios clínicos. Apéndice normativo A5.</t>
  </si>
  <si>
    <t>Verificar existencia:
1. Asiento   con   respaldo   para   el paciente;   Contenedor rígido para punzocortantes.
2. Cubeta, cesto o soporte para la bolsa de  residuos  peligrosos  biológico- infecciosos.
3. Repisa descansa brazo o mesa con cojín.
4. Torundero con tapa.</t>
  </si>
  <si>
    <t>Verificar:
1. Que el área se encuentre limpia.
2. Que  las  áreas  tengan  privacidad, comodidad  y  seguridad  para  el paciente.</t>
  </si>
  <si>
    <t>Verificar bitácora de limpieza firmada con firmas correspondientes.</t>
  </si>
  <si>
    <t>NORMA Oficial Mexicana NOM-007- SSA3-2011,  Para  la  organización  y funcionamiento  de  los  laboratorios clínicos. Apéndice normativo A6.</t>
  </si>
  <si>
    <t>Verificar  autoclave,  canastilla  para transportar material, de acuerdo con el tipo de material de que se trate, cubeta, cesto o soporte para la bolsa de residuos peligrosos biológico-infecciosos, mueble para guarda de materiales, equipo o instrumentos  esterilizados,  mesa  de trabajo, repisas, tarja.</t>
  </si>
  <si>
    <t>Verificar que el área se encuentre limpia.</t>
  </si>
  <si>
    <t>Verificar que cuente con dispositivos para el lavado de manos y cara, en particular para los ojos en situaciones de emergencia.</t>
  </si>
  <si>
    <t>Verificar    que    las    instalaciones hidrosanitarias funcionen.</t>
  </si>
  <si>
    <t>NOM   007-SSA3-2011,   para   la
organización y funcionamiento de los laboratorios  clínicos,  numerales  5.4 recursos  materiales  y  tecnológicos,
5.5 al 5.5.3.7 de la organización y 5.2.4 apéndice normativo A.1 . Protocolos del Consejo de Salubridad General en diagnóstico y tratamiento de cáncer en niños. A1.</t>
  </si>
  <si>
    <t>Verificar:
1. Que el laboratorio cuente con los recursos  materiales  y  tecnología para  realizar:  citología  hemática completa     con     reticulocítos, frótis  de  sangre  periférica,  grupo sanguíneo ABO y Rh, pruebas de función hepática, proteínas totales, electrólitos séricos, deshidrogenasa láctica,  fosfatasa  alcalina,  tiempo de    protrombina,    tiempo    de tromboplastina parcial, fibrinógeno, química  de  4  elementos,  EGO, depuración  de  creatinina  de  24 horas, perfil viral (hepatitis B, C , VIH, epstein-barr y citomegalovirus), TORCH en menores de 4 meses.
2. Que  se  realicen  los  estudios  de laboratorio  requeridos:  depuración de Cr antes de administración de MTX, amilasa y lipasa antes de la administración   de   lasparaginasa, hemocultivo. determinación de TSH, tiroxina, Na y K. Medir LH, GH y FSH, ACTH, si el paciente es mayor de 11 años, alfafetoproteína. fracción beta de gonadotropina coriónica humana.
3. Verificar que se grafique por turno la temperatura.
4. Análisis estadístico y cumplimiento de las leyes de Westgard aplicadas al análisis de la distribución de datos obtenidos.</t>
  </si>
  <si>
    <t>Verificar:
1. Bitácora     y     programa     de mantenimiento     preventivo     y correctivo.
2. Programa y registro de calibración.
3. Bitácora   de   análisis   estadístico y  cumplimiento  de  las  leyes  de Westgard aplicadas al análisis de la distribución de datos obtenidos, en formato estandarizado para todas las áreas del laboratorio.
4. Bitácora de control de calidad interno efectuado para las coloraciones de Gram y reticulocitos, incluyendo la fecha de filtrado de los reactivos correspondientes.</t>
  </si>
  <si>
    <t>14. Coagulómetro.
15. Contador de células.
16. Lector de micro hematocrito.
17. Microscopio binocular con enfoque macro y micrométrico, platina con movimientos  en  cruz,  iluminación en la base, revólver para 4 objetivos, filtro  despulido  y  transformador variable.
18. Pipeta de vidrio, de Toma o similar, para diluir glóbulos blancos.
19. Pipeta de vidrio, de Toma o similar, para diluir glóbulos rojos.
20. Pipeta sahli.
21.  Equipo  para  química  sanguínea, serología   e   inmunología   o   su equivalente tecnológico.
22. Baño de agua sin circulación forzada con termostato.
23. Espectrofotómetro con ancho de banda para la longitud de onda de 325 a 825 nanómetros, ancho de ventana de 20 nanómetros.
24. Gradilla para tubos de ensaye.
25. Marcador de intervalos de tiempo provisto de alarma.
26. Pipetas de volumen variable. 27. Pipetas volumétricas.</t>
  </si>
  <si>
    <t>NOM    007-SSA3-2011,    Para    la
organización y funcionamiento de los laboratorios  clínicos.  Numeral   6.5, 6.5.1, 6.5.1.1.2  de la NOM 016-SSA3-
2012 Que establece las características mínimas    de    infraestructura    y equipamiento    de    hospitales    y consultorios   de   atención   médica especializada. Numeral 5., 5.5., 5.5.4.</t>
  </si>
  <si>
    <t>Verificar   que   cuente   con   equipos automatizados.</t>
  </si>
  <si>
    <t>Verificar:
1.  Que  en  caso  de  utilizar  equipos automatizados  para  realizar  estudios de laboratorio, se deberán adaptar los espacios y áreas de trabajo, de acuerdo con los requerimientos de luz, humedad, ventilación y temperatura que indique el fabricante.
2.  Que se realice mantenimiento preventivo programado y correctivo en su caso.</t>
  </si>
  <si>
    <t>Verificar:
1. Bitácora     de     mantenimiento preventivo y correctivo.
2. Registro de la calibración del equipo.</t>
  </si>
  <si>
    <t>NOM    007-SSA3-2011,    para    la
organización y funcionamiento de los laboratorios clínicos, numeral 5., 5.2. ,
5.2.4, 5.4.1, 5.5.4, 5.5 al 5.5.3.7; 5.1.13
y apéndice normativo A.3.  Protocolos del Consejo de Salubridad General en diagnóstico y tratamiento de cáncer en niños.</t>
  </si>
  <si>
    <t>Existencia de equipo para determinar electrolitos séricos, tinciones especiales para   leucemia,   equipo   e   insumos para  determinar  niveles  séricos  de metotrexate.  Cultivos.  Determinación de  anticuerpos  para  EBV,  CMG,  IgG, IgM.  Ácido homovanílico. Ácido vanilil mandélico.   DHL.   Perfil   hormonal masculino y femenino.</t>
  </si>
  <si>
    <t>Mantenimiento preventivo y correctivo de muebles.</t>
  </si>
  <si>
    <t>NOM    007-SSA3-2011,    Para    la
organización y funcionamiento de los laboratorios clínicos. Numeral 5., 5.2,
5.2.1.</t>
  </si>
  <si>
    <t>Verificar existencia del área de registro.</t>
  </si>
  <si>
    <t>Verificar limpieza y buenas condiciones del área.</t>
  </si>
  <si>
    <t>NOM    007-SSA3-2011,    Para    la
organización y funcionamiento de los laboratorios clínicos. Numerales 5.2., 5.2.2,  5.4.  ,  5.4.1,  5.4.2.,  Apéndice
normativo  A.5.  ACUERDO  por  el que se declara la obligatoriedad de la  implementación,  para  todos  los integrantes del Sistema Nacional de Salud,  del  documento  denominado Acciones Esenciales para la Seguridad del Paciente. DOF 08/09/17. AESP 1E 2E.</t>
  </si>
  <si>
    <t>Verificar:
1. Que el área cuente con: asiento con respaldo  para  el  paciente,  repisa descansa brazo o mesa con cojín, torundero con tapa).
2. Que las jeringas, agujas y lancetas utilizadas para la toma de muestras sanguíneas, sean desechables.</t>
  </si>
  <si>
    <t>Verificar:
1. Limpieza y buenas condiciones del área.
2. Verificar que los datos de la etiqueta coinciden  con  los  datos  de  las solicitudes</t>
  </si>
  <si>
    <t>Verificar:
1. Bitácora     de     mantenimiento preventivo y correctivo de mobiliario.
2. Que  la  solicitud  cuente  con  los datos de identificación del paciente (nombre  completo  y  fecha  de nacimiento),  fecha  y  hora  y  de estudio, identificación del solicitante, estudio  solicitado  y  diagnóstico probable.</t>
  </si>
  <si>
    <t>NOM    007-SSA3-2011,    Para    la
organización y funcionamiento de los laboratorios clínicos. Numerales 5.2, 5.2.2, 5.2.5, 4, 5.4.1,  5.4, 5.5, 5.5.10.
Apéndice normativo A.6.</t>
  </si>
  <si>
    <t>NOM    007-SSA3-2011,    Para    la
organización y funcionamiento de los laboratorios clínicos. Numeral 5.</t>
  </si>
  <si>
    <t>Verificar que se cuente con manuales del servicio actualizados con el presente año lectivo.</t>
  </si>
  <si>
    <t>Verificar que los documentos y manuales se conozcan por el personal operativo.</t>
  </si>
  <si>
    <t>Verificar:
1.  Manual de organización.
2.  Manual      de      procedimientos administrativos.
3.  Manual de todos los métodos analíticos utilizados en el laboratorio clínico de que se trate, en idioma español.
4.  Bitácora    de    mantenimiento    y calibración de equipo.
5.  Manual para la toma, identificación, manejo, conservación y transporte de muestras.
6.  Manual de manejo de equipo en idioma español.
7.  Manual  de  seguridad  e  higiene ocupacional y en su caso, de seguridad radiológica.
8.  Manual  de  procedimientos  para  el manejo de desechos peligrosos.
9. Programa de mantenimiento preventivo y  calibración  de  instrumentos  de medición y del equipo utilizado en el establecimiento.
10.   Programa   de   desinfección   y desinfestación del establecimiento, así
como la bitácora correspondiente.</t>
  </si>
  <si>
    <t>NOM    007-SSA3-2011,    Para    la
organización y funcionamiento de los laboratorios clínicos. Numeral 7, 7.1 y
7.2.</t>
  </si>
  <si>
    <t>Verificar existencia de un programa de control interno y externo de la calidad.</t>
  </si>
  <si>
    <t>Verificar:
1.  Que se aplica un programa de control interno  de  la  calidad  para  todos los estudios de laboratorio que se realizan,  que  incluya  las  etapas preanalítica, analítica y postanalítica,
2.  Que cuenten con la participación en un programa de evaluación externa de la calidad, en el cual deberán integrar los estudios de laboratorio que realicen y que incluya el programa, de acuerdo con las necesidades del laboratorio clínico en materia de calidad.</t>
  </si>
  <si>
    <t>Verificar documentos de evaluación de la calidad interna y externa.</t>
  </si>
  <si>
    <t>NOM-007-SSA3-2011,     Para     la
organización  y  funcionamiento  de los  laboratorios  clínicos.  Numerales 4, 4.7., 4.8. NOM 004 SSA3 2012.
Numeral 6., 6.1 , 6.1.3. ACUERDO por el  que  se  declara  la  obligatoriedad de la implementación, para todos los integrantes del Sistema Nacional de Salud,  del  documento  denominado Acciones Esenciales para la Seguridad del Paciente. DOF 08/09/17. AESP 2E.</t>
  </si>
  <si>
    <t>Verifica  que  los  formatos  específicos del establecimiento se encuentren con registros.</t>
  </si>
  <si>
    <t>Verificar:
1.  Existencia de registros cronológicos de los estudios de laboratorio en los que conste: fecha, nombre del usuario, tipo de estudios de laboratorio realizados, los resultados obtenidos con nombre y firma autógrafa, en su caso, digitalizada o electrónica de la persona que lo realizó.
2.  Que   los   informes   de   resultados cuenten con los valores o intervalos de referencia conforme a los métodos utilizados, género y grupo de edad al que corresponden y en hoja membretada y contener: el nombre o razón social, domicilio del establecimiento, así como el  nombre  y  cédula  profesional  del responsable sanitario.</t>
  </si>
  <si>
    <t>Verificar:
1. Registro de informe de resultados.
2. Verificar la existencia del listado de valores críticos de laboratorio.</t>
  </si>
  <si>
    <t>Artículos    315    y    316    Titulo Decimocuarto Capitulo. Ley  General de Salud.</t>
  </si>
  <si>
    <t>Verificar documento oficial.</t>
  </si>
  <si>
    <t>NOM-253-SSA1-2012,     Para     la
disposición de sangre humana y sus componentes con fines terapéuticos. Apartados 4.11.; 19.3.1.10.</t>
  </si>
  <si>
    <t>Verificar existencia de convenios.</t>
  </si>
  <si>
    <t>Verificar:
1.  Que  se  cuenta  con  el  convenio  de intercambio o suministro de unidades de sangre con otros bancos de sangre proveedores de las unidades de sangre solicitada  o  entregada,  o  con  carta compromiso para concretar el convenio.2. Que  existan  en  el  establecimiento los servicios clínicos que solicitan los productos sanguíneos
3.  que cuenten con los oficios y formatos de solicitud de sangre y sus componentes.
4.  que tengan un procedimiento para su operación.</t>
  </si>
  <si>
    <t>Verificar    convenios    y    formatos correspondientes.</t>
  </si>
  <si>
    <t>NOM-002-STPS-2010.   Numeral   5.
Obligaciones del patrón, 5.8 y Capítulo 11, 11.1 al 11.5 y NOM 016-SSA3-2012.
Numeral  5.  Disposiciones  generales aplicables a los establecimientos para la atención médica hospitalaria, 5.1.10 Contar con la señalización y la NOM- 003-SEGOB-2011.</t>
  </si>
  <si>
    <t>Verificar   que   exista   señalización informativa y de emergencia para protección civil y delimitación del punto de reunión.</t>
  </si>
  <si>
    <t>Verificar:
1. Que  cuente  con  señalización  que identifique las áreas de uso público del   servicio   principalmente   las correspondientes  a  sangrado,  sin perjuicio de otras señalizaciones.
2. Que existan señales y avisos sobre protección  civil,  que  permitan  a los  usuarios  identificar  y  advertir áreas o condiciones que representen riesgo para su salud e integridad física,  así  como  ubicar  equipos para la respuesta a emergencias, e instalaciones o servicios de atención a la población en caso de desastre.
3. Que exista la ubicación del punto de reunión.</t>
  </si>
  <si>
    <t>No aplica.</t>
  </si>
  <si>
    <t>NOM-002-STPS-2000.   Numeral   7.
Condiciones de prevención y protección contra incendios, 7.2, 7.3, 7.15. y 7.17.</t>
  </si>
  <si>
    <t>Verificar existencia y funcionalidad de los extintores en el área de trabajo.</t>
  </si>
  <si>
    <t>Verificar:
1. Que los extintores estén colocados de acuerdo a la normatividad vigente.
2. Contar con rutas de evacuación.
3. Revisar la vigencia de recarga.
4. Que el personal tenga conocimiento del uso de los extintores de acuerdo con la normativa e identifique las situaciones para su uso.
5. Instrucciones de seguridad aplicables en cada área y al alcance de los trabajadores
6. Que no se almacenen materiales o coloquen objetos que obstruyan e interfieran el acceso al equipo contra incendio.</t>
  </si>
  <si>
    <t>Verificar:
1. Programa anual y registro mensual dela revisión del equipo.
2. Registro  de  los  resultados  de  la revisión mensual: fecha de revisión, nombre  del  personal  que  realizó la  revisión,  resultados,  anomalías identificadas y seguimiento de las mismas.
3. Registro de la capacitación del uso del manejo de extintores.
4. Manual de manejo de extintores.</t>
  </si>
  <si>
    <t>NOM-002-STPS-2010.   Numeral   7.
Condiciones de prevención y protección contra incendios, 7.1 y 7.14.</t>
  </si>
  <si>
    <t>Verificar existencia de condiciones de seguridad.</t>
  </si>
  <si>
    <t>Verificar:
1. Que se cuente con instrucciones de seguridad aplicables en cada área del centro trabajo al alcance de los trabajadores
2. Que  se  evite  que  se  almacenen materiales o coloquen objetos que obstruyan  e  interfieran  el  acceso al  equipo  contra  incendio,  a  los dispositivos de alarma de incendio o activación manual de los sistemas fijos contra incendio.</t>
  </si>
  <si>
    <t>Verificar:
1. Instructivo de seguridad.
2. Registro   de   la   supervisión   de cumplimiento.</t>
  </si>
  <si>
    <t>NOM-253-SSA1-2012,     Para     la
disposición de sangre humana y sus componentes con fines terapéuticos. Numerales 4.3. y 4.4.</t>
  </si>
  <si>
    <t>Verificar que el establecimiento cuente con sistema de gestión de la calidad y que se cuente con un manual de calidad.</t>
  </si>
  <si>
    <t>Verificar que se estén realizando los procesos solicitados.</t>
  </si>
  <si>
    <t>Verificar manual de calidad: estructura de la organización y descripción de todas las actividades individuales y colectivas, que   incluya   planificación,   control, aseguramiento, mejora continúa de la calidad de las actividades que realiza los servicios y los recursos necesarios para su desarrollo.</t>
  </si>
  <si>
    <t>NOM-253-SSA1-2012,     Para     la
disposición de sangre humana y sus componentes con fines terapéuticos. Numerales 19.3.1.; 19.3.1.1.; 19.3.1.2.;
19.3.1.3.; 19.3.1.4.; 19.3.1.5.; 19.3.1.8.
; 19.3.1.9. ; 19.3.1.10. 19.3.2.1.</t>
  </si>
  <si>
    <t>Verificar  existencia  de  manuales  de procedimientos   normalizados   de operación (PNO).</t>
  </si>
  <si>
    <t>NOM-253-SSA1-2012,     Para     la
disposición de sangre humana y sus componentes con fines terapéuticos. Numerales  19.1.3.7.  y  19.  3.1.  11;
19.3.1.12.</t>
  </si>
  <si>
    <t>Verificar existencia de instructivos para el uso y cuidados del equipamiento e instrumental, guías para el buen uso clínico  de  la  sangre,  procedimientos normalizados   para   gammaglobulina anti-D.</t>
  </si>
  <si>
    <t>NOM-087-SEMARNAT-SSA1-2002.
Numeral  6.  Manejo  de  Residuos Peligrosos  Biológico  Infecciosos,  6.7 Programa de Contingencias, Artículo 8 del Reglamento en materia de RPBI de la Ley General del Equilibrio Ecológico y la Protección al Ambiente.</t>
  </si>
  <si>
    <t>Verificar:
1.  Que la señalización de la circulación de los contenedores este colocada desde el área generadora hacia el almacén temporal.
2.  Que   los   RPBI   estén   identificados y  separados  en  los  contenedores correspondientes  de  acuerdo  a  sus características   físicas   y   biológicas infecciosas.
3.  Constatar que el personal adscrito al área que tenga contacto con los residuos peligrosos, cuenten con el conocimiento adecuado      para   la   clasificación, separación y manejo de los RPBI</t>
  </si>
  <si>
    <t>NOM-253-SSA1-2012,     Para     la
disposición de sangre humana y sus componentes con fines terapéuticos. Apartados   3.1.86.; 3..1.87.; 3.1.94.;
3.1.97.; 3.1.98.; 3.1.99.; 3.1.101.;3.1.1
10.;3.1.112.;3.1.116.</t>
  </si>
  <si>
    <t>Verificar   capacidad   para   obtener sangre y sus derivados en el área de fraccionamiento.</t>
  </si>
  <si>
    <t>Verificar que se obtenga:
1. Sangre fresca.
2. Sangre total.
3. Concentrado     de     eritrocitos: leucodepletado, lavados, congelados y adicionado.
4. Concentrado de plaquetas.
5. Plasma fresco.
6. Crioprecipitado.
7.  Plasma  desprovisto  de  factores lábiles.
8. Verificar que las unidades  de sangre y sus componentes sanguíneos se encuentren debidamente señalizadas en los equipos de conservación  del banco de sangre.</t>
  </si>
  <si>
    <t>Verificar:
1. Listado de productos obtenidos en el sangrado.
2. Que las unidades   se encuentren señalizadas y separadas  como: a) Unidades no procesadas o aún no estudiadas; b) Unidades o mezclas procesadas y estudiadas; c) Unidades o   mezclas   seleccionadas   para determinados pacientes; d) Unidades o  mezclas  destinadas  para  uso autólogo; e) Unidades o mezclas para destino final; f) Muestras sanguíneas, y g) En su caso, reactivos.</t>
  </si>
  <si>
    <t>NOM-016-SSA3-2012.   Numeral   6.
Infraestructura  y  equipamiento  de hospitales.     NOM-253-SSA1-2012, para   la   disposición   de   sangre humana y sus componentes con fines terapéuticos.  Acuerdo por el que el Consejo de Salubridad General, declara la obligatoriedad de la implementación de  las  “Acciones  Esenciales  para  la Seguridad del Paciente”, en todos los establecimientos de atención médica del Sistema Nacional de Salud. AESP 6C.</t>
  </si>
  <si>
    <t>Verificar   existencia   de   laboratorio de   inmunohematología,   área   de refrigeración,   área   de   congelación, recepción y suministro de productos.</t>
  </si>
  <si>
    <t>Verificar  bitácoras  de  limpieza  y  de mantenimiento.</t>
  </si>
  <si>
    <t>Verificar  que  existan  las  siguientes áreas:
1. Documentación y captura de datos de donadores.
2. Sala de espera.
3. Oficina de responsable.
4. Sala de espera extracción.
4. Baños para público por género.
5. Consultorios médicos.
6. Extracción de sangre.
7. Comedor donadores.
8. Archivo clínico.
9. Recepción y envió de productos.
10. Cuarto de conservación de sangre y componentes sanguíneos. 1
1. Baños y vestidores para personal por género.
12. Laboratorio de inmunohematología.</t>
  </si>
  <si>
    <t>Verificar  que  existan  las  siguientes áreas:
1. Documentación y captura de datos de donadores.
2. Sala de espera y promoción.
3. Oficina de responsable.
4. Sala de espera extracción.
5. Baños para público por género.
6. Consultorios médicos.
7. Extracción de sangre y aféresis.
8. Comedor donadores.
9. Archivo clínico.
10. Recepción y envió de productos.
11. Cuarto de conservación de sangre y componentes sanguíneos.
12. Baños y vestidores para personal por género.
13. Fraccionamiento.
14. Refrigeradores que puedan mantener la temperatura entre +2°C y +6°C.
15.   Cámaras   de   congelación   o congeladores que puedan mantener una temperatura de -25°C o inferior.
16.  Equipos  para  conservación  de plaquetas,  con  agitación  suave  y con  temperatura  controlada  que se pueda mantener entre +20°C y
+24°C.
17. Laboratorio de serología.
18. Laboratorio de inmunohematología.
19. Oficina de laboratorio.
20. Oficina de control de calidad.
21. Laboratorio de control de calidad.
22. Cámara de conservación -4°C para reactivos e insumos almacén.</t>
  </si>
  <si>
    <t>Apartado 9.4.2 y 9.4.3. de la NOM- 253-SSA1-2012, Para la disposición de sangre humana y sus componentes con fines terapéuticos. Reporte al SUIVE.</t>
  </si>
  <si>
    <t>Verificar:
1. Que   cuenta   con   los   recursos materiales y tecnología de acuerdo con el tipo de estudios de áreas específicas   para   las   distintas secciones donde se realizarán los estudios de laboratorio, en caso de realizar  actividades  incompatibles, es necesaria la separación con una barrera física.
2. Que se cumpla con el funcionamiento y control de calidad de los reactivos para inmunohematología y serología.</t>
  </si>
  <si>
    <t>Verificar el sistema de información y reporte de resultados.</t>
  </si>
  <si>
    <t>Apartado  15.7.1.  y  15.7.2.  15.7.4.
15.7.5.  de  la  NOM-253-SSA1-2012, Para   la   disposición   de   sangre humana y sus componentes con fines terapéuticos.</t>
  </si>
  <si>
    <t>Verificar    que    se    cuenta    con refrigeradores,  congeladores,  cámaras frías,    agitadores    de    plaquetas destinados al almacenamiento de las unidades  de  sangre  y  componentes sanguíneos, o bien, los refrigeradores o congeladores de laboratorio para la conservación de reactivos o muestras.</t>
  </si>
  <si>
    <t>Verificar:
1. Que  contengan  las  características siguientes:    espacio    suficiente para el contenido que se pretenda almacenar, de manera que sea fácil de inspeccionar y mantenerlo ordenado, sistemas para la medición continúa de  la  temperatura,  (dispositivos de registro de la temperatura de forma  gráfica  o  electrónica),  de usar  dispositivos  electrónicos  la información podrá ser transferible a equipos de cómputo con o sin interface  de  monitoreo  remoto, sistemas de alarma audible y visual indicando  temperaturas  inseguras, batería  de  respaldo  para  alarmas y para el dispositivo de registro de la temperatura, instalaciones para contactos de alarma remota, si los equipos  carecen de los sistemas de medición continua de la temperatura se colocará un termómetro de cristal líquido o digital.
2. Que los servicios de transfusión que transfundan menos de 100 unidades por año, podrán tener refrigeradores o congeladores carentes de registros gráficos   de   temperatura   y   de sistemas de alarma, pero no omitirán el uso de los termómetros, los cuales se  registrarán, cuando menos cada dos  horas,  mientras  se  tengan unidades en conservación.</t>
  </si>
  <si>
    <t>Verificar:
1. Bitácoras  de  revisión  diaria   del funcionamiento y mantenimiento de la alarma.
2. Registro  diario de la temperatura cada dos horas, control del registro de la temperatura y con termómetro de precisión cada 6 meses.
3. Registro del rango de agitación de los gabinetes incubadores de plaquetas (no  más  de  70  revoluciones  por minuto).
4. Bitácora  diaria  de  la  limpieza  de refrigeradores y congeladores.
5. Mantenimientos    preventivos    y correctivos   de   los   equipos   de conservación.</t>
  </si>
  <si>
    <t>NOM-253-SSA1-2012,     Para     la
disposición de sangre humana y sus componentes con fines terapéuticos. Apartado 4.4.</t>
  </si>
  <si>
    <t>Verificar         existencia         de: esfigmomanómetro    con    brazalete de  acuerdo  a  su  principal  actividad, báscula con estadímetro, estetoscopio biauricular  con  campana,  estuche  de diagnóstico completo, lámpara de pie rodable, sellador eléctrico para líneas de bolsas de sangre, sillón para donador, balanzas mezcladoras para bolsas de sangre,  máquina  de  aféresis.  Tanque de  oxígeno  portátil  con  manómetro regulador  y  flujómetro,  termómetros digitales.</t>
  </si>
  <si>
    <t>Verificar que se encuentren funcionando y en buenas condiciones.</t>
  </si>
  <si>
    <t>Verificar:
1. Certificados  de  validación  de  los equipos.
2. Registro   de   la   calibración   y verificación.
3. Registro del monitoreo.
4. Mantenimiento     preventivo     y correctivo.
5. Lista del entrenamiento del personal para el uso adecuado de los mismos.</t>
  </si>
  <si>
    <t>Verificar  existencia  de:  agitador  de plaquetas  con  incubadora,  balanza granataria  capacidad  0  a  2,200  gr., baño maría, campana de flujo laminar, centrífuga refrigerada -15°C a -30°C, conector estéril de manguera, extractor de plasma, extractor automatizado de plasma para fraccionar la sangre en sus componentes,  sellador  eléctrico  para tubos de bolsa de sangre.</t>
  </si>
  <si>
    <t>Verificar existencia de: analizador de pH (potenciómetro), balanza analítica, cronómetro,  foto tacómetro, marco de pesas, sistema de filtración purificación de  agua,  termómetro  de  mercurio líquido  en  vidrio  para  laboratorio, termómetro de alcohol líquido en vidrio para  laboratorio,  termómetro  digital con  Termopar,  coagulómetro,  agregó metro,  sistema  automático  para  la detección de microorganismos aeróbicos y anaeróbicos.</t>
  </si>
  <si>
    <t>NOM-253-SSA1-2012,     Para     la
disposición de sangre humana y sus componentes con fines terapéuticos. Apartados 19.3.3.1.</t>
  </si>
  <si>
    <t>Verificar existencia de formatos de carta de consentimiento informado.</t>
  </si>
  <si>
    <t>Verificar existencia de formato oficial y que cumpla con las especificaciones normativas.</t>
  </si>
  <si>
    <t>NOM-253-SSA1-2012,     Para     la
disposición de sangre humana y sus componentes con fines terapéuticos. Apartado 15.1.2.</t>
  </si>
  <si>
    <t>Verificar que el banco de sangre o el servicio de transfusión de la institución participe en los programas de control de calidad externo que aplica el Centro Nacional de la Transfusión Sanguínea</t>
  </si>
  <si>
    <t>Verificar  que  el  servicio  de  sangre participe en los programas  de control de calidad externo en las modalidades siguientes:
a) Pruebas para detección de agentes infecciosos transmisibles por transfusión y
b) Pruebas para inmunohematología.</t>
  </si>
  <si>
    <t>Verificar los certificados de participación con su calificación respectiva del los últimos dos años.</t>
  </si>
  <si>
    <t>NOM-016-SSA3-2012, en su numeral 4.12, 5.1.10, 6.6.2.2.9, 6.6.5.1. NOM-
045-SSA2-2005,   en   su   numeral 10.6.7,  10.6.7.2   ACUERDO  por  el
que se declara la obligatoriedad de la  implementación,  para  todos  los integrantes del Sistema Nacional de Salud,  del  documento  denominado Acciones Esenciales para la Seguridad del Paciente. DOF 08/09/17. AESP 6C.</t>
  </si>
  <si>
    <t>Verificar:
1. Que exista señalización.
2. Que se encuentre limpia y mantenga la asepsia correspondiente.
3. Que  cuente  con  iluminación  y ventilación.
4. Que  cuente  con  infraestructura e  instalaciones  hidrosanitarias  y eléctricas.
5. Los     factores     del     entorno arquitectónico asociados a riesgo de caídas de pacientes.</t>
  </si>
  <si>
    <t>Verificar:
1. Bitácora del procedimiento de del área firmada por el jefe de turno o supervisor.
2. Bitácora     del     mantenimiento preventivo-correctivo      de      la estructura e instalaciones.
3. Manual  de  procedimientos  para determinar  las  características,  la frecuencia del aseo y limpieza del área.</t>
  </si>
  <si>
    <t>NOM-087-ECOL-SSA1-2002,   en   su numeral 4 y 6. NOM-017-SSA2-1994,
Para la vigilancia epidemiológica. NOM- 045-SSA2-2005,  Para  la  vigilancia epidemiológica, prevención y control de las infecciones nosocomiales.</t>
  </si>
  <si>
    <t>Verificar:
1. Que la señalización de la circulación de los contenedores este colocada del área generadora hacia el almacén temporal.
2. Que  los  RPBI  estén  identificados y  separados  en  los  contenedores correspondientes de acuerdo a sus características físicas y biológicas infecciosas.</t>
  </si>
  <si>
    <t>NOM-016-SSA3-2012, en su numeral 6.6.10.1,  en  su  apéndice  R.  NOM- 045-SSA2-2005,   en   su   numeral 10.6.4.2  ,10.6.4,  10.6.4.4,  10.6.6.5,
10.6.6,   10.6.7.   Programa   Médico Arquitectónico  para  el  diseño  de Hospitales    2015  DGPLADES-OMS- OPS. Guía de Equipamiento CENETEC.</t>
  </si>
  <si>
    <t>Verificar que exista las siguientes áreas: atención  de  pacientes  ambulatorios, área para la limpieza, preparación y acondicionamiento de los equipos que se utilizarán para pacientes ambulatorios u hospitalizados y área para el depósito y guarda de insumos y equipos.</t>
  </si>
  <si>
    <t>Verificar:
1. Que las áreas estén limpias.
2. Que la dimensión de los espacios sea suficiente para permitir la circulación del personal y para la ubicación de los equipos y mobiliario.
3. Que las áreas estén ordenadas.
4. Que en el almacén se encuentren los insumos y equipo requeridos.</t>
  </si>
  <si>
    <t>Verificar:
1. Bitácora de control de aseo y limpieza del área firmada por el jefe de turno o supervisor.
2. Registro del sistema de abasto de los insumos.</t>
  </si>
  <si>
    <t>Verificar:
1. Que la ubicación este cercana a la unidad de urgencias o a los servicios de consulta externa.
2. Que   cada   cubículo   tenga   las dimensiones requeridas.
3. Que  las  conexiones  centrales  de oxígeno  y  gases  medicinales  no tengan fugas.
4. Que de preferencia las mangueras, conectores,     tubos,     boquillas, mascarillas y otros sean de material descartable  o  bien  reutilizables previa esterilización.</t>
  </si>
  <si>
    <t>Verificar que cuente con el siguiente equipo:    esterilizador,    espirómetro o    su    equivalente    tecnológico, vaporizador humedecedor, nebulizador, micronebulizador   o   su   equivalente tecnológico,  lavadora  de  equipo  de inhaloterapia,   unidad   de   secado, flujómetro de pared estándar, oxímetro de pulso, percutor electrónico y percutor neonatal.</t>
  </si>
  <si>
    <t>Verificar:
1. Que  el  equipo  este  en  buenas condiciones.
2. Que el equipo funcione.
3. Que los circuitos para ventilación e   inhaloterapia,   las   bolsas   de reanimación respiratoria y sensores de  oxígeno  utilizados  si  no  son desechables,  deben  ser  lavados y  esterilizados  o  someterlos  a desinfección de alto nivel antes de volver a ser usados en otro paciente.
4. Que los humidificadores y equipos de apoyo respiratorio no invasivo estén esterilizados o sometidos a desinfección de alto nivel y que el cambio de estos se realice máximo cada semana, a menos que exista contaminación documentada.</t>
  </si>
  <si>
    <t>Verificar:
1.  Que  el  mobiliario  este  en  buenas condiciones.
2.  Que el mobiliario funcione.
3.  Que el equipo y material este empacado en  papel  grado  médico  y  cerrado mediante selladora térmica y rotulado con fecha de esterilización, de caducidad y nombre de la persona responsable del proceso.
4.  Que  los  recipientes  que  contengan desinfectante estén tapados y rotulados con el nombre del producto, la fecha de preparación y caducidad.</t>
  </si>
  <si>
    <t>Verificar:
1.  Inventario de mobiliario.
2.  Bitácora de mantenimiento preventivo y correctivo del mobiliario.
3.  Manual de procedimientos.
4.  Resguardo de instrumental.
5.  Bitácora    de    mantenimiento    del instrumental, así como el procedimiento de baja y alta del mismo.
6.  Bitácora de uso de los desinfectantes.
7.  Registro     del     procedimiento     de esterilización y desinfección de alto nivel de los humidificadores y equipos de apoyo respiratorio  no  invasivo  (registrarse  la fecha y hora de cambio).</t>
  </si>
  <si>
    <t>Verificar que el establecimiento cuente con un procedimiento definido, aplicado al establecimiento y documentado para la comunicación efectiva Acción Esencial 2 (D, E) y 3B.</t>
  </si>
  <si>
    <t>Verificar:
1. Que  las  prescripciones  médicas y   anotaciones   en   documentos del  expediente  clínico  estén  con letra  legible,  sin  abreviaturas,  sin enmendaduras,   tachaduras,   para mejorar la comunicación efectiva.
2. Comunica los resultados críticos a los pacientes de conformidad con el procedimiento establecido.</t>
  </si>
  <si>
    <t>Verificar  que  el  área  cuente  con  un procedimiento  documentado  para  la seguridad en el proceso de medicación Acción Esencial 3A, 3C, 3D, 3E, 3F.</t>
  </si>
  <si>
    <t>Verificar  que  se  realiza  la  doble verificación    en    la    preparación administración de medicamentos de alto riesgo (insulinas).</t>
  </si>
  <si>
    <t>Verificar los registros de notificación de eventos adversos relacionados con la medicación.</t>
  </si>
  <si>
    <t>CALIFICACIÓN INHALOTERAPIA HEMATOPATIAS</t>
  </si>
  <si>
    <t>CALIFICACIÓN INHALOTERAPIA TSFSNC</t>
  </si>
  <si>
    <t>CALIFICACIÓN INHALOTERAPIA TSDSNC</t>
  </si>
  <si>
    <t>CALIFICACIÓN HOSPITALIZACIÓN HEMATOPATIAS</t>
  </si>
  <si>
    <t>CALIFICACIÓN HOSPITALIZACIÓN TSFSNC</t>
  </si>
  <si>
    <t>CALIFICACIÓN HOSPITALIZACIÓN TSDSNC</t>
  </si>
  <si>
    <t>CALIFICACIÓN CUIDADOS PALIATIVOS HEMATOPATIAS</t>
  </si>
  <si>
    <t>CALIFICACIÓN CUIDADOS PALIATIVOS TSFSNC</t>
  </si>
  <si>
    <t>CALIFICACIÓN CUIDADOS PALIATIVOS TSDSNC</t>
  </si>
  <si>
    <t>CALIFICACIÓN FISIOTERAPIA TSFSNC</t>
  </si>
  <si>
    <t>CALIFICACIÓN QUIMIOTERAPIA HEMATOPATIAS</t>
  </si>
  <si>
    <t>CALIFICACIÓN QUIMIOTERAPIA TSFSNC</t>
  </si>
  <si>
    <t>CALIFICACIÓN QUIMIOTERAPIATSDSNC</t>
  </si>
  <si>
    <t>Acciones Esenciales para la Seguridad del Paciente</t>
  </si>
  <si>
    <t>CALIFICACIÓN UNIDAD QUIRÚRGICA HEMATOPATIAS</t>
  </si>
  <si>
    <t>CALIFICACIÓN UNIDAD QUIRÚRGICA TSFSNC</t>
  </si>
  <si>
    <t>CALIFICACIÓN HUNIDAD QUIRÚRGICA TSDSNC</t>
  </si>
  <si>
    <t>CALIFICACIÓN SERVICIOS GENERALES HEMATOPATIAS</t>
  </si>
  <si>
    <t>CALIFICACIÓN SERVICIOS GENERALES TSFSNC</t>
  </si>
  <si>
    <t>CALIFICACIÓN SERVICIOS GENERALES TSDSNC</t>
  </si>
  <si>
    <t>CALIFICACIÓN CONSULTA EXTERNA HEMATOPATIAS</t>
  </si>
  <si>
    <t>CALIFICACIÓN CONSULTA EXTERNA TSFSNC</t>
  </si>
  <si>
    <t>CALIFICACIÓN CONSULTA EXTERNA TSDSNC</t>
  </si>
  <si>
    <t>CALIFICACIÓN GOBIERNO HEMATOPATIAS</t>
  </si>
  <si>
    <t>CALIFICACIÓN GOBIERNO TSFSNC</t>
  </si>
  <si>
    <t>CALIFICACIÓN GOBIERNO TSDSNC</t>
  </si>
  <si>
    <t>LGS,   en   su   artículo   200   bis. RLGSMPSAM, en su artículo 220, 221,
222, 143, 145.</t>
  </si>
  <si>
    <t>NOM-016-SSA3-2012, en su numeral
5.1.10 ACUERDO por el que se declara la obligatoriedad de la implementación, para todos los integrantes del Sistema Nacional  de  Salud,  del  documento denominado    Acciones    Esenciales para la Seguridad del Paciente. DOF 08/09/17. AESP 6C.</t>
  </si>
  <si>
    <t>Verificar:
1. Que  el  área  esté  debidamente señalizada  con  rótulo  de  acceso restringido.
2. Que la iluminación y ventilación sean adecuadas.
3. Que la infraestructura e instalaciones hidrosanitarias   y   eléctricas   se encuentre en buen estado.
4. Los     factores     del     entorno arquitectónico asociados a riesgo de caídas de pacientes.</t>
  </si>
  <si>
    <t>NOM-087-ECOL-SSA1-2002,        en
su  numeral  4  y  PROY-NOM-037- SSA3-2013, en su numeral 6.2.1.10.</t>
  </si>
  <si>
    <t>Verificar:
1. Existencia de contenedores para el manejo del RPBI.
2. Que cuente con área de depósito y estación temporal de RPBI, material y reactivos.</t>
  </si>
  <si>
    <t>Verificar:
1. Que la señalización de la circulación de los contenedores este colocada del área generadora hacia el almacén temporal.
2. Que  los  RPBI  estén  identificados y  separados  en  los  contenedores correspondientes de acuerdo a sus características  físicas  y  biológico infecciosas.</t>
  </si>
  <si>
    <t>NOM-001-SEDE-2012, artículo 517, en su numeral 517-30.</t>
  </si>
  <si>
    <t>Verificar en el área su funcionamiento a través del equipo conectado a los contactos grado hospital.</t>
  </si>
  <si>
    <t>RLGSMPSAM,  en  su  artículo  168 ACUERDO por el que se declara la obligatoriedad de la implementación, para todos los integrantes del Sistema Nacional  de  Salud,  del  documento denominado    Acciones    Esenciales para la Seguridad del Paciente. DOF 08/09/17. AESP 5B.</t>
  </si>
  <si>
    <t>Verificar:
1. Que     los     sanitarios     sean independientes  para  hombres  y mujeres.
2. Inodoro para uso de personas con discapacidad.
3. Lavabo  con  cartel  de  técnica  de higiene de manos.</t>
  </si>
  <si>
    <t>Verificar:
1. Que tengan papel sanitario y bote de campana o de pedal para basura.
2. Que no se presente fugas de agua o drenaje.
3. Que   se   encuentren   limpios   e higiénicos.
4. Abasto e insumos para la higiene de manos: jabón (líquido o gel) y toallas desechables.</t>
  </si>
  <si>
    <t>Verificar:
1. Registro y control del sistema de abasto de los insumos para la higiene de manos.
2. Bitácora  de  limpieza  firmada  por turno y por supervisor o jefe del servicio.
3. Bitácora     del     mantenimiento preventivo   y   correctivo   de   la estructura.</t>
  </si>
  <si>
    <t>RLGSMPSAM, en su artículo 168. PROY- NOM-037-SSA3-2013, en su numeral 6.1ACUERDO por el que se declara la obligatoriedad de la implementación, para todos los integrantes del Sistema Nacional  de  Salud,  del  documento denominado    Acciones    Esenciales para la Seguridad del Paciente. DOF 08/09/17. AESP 1E.</t>
  </si>
  <si>
    <t>Verificar que cuente con mobiliario.</t>
  </si>
  <si>
    <t>Verificar:
1. Que el mobiliario se encuentre en buenas condiciones.
2. Que  se  realice  el  registro  de recepción de muestras y entrega de resultados (que conste al menos la fecha, nombre del paciente, tipo de examen realizado y los resultados obtenidos;   nombre,   número   de cédula  profesional  y  firma  del médico especialista que interpretó el estudio). Corroborando los datos de la etiqueta del recipiente de la muestra biológica con los datos de las solicitudes.</t>
  </si>
  <si>
    <t>Verificar  que  cuente  con  mobiliario, equipo, instrumental y material para toma de muestras.</t>
  </si>
  <si>
    <t>Verificar  que  el  mobiliario,  equipo, instrumental y material se encuentre en buenas condiciones.</t>
  </si>
  <si>
    <t>Verificar:
1. Inventario de mobiliario y equipo.
2. Bitácora     de     mantenimiento preventivo y correctivo del mobiliario y equipo.
3. Resguardo del instrumental.
4. Sistema de abasto del material para la toma de muestras.</t>
  </si>
  <si>
    <t>Verificar que se cuente con el espacio físico y equipo para la disección y toma de cortes.</t>
  </si>
  <si>
    <t>Verificar  que  se  realice  el  sistema de  disección,  muestreo,  descripción macroscópica y en su caso estudios transoperatorios.</t>
  </si>
  <si>
    <t>Verificar   la   hoja   de   descripción macroscópica.</t>
  </si>
  <si>
    <t>Verificar que se cuente con el mobiliario correspondiente.</t>
  </si>
  <si>
    <t>Verificar que el mobiliario se encuentre en buenas condiciones.</t>
  </si>
  <si>
    <t>RLGSMPSAM, en su artículo 168. PROY- NOM-037-SSA3-2013, en su numeral
6.1.   NOM-016-SSA3-2012,   en   su apéndice B.</t>
  </si>
  <si>
    <t>Verificar:
1.  Que cuente con sistema para inclusión de  tejidos  en  parafina  u  otros materiales, manual o automatizado.
2.  Que   exista   equipo   de   corte histológico,   tinción,   montaje   y etiquetado, manual o automatizado.
3.  Que cuente con equipo de protección para el personal.</t>
  </si>
  <si>
    <t>Verificar:
1. Que  el  mobiliario  y  equipo  se encuentre en buenas condiciones.
2. Que el equipo funcione.</t>
  </si>
  <si>
    <t>Verificar:
1. Que el mobiliario se encuentre en buenas condiciones.
2. Abasto de insumos para la higiene de manos: jabón (líquido o gel) y toallas desechables.</t>
  </si>
  <si>
    <t>Verificar que exista el siguiente mobiliario: asiento, bote para basura tipo municipal (bolsa  de  cualquier  color,  excepto  rojo o amarillo), bote para RPBI (bolsa roja), mesa alta de trabajo con tarja, lavabo con el cartel de la técnica de higiene de manos, mesa baja para microscopio con control de iluminación ambiental, sistema de archivo para documentos, sistema de archivo para
laminillas.</t>
  </si>
  <si>
    <t>Verificar:
1. Inventario de equipo.
2. Bitácora   de   mantenimiento   y calibración del equipo.
3. Sistema de abasto del material para la tinción.</t>
  </si>
  <si>
    <t>RLGSMPSAM,  en  su  artículo  168. PROY-NOM-037-SSA3-2013,   en   su
numeral 6.1.</t>
  </si>
  <si>
    <t>Verificar que exista lo siguiente: almacén de especímenes, mesa de necropsias, tarja para lavado de material, sistema de refrigeración para cadáveres, equipo e instrumental de corte y disección para necropsia, charolas y recipientes herméticos, mueble para guarda de  instrumental,  contenedores  para  la disposición de residuos peligrosos, balanza granataria, equipo fotográfico, equipo de protección personal, extractor de aire, y área de conservación y almacenamiento de
órganos, tejidos y cadáveres.</t>
  </si>
  <si>
    <t>Verificar:
1.  Inventario de mobiliario y equipo.
2.  Bitácora de mantenimiento preventivo y correctivo del mobiliario.
3.  Bitácora de mantenimiento y calibración del equipo.
4.  Registro de temperatura del sistema de refrigeración.
5.  Manual de desinfección y desinfestación.
6.  Manual  de  manejo  de  las  piezas quirúrgicas.</t>
  </si>
  <si>
    <t>PROY-NOM-037-SSA3-2013,   en   su
numeral 5.6, 6.1.</t>
  </si>
  <si>
    <t>Verificar:
1.  Que el mobiliario se encuentre en buenas condiciones.
2.  Que las laminillas estén identificadas y con registro cronológico de acuerdo al número correspondiente en la recepción de la muestra.
3.  Que  los  resultados  de  los  estudios estén en hoja membretada y contenga al menos: el nombre o razón social de la institución o establecimiento y el domicilio  correspondiente,  fecha  de emisión del informe, datos del paciente; en  su  caso,  número  de  registro, expediente, folio del estudio; así como nombre, número de cédula profesional y  firma  del  médico  especialista  que interpretó el estudio, misma que será autógrafa.</t>
  </si>
  <si>
    <t>PROY-NOM-037-SSA3-2013,   en   su
numeral 6.5.</t>
  </si>
  <si>
    <t>Verificar la existencia de documentos técnico-normativos.</t>
  </si>
  <si>
    <t>Verificar la existencia de la siguiente documentación:
1. Manual de organización.
2. Manual      de      procedimientos administrativos y técnicos.
3. Manual de manejo de cada equipo.
4. Manual  de  seguridad  e  higiene ocupacional.
5. Manual de procedimientos para el manejo de residuos peligrosos.
6. Programa    de    desinfección    y desinfestación del establecimiento.</t>
  </si>
  <si>
    <t>Verifica que se realicen los estudios de Inmunohistoquímica  establecidos  en cada caso de acuerdo a la patología.</t>
  </si>
  <si>
    <t>Verificar:
1. Bitácoras     de     mantenimiento preventivo y correctivo del quipo y de manera documental.
2. Resultado    de    estudios    de inmumohistoquímica  integrados  Al expediente y comentados.</t>
  </si>
  <si>
    <t>Verificar la bitácora de limpieza firmada con firmas correspondientes.</t>
  </si>
  <si>
    <t>Verificar  que  el  área  cuente  con  un procedimiento  definido,    aplicado  y documentado  para  la  comunicación efectiva Acción Esencial 2 (A,B, E).</t>
  </si>
  <si>
    <t>Verificar:
1. Que  se  cuente  con  una  bitácora específica para el registro de los resultados críticos.
2. Que   se   conoce   y   sigue   el procedimiento  establecido  para  al emisión  recepción  de  resultados críticos.</t>
  </si>
  <si>
    <t>Verificar:
1. Registros    de    supervisión    de seguimiento, llenado de la bitácora específica de registro de resultados críticos.
2. Constancias de capacitación o listas de asistencia.</t>
  </si>
  <si>
    <t>CALIFICACION ANATOMOPATOLOGÍA HEMATOPATIAS</t>
  </si>
  <si>
    <t>CALIFICACION ANATOMOPATOLOGÍA TSFSNC</t>
  </si>
  <si>
    <t>CALIFICACION ANATOMOPATOLOGÍA TSDSNC</t>
  </si>
  <si>
    <t>LGS,   en   su   artículo   200   bis. RLGSMPSAM, en su artículo 220, 221,
222.</t>
  </si>
  <si>
    <t>Licencia sanitaria</t>
  </si>
  <si>
    <t>Aviso de responsable sanitario</t>
  </si>
  <si>
    <t>6.7 Servicios generales, 6.7.1. 6.7.1.1 y
6.7.1.2 de la NOM-016-SSA3-2012.</t>
  </si>
  <si>
    <t>Verificar:
1. Que exista la farmacia.
2. Que se encuentre en el vestíbulo principal del establecimiento.
3. Que cuente con área de mostrador o ventanilla de despacho.
4. Que exista el área de almacén para estiba.</t>
  </si>
  <si>
    <t>Verificar:
1. Que  la  ubicación  de  la  farmacia cuente  con  las  áreas  suficientes para la recepción y entrega de los insumos.
2. Que se encuentre limpia.
3. Que el mobiliario este en buenas condiciones.</t>
  </si>
  <si>
    <t>Verificar:
1. Bitácora  de  mantenimiento  de  la estructura.
2. Bitácora de control de aseo y limpieza del área firmada por el jefe de turno o supervisor.</t>
  </si>
  <si>
    <t>Numeral 6.7 Servicios generales, NOM- 016-SSA3-2012   numeral   6.7.1.1.
Numeral  5.  Disposiciones  generales aplicables a los establecimientos para la  atención  médica  hospitalaria  5.1 Los establecimientos para la atención médica hospitalaria deberán: 5.1.10 de la NOM-016-SSA3-2012.</t>
  </si>
  <si>
    <t>Verificar:
1. Que  se  cuenta  con  refrigerador exclusivo para el área de farmacia.
2. Que se cuente con contactos grado hospital con un color distintivo o una marca.</t>
  </si>
  <si>
    <t>Verificar:
1. El funcionamiento a través del equipo conectado  a  los  contactos  grado hospital.
2. Que esté limpio y sin oxidación.
3. Que   los   medicamentos   estén colocados en orden y en un área específica     los     medicamentos controlados.
4. Que no se guarden objetos ajenos.
5. Que se lleve control de temperatura.
6. Que   los   medicamentos   estén identificados.</t>
  </si>
  <si>
    <t>Verificar:
1. Bitácora     de     mantenimiento preventivo-correctivo del equipo.
2. Bitácora de control de aseo y limpieza del refrigerador.
3. Gráfica de control de temperatura.</t>
  </si>
  <si>
    <t>Numeral  5.  Disposiciones  generales aplicables a los establecimientos para la  atención  médica  hospitalaria  5.1 Los establecimientos para la atención médica hospitalaria deberán: 5.1.10 de la NOM-016-SSA3-2012.</t>
  </si>
  <si>
    <t>Verificar que cuente con área específica para cada medicamento controlado en el equipo de refrigeración.</t>
  </si>
  <si>
    <t>Verificar:
1. Que   se   cuente   con   registros de  la  temperatura  interna  del refrigerador donde se conserven los medicamentos,  insulinas  y  demás insumos para la salud entre 2°C y 8°C por lo menos tres veces al día y que no exista contenido ajeno como alimentos.
2. Que  se  realice  el  seguimiento  y control de mantenimiento preventivo y correctivo.
3. Que  se  lleve  a  cabo  el  registro y   seguimiento   de   control   de temperatura en bitácora (de acuerdo al programa de trabajo).</t>
  </si>
  <si>
    <t>Verificar el registro de medicamentos resguardados  en  el  área  y  en  el refrigerador.</t>
  </si>
  <si>
    <t>LGS en su artículo 240. NOM-220- SSA1-2012, Instalación y operación de la farmacovigilancia. SICAD COFEPRIS, en su numeral, 2.2.2.</t>
  </si>
  <si>
    <t>Verificar que cuente con mueble con cerradura para guarda de medicamentos controlados que requieran refrigeración.</t>
  </si>
  <si>
    <t>Verificar:
1. Que exista y se utilice un mobiliario exclusivo    para    medicamentos controlados bajo control bajo llave por el personal responsable.
2. Que se lleve control y seguimiento en  mantenimiento  preventivo  y correctivo (limpieza) del mobiliario con bitácora.
3. Que cuenten con los libros de control correspondientes.</t>
  </si>
  <si>
    <t>Verificar:
1. Registro  documental  del  control llevado a cabo, de medicamentos controlados   que   estén   siendo utilizados por el establecimiento.
2. Recetas       especiales       para estupefacientes   con   código   de barras asignado por la Secretaría de  salud  o  autoridades  de  salud estales y prescritas por profesionales autorizados.
3. Libro     de     contabilidad     de estupefacientes.</t>
  </si>
  <si>
    <t>FARMACOPEA. SICAD COFEPRIS 2015,
en su numeral, 2.2.2, 3, 3.3, 5.2.</t>
  </si>
  <si>
    <t>Verificar:
1. Que  se  cuente  con  mobiliario  y estantería de material resistente a los agentes limpiadores.
2. Que cuente con tarimas.
3. Que las paredes, pisos y techos sean lisos y limpios.
4. Ventilación   natural   o   artificial suficiente.
5. Que exista un área de resguardo específica   para   conservar   los medicamentos caducos.</t>
  </si>
  <si>
    <t>Verificar:
1. Hoja de requisición de insumos.
2. Recetas médicas.
3. Facturas por compra directa (en su caso).
4. Catálogo de medicamentos.
5. Registro de temperatura y humedad de los anaqueles/almacén.
6. Inventario.
7. Registro y control de antibióticos.
8. Manual de procedimientos internos para   manejo   de   medicamentos caducados   e   identificación   de vigencias.</t>
  </si>
  <si>
    <t>CALIFICACION FARMACIA ESTRUCTURA HEMATOPATIAS</t>
  </si>
  <si>
    <t>CALIFICACION FARMACIA ESTRUCTURA TSFSNC</t>
  </si>
  <si>
    <t>CALIFICACION FARMACIA ESTRUCTURA TSDSNC</t>
  </si>
  <si>
    <t>Ver Normatividad en antineoplásicos.</t>
  </si>
  <si>
    <t>010.000.1207.00</t>
  </si>
  <si>
    <t>BUTILHIOSCINA. Solución inyectable 20 mg/ ml 3 Ampolletas con 1.0 ml.</t>
  </si>
  <si>
    <t>010.000.2504.00</t>
  </si>
  <si>
    <t>KETOPROFENO CÁPSULA. Cada cápsula contiene: Ketoprofeno 100 mg. Envase con 15 cápsulas.</t>
  </si>
  <si>
    <t>010.000.3422.00</t>
  </si>
  <si>
    <t>KETOROLACO   SOLUCIÓN   INYECTABLE.   Cada
frasco ámpula o ampolleta contiene: Ketorolaco- trometamina 30 mg. Envase con 3 frascos ámpula o 3 ampolletas de 1 ml.</t>
  </si>
  <si>
    <t>010.000.5720.00</t>
  </si>
  <si>
    <t>PARACETAMOL  SOLUCIÓN  INYECTABLE.  frasco
ámpula contiene: Paracetamol 500 mg. Envase con un frasco ámpula con 50 ml.</t>
  </si>
  <si>
    <t>010.000.5721.00</t>
  </si>
  <si>
    <t>PARACETAMOL SOLUCIÓN INYECTABLE. Cada frasco
ámpula contiene: Paracetamol 1 g. Envase con un frasco ámpula con 100 ml.</t>
  </si>
  <si>
    <t>010.000.0106.00</t>
  </si>
  <si>
    <t>PARACETAMOL SOLUCIÓN ORAL. Cada ml contiene: Paracetamol 100 mg. Envase con 15 ml, gotero calibrado a 0.5 y 1 ml, integrado o adjunto al envase que sirve de tapa.</t>
  </si>
  <si>
    <t>010.000.0104.00</t>
  </si>
  <si>
    <t>PARACETAMOL  TABLETA.  Cada  tableta  contiene: Paracetamol 500 mg. Envase con 10 tabletas.</t>
  </si>
  <si>
    <t>040.000.2100.01</t>
  </si>
  <si>
    <t>BUPRENORFINA TABLETA SUBLINGUAL. Cada tableta
sublingual  contiene:  Clorhidrato  de  buprenorfina equivalente a 0.2 mg. de buprenorfina. Envase con 20 tabletas.</t>
  </si>
  <si>
    <t>040.000.2099.00</t>
  </si>
  <si>
    <t>MORFINA SOLUCIÓN INYECTABLE. Cada ampolleta contiene: Sulfato de morfina pentahidratada 2.5 mg. Envase con 5 ampolletas con 2.5 ml.</t>
  </si>
  <si>
    <t>040.000.4029.00</t>
  </si>
  <si>
    <t>MORFINA TABLETA. Cada tableta contiene: Sulfato de morfina pentahidratado equivalente a 30 mg de sulfato de morfina. Envase con 20 tabletas.</t>
  </si>
  <si>
    <t>040.000.2106.00</t>
  </si>
  <si>
    <t>TRAMADOL SOLUCIÓN INYECTABLE. Cada ampolleta contiene: Clorhidrato de tramadol 100 mg. Envase con 5 ampolletas de 2 ml.</t>
  </si>
  <si>
    <t>010.000.0271.00</t>
  </si>
  <si>
    <t>BUPIVACAÍNA  SOLUCIÓN  INYECTABLE.  Cada  ml
contiene: Clorhidrato de bupivacaína 5 mg. Envase con 30 ml.</t>
  </si>
  <si>
    <t>010.000.0234.00</t>
  </si>
  <si>
    <t>DESFLURANO  LÍQUIDO.  Cada  envase  contiene: Desflurano 240 ml. Envase con 240 ml.</t>
  </si>
  <si>
    <t>Verificar existencia, vigencia, suficiencia
y estado de conservación.</t>
  </si>
  <si>
    <t>040.000.0243.00</t>
  </si>
  <si>
    <t>ETOMIDATO SOLUCIÓN INYECTABLE. Cada ampolleta
contiene: Etomidato 20 mg. Envase con 5 ampolletas con 10 ml.</t>
  </si>
  <si>
    <t>040.000.0242.00</t>
  </si>
  <si>
    <t>FENTANILO SOLUCIÓN INYECTABLE. Cada ampolleta
o  frasco  ámpula  contiene:  Citrato  de  fentanilo equivalente a 0.5 mg de fentanilo. Envase con 6 ampolletas o frascos ámpula con 10 ml.</t>
  </si>
  <si>
    <t>040.000.0226.00</t>
  </si>
  <si>
    <t>KETAMINA  SOLUCIÓN  INYECTABLE.  Cada  frasco
ámpula contiene: Clorhidrato de ketamina equivalente a 500 mg de ketamina. Envase con un frasco ámpula de 10 ml.</t>
  </si>
  <si>
    <t>010.000.0264.00</t>
  </si>
  <si>
    <t>LIDOCAÍNA  SOLUCIÓN  AL  10%.  Cada  100  ml
contiene: Lidocaína 10.0 g. Envase con 115 ml con atomizador manual.</t>
  </si>
  <si>
    <t>010.000.0261.00</t>
  </si>
  <si>
    <t>LIDOCAÍNA SOLUCIÓN INYECTABLE AL 1%. Cada
frasco ámpula contiene: Clorhidrato de lidocaína 500 mg. Envase con 5 frascos ámpula de 50 ml.</t>
  </si>
  <si>
    <t>010.000.0262.00</t>
  </si>
  <si>
    <t>LIDOCAÍNA  SOLUCIÓN  INYECTABLE  AL  2%.Cada
frasco ámpula contiene: Clorhidrato de lidocaína 1g. Envase con 5 frascos ámpula con 50 ml.</t>
  </si>
  <si>
    <t>010.000.0246.00</t>
  </si>
  <si>
    <t>PROPOFOL EMULSIÓN INYECTABLE. Cada ampolleta o frasco ámpula contiene: Propofol 200 mg. En emulsión con edetato disódico (dihidratado). Envase con 5 ampolletas o frascos ámpula de 20 ml.</t>
  </si>
  <si>
    <t>010.000.0269.00</t>
  </si>
  <si>
    <t>ROPIVACAÍNA   SOLUCIÓN   INYECTABLE.   Cada
ampolleta  contiene:  Clorhidrato  de  ropivacaína monohidratada equivalente a 40 mg de clorhidrato de ropivacaína. Envase con 5 ampolletas con 20 ml.</t>
  </si>
  <si>
    <t>010.000.0233.00</t>
  </si>
  <si>
    <t>SEVOFLURANO LÍQUIDO O SOLUCIÓN. Cada envase
contiene: Sevoflurano 250 ml. Envase con 250 ml de líquido o solución.</t>
  </si>
  <si>
    <t>010.000.4407.00</t>
  </si>
  <si>
    <t>TETRACAÍNA  SOLUCIÓN  OFTÁLMICA.  Cada  ml
contiene: Clorhidrato de tetracaína 5.0 mg. Envase con gotero integral con 10 ml.</t>
  </si>
  <si>
    <t>040.000.0221.00</t>
  </si>
  <si>
    <t>TIOPENTAL SÓDICO SOLUCIÓN INYECTABLE. Cada
frasco ámpula con polvo contiene: Tiopental sódico
0.5 g. Envase con frasco ámpula y diluyente con 20 ml.</t>
  </si>
  <si>
    <t>010.000.1224.00</t>
  </si>
  <si>
    <t>ALUMINIO Y MAGNESIO SUSPENSIÓN ORAL. Cada
100 ml contienen: Hidróxido de aluminio 3.7 g. Hidróxido de magnesio 4.0 g o Trisilicato de magnesio:
8.9 g. Envase con 240 ml y dosificador.</t>
  </si>
  <si>
    <t>010.000.1223.00</t>
  </si>
  <si>
    <t>ALUMINIO Y MAGNESIO TABLETA MASTICABLE. Cada
tableta masticable contiene: Hidróxido de aluminio 200 mg. Hidróxido de magnesio 200 mg o trisilicato de magnesio: 447.3 mg. Envase con 50 tabletas masticables.</t>
  </si>
  <si>
    <t>010.000.1241.00</t>
  </si>
  <si>
    <t>METOCLOPRAMIDA. Solución inyectable 10 mg/2 ml 6 ampolletas con 2 ml.</t>
  </si>
  <si>
    <t>010.000.5187.00</t>
  </si>
  <si>
    <t>OMEPRAZOL    O    PANTOPRAZOL    SOLUCIÓN
INYECTABLE.  Cada  frasco  ámpula  con  liofilizado contiene: Omeprazol sódico equivalente a 40 mg de omeprazol o pantoprazol sódico equivalente a 40 mg de pantoprazol. Envase con un frasco ámpula con liofilizado y ampolleta con 10 ml de diluyente.</t>
  </si>
  <si>
    <t>010.000.5176.00</t>
  </si>
  <si>
    <t>SUCRALFATO  TABLETA.  Cada  tableta  contiene: Sucralfato 1 g. Envase con 40 tabletas.</t>
  </si>
  <si>
    <t>010.000.5256.00</t>
  </si>
  <si>
    <t>CEFALOTINA SOLUCIÓN INYECTABLE. Cada frasco
ámpula  con  polvo  contiene:  Cefalotina  sódica equivalente a 1 g de cefalotina. Envase con un frasco ámpula y 5 ml de diluyente.</t>
  </si>
  <si>
    <t>010.000.1935.00</t>
  </si>
  <si>
    <t>CEFOTAXIMA SOLUCIÓN INYECTABLE. Cada frasco
ámpula  con  polvo  contiene:  Cefotaxima  sódica equivalente a 1 g de cefotaxima. Envase con un frasco ámpula y 4 ml de diluyente.</t>
  </si>
  <si>
    <t>010.000.1937.00</t>
  </si>
  <si>
    <t>CEFTRIAXONA SOLUCIÓN INYECTABLE. Cada frasco
ámpula  con  polvo  contiene:  Ceftriaxona  sódica equivalente a 1 g de ceftriaxona. Envase con un frasco ámpula y 10 ml de diluyente.</t>
  </si>
  <si>
    <t>010.000.0621.00</t>
  </si>
  <si>
    <t>HEPARINA  SOLUCIÓN  INYECTABLE.  Cada  frasco
ámpula contiene: Heparina sódica equivalente a 10 000 UI de heparina. Envase con 50 frascos ámpula con 10 ml (1000 UI/ml).</t>
  </si>
  <si>
    <t>010.000.0622.00</t>
  </si>
  <si>
    <t>HEPARINA  SOLUCIÓN  INYECTABLE.  Cada  frasco
ámpula contiene: Heparina sódica equivalente a 25 000 UI de heparina. Envase con 50 frascos ámpula con 5 ml (5 000 UI/ml).</t>
  </si>
  <si>
    <t>010.000.4184.00</t>
  </si>
  <si>
    <t>LOPERAMIDA COMPRIMIDO, TABLETA O GRAGEA.
Cada  comprimido,  tabletas  o  gragea  contiene: Clorhidrato de loperamida 2 mg. Envase con 12 comprimidos, tabletas o grageas.</t>
  </si>
  <si>
    <t>010.000.4260.00</t>
  </si>
  <si>
    <t>NISTATINA. Suspensión Oral 100,000 UI/ml Envase para 24 ml.</t>
  </si>
  <si>
    <t>010.000.0904.00</t>
  </si>
  <si>
    <t>ACIDO 13-CIS-RETINOICO ISOTRETIONINA. Cápsulas
10 mg.</t>
  </si>
  <si>
    <t>010.000.2192.00</t>
  </si>
  <si>
    <t>ÁCIDO FOLÍNICO. Solución inyectable 50 mg/4 ml frasco ámpula o ampolleta con 4 ml.</t>
  </si>
  <si>
    <t>010.000.5439.00</t>
  </si>
  <si>
    <t>AMIFOSTINE SOLUCIÓN INYECTABLE. Cada frasco
ámpula contiene 50 mg.</t>
  </si>
  <si>
    <t>010.000.4442.00</t>
  </si>
  <si>
    <t>APREPITAN CÁPSULAS . Cada cápsula contiene 80 y 125 mg.</t>
  </si>
  <si>
    <t>010.000.5472.00</t>
  </si>
  <si>
    <t>BEVACIZUMAB. Solución inyectable 100 mg frasco ámpula con 4 ml.</t>
  </si>
  <si>
    <t>010.000.5473.00</t>
  </si>
  <si>
    <t>BEVACIZUMAB. Solución inyectable 400 mg frasco ámpula con 4 ml.</t>
  </si>
  <si>
    <t>010.000.1767.00</t>
  </si>
  <si>
    <t>BLEOMICINA SOLUCIÓN INYECTABLE  Cada frasco
ámpula contiene 15 UI/5 ml.</t>
  </si>
  <si>
    <t>010.000.4431.00</t>
  </si>
  <si>
    <t>CARBOPLATINO SOLUCIÓN INYECTABLE. Cada frasco
ámpula contiene 150 mg.</t>
  </si>
  <si>
    <t>010.000.1752.00</t>
  </si>
  <si>
    <t>CICLOFOSFAMIDA GRAGEAS. Cada gragea contiene 50 mg.</t>
  </si>
  <si>
    <t>CICLOFOSFAMIDA   SOLUCIÓN  INYECTABLE.  Cada
frasco ámpula contiene 200 mg.</t>
  </si>
  <si>
    <t>010.000.1753.00</t>
  </si>
  <si>
    <t>CICLOFOSFAMIDA   SOLUCIÓN  INYECTABLE.  Cada
frasco ámpula contiene 500 mg.</t>
  </si>
  <si>
    <t>010.000.3012.00</t>
  </si>
  <si>
    <t>5 FLUOROURACILO SOLUCIÓN INYECTABLE. Cada frasco ámpula contiene 250 mg.</t>
  </si>
  <si>
    <t>010.000.3046.00</t>
  </si>
  <si>
    <t>CISPLATINO SOLUCIÓN INYECTABLE. Cada frasco
ámpula contiene 10 mg.</t>
  </si>
  <si>
    <t>010.000.1775.00</t>
  </si>
  <si>
    <t>CITARABINA. Solución inyectable 500 mg frasco ámpula.</t>
  </si>
  <si>
    <t>010.000.3003.00</t>
  </si>
  <si>
    <t>DACARBAZINA SOLUCIÓN INYECTABLE 200 MG. Cada
frasco ámpula contiene 200 mg.</t>
  </si>
  <si>
    <t>010.000.4429.00</t>
  </si>
  <si>
    <t>DACTINOMICINA. Solución inyectable 0.5 mg frasco ámpula.</t>
  </si>
  <si>
    <t>010.000.4444.00</t>
  </si>
  <si>
    <t>DEXRAZOXANO SOLUCIÓN INYECTABLE . Cada frasco
ámpula contiene 500 mg.</t>
  </si>
  <si>
    <t>010.0001764.00</t>
  </si>
  <si>
    <t>DOXORRUBICINA    (ADRIAMICINA)    SOLUCIÓN
INYECTABLE. Cada frasco ámpula contiene 10 mg.</t>
  </si>
  <si>
    <t>010.0001765.00</t>
  </si>
  <si>
    <t>DOXORRUBICINA    (ADRIAMICINA)    SOLUCIÓN
INYECTABLE. Cada frasco ámpula contiene 50 mg.</t>
  </si>
  <si>
    <t>010.000.4230.00</t>
  </si>
  <si>
    <t>ETOPÓSIDO VP-16  SOLUCIÓN INYECTABLE. Cada
frasco ámpula contiene 100 mg/ml.</t>
  </si>
  <si>
    <t>010.000.5432.00</t>
  </si>
  <si>
    <t>FILGASTRIM  SOLUCIÓN  INYECTABLE   O  FACTOR ESTIMULANTE DE COLONIAS DE GRANULOCITOS.
Cada frasco ámpula contiene 300 mg.</t>
  </si>
  <si>
    <t>010.000.4432.00</t>
  </si>
  <si>
    <t>IFOSFAMIDA SOLUCIÓN INYECTABLE . Cada frasco
ámpula contiene 1g.</t>
  </si>
  <si>
    <t>010.000.5444.00</t>
  </si>
  <si>
    <t>IRINOTECAN SOLUCIÓN INYECTABLE. Cada frasco
ámpula contiene 100 mg/5 ml.</t>
  </si>
  <si>
    <t>INTERLEUCINA  SOLUCION  INYECTABLE.    frasco
ámpula con 1 mg/ml.</t>
  </si>
  <si>
    <t>010.000.6120.00</t>
  </si>
  <si>
    <t>LIPEGFILGRASTIM</t>
  </si>
  <si>
    <t>010.000.1756.00</t>
  </si>
  <si>
    <t>MELFALAN TABLETAS Cada tableta contiene 2 mg.</t>
  </si>
  <si>
    <t>010.000.4433.00</t>
  </si>
  <si>
    <t>MESNA SOLUCIÓN INYECTABLE. Cada frasco ámpula contiene 400 mg/4 ml.</t>
  </si>
  <si>
    <t>010.000.1760.00</t>
  </si>
  <si>
    <t>METOTREXATO SOLUCIÓN INYECTABLE. Cada frasco
ámpula con liofilizado contiene: Metotrexato sódico equivalente a 50 mg de metotrexato. Envase con un frasco ámpula.</t>
  </si>
  <si>
    <t>010.000.1776.00</t>
  </si>
  <si>
    <t>METOTREXATO SOLUCIÓN INYECTABLE. Cada frasco
ámpula con liofilizado contiene: Metotrexato sódico equivalente a 500 mg. de metotrexato. Envase con un frasco ámpula.</t>
  </si>
  <si>
    <t>010.000.1759.00</t>
  </si>
  <si>
    <t>METOTREXATO  TABLETA.  Cada  tableta  contiene: Metotrexato  sódico  equivalente  a  2.5  mg.  de metotrexato. Envase con 50 tabletas.</t>
  </si>
  <si>
    <t>010.000.3022.00</t>
  </si>
  <si>
    <t>MITOMICINA.  Solución  inyectable  5  mg  frasco ámpula.</t>
  </si>
  <si>
    <t>010.000.5650.00</t>
  </si>
  <si>
    <t>MIFAMURTIDA SOLUCIÓN INYECTABLE. Cada frasco
ámpula contiene 4 mg.</t>
  </si>
  <si>
    <t>010.000.5428.00</t>
  </si>
  <si>
    <t>ONDANSETRON SOLUCIÓN INYECTABLE. Cada frasco
ámpula contiene 8 mg/4 ml.</t>
  </si>
  <si>
    <t>010.000.4437.00</t>
  </si>
  <si>
    <t>PALONOSETRON SOLUCIÓN INYECTABLE Cada frasco
ámpula contiene 0.25 mg/5 ml.</t>
  </si>
  <si>
    <t>010.000.5452.00</t>
  </si>
  <si>
    <t>PEGFILGRASTIM SOLUCIÓN INYECTABLE. Cada frasco
ámpula contiene 6 mg/0.6 ml.</t>
  </si>
  <si>
    <t>010.000.5435.00</t>
  </si>
  <si>
    <t>PACLITAXEL SOLUCIÓN INYECTABLE. Cada frasco
ámpula contiene 300 mg/50 ml.</t>
  </si>
  <si>
    <t>010.000.5480.00</t>
  </si>
  <si>
    <t>SORAFENIB. Comprimido 200 mg 112 comprimidos.</t>
  </si>
  <si>
    <t>010.000.5465.00</t>
  </si>
  <si>
    <t>TEMOZOLAMIDA CÁPSULAS . Cápsula 20 mg 5
cápsulas.</t>
  </si>
  <si>
    <t>010.000.1770.00</t>
  </si>
  <si>
    <t>010.000.1768.00</t>
  </si>
  <si>
    <t>VINCRISTINA SOLUCIÓN INYECTABLE. Cada frasco
ámpula contiene 1 mg/10 ml.</t>
  </si>
  <si>
    <t>040.000.5478.00</t>
  </si>
  <si>
    <t>LORAZEPAM  TABLETA.  Cada  tableta  contiene: Lorazepam 1 mg. Envase con 40 tabletas.</t>
  </si>
  <si>
    <t>010.000.5169.00</t>
  </si>
  <si>
    <t>DESMOPRESINA. Solución inyectable 15 μg/ml 5 ampolletas de 1 ml.</t>
  </si>
  <si>
    <t>010.000.5163.00</t>
  </si>
  <si>
    <t>SOMATROPINA.  Solución  inyectable  4  UI  frasco ámpula y frasco ámpula o ampolleta con 1 ó 2 ml de diluyente.</t>
  </si>
  <si>
    <t>010.000.1061.00</t>
  </si>
  <si>
    <t>TESTOSTERONA. Cada ampolleta contiene: Enantato de testosterona 250 mg Envase con ampolleta con 1 ml.</t>
  </si>
  <si>
    <t>010.000.4241.00</t>
  </si>
  <si>
    <t>DEXAMETASONA  SOLUCIÓN  INYECTABLE.  Cada
frasco ámpula o ampolleta contiene: Fosfato sódico de dexametasona equivalente a 8 mg de fosfato de dexametasona. Envase con un frasco ámpula o ampolleta con 2 ml.</t>
  </si>
  <si>
    <t>010.000.3432.00</t>
  </si>
  <si>
    <t>DEXAMETASONA TABLETA. Cada tableta contiene: Dexametasona 0.5 mg. Envase con 30 tabletas.</t>
  </si>
  <si>
    <t>010.000.0474.00</t>
  </si>
  <si>
    <t>HIDROCORTISONA     SOLUCIÓN     INYECTABLE.
Cada  frasco  ámpula  contiene:  Succinato  sódico de  hidrocortisona  equivalente  a  100  mg  de hidrocortisona. Envase con 50 frascos ámpula y 50 ampolletas con 2 ml de diluyente.</t>
  </si>
  <si>
    <t>010.000.3433.00</t>
  </si>
  <si>
    <t>METILPREDNISOLONA  SUSPENSIÓN  INYECTABLE.
Cada ml contiene: Acetato de metilprednisolona 40 mg. Un frasco ámpula con 2 ml.</t>
  </si>
  <si>
    <t>010.000.0472.00</t>
  </si>
  <si>
    <t>PREDNISONA TABLETA. Cada   tableta   contiene: Prednisona 5 mg. Envase con 20 tabletas.</t>
  </si>
  <si>
    <t>010.000.0473.00</t>
  </si>
  <si>
    <t>PREDNISONA  TABLETA.  Cada  tableta  contiene: Prednisona 50 mg. Envase con 20 tabletas.</t>
  </si>
  <si>
    <t>010.000.1007.00</t>
  </si>
  <si>
    <t>LEVOTIROXINA  TABLETA.  Cada  tableta  contiene: Levotiroxina  sódica  equivalente  a  100  μg  de levotiroxina sódica anhidra. Envase con 100 tabletas.</t>
  </si>
  <si>
    <t>010.000.5079.00</t>
  </si>
  <si>
    <t>CLOROPIRAMINA. Solución inyectable 20 mg / 2 ml 5 ampolletas con 2 ml.</t>
  </si>
  <si>
    <t>010.000.0405.00</t>
  </si>
  <si>
    <t>DIFENHIDRAMINA. Jarabe 12.5 mg/5 ml Envase con 60 ml.</t>
  </si>
  <si>
    <t>010.000.5240.00</t>
  </si>
  <si>
    <t>INMUNOGLOBULINA  G  NO  MODIFICADA.  Solución
inyectable 6 g Envase con un frasco ámpula con 120 ml.</t>
  </si>
  <si>
    <t>010.000.0204.00</t>
  </si>
  <si>
    <t>ATROPINA.  Solución  inyectable  1  mg/ml  50 ampolletas con 1 ml.</t>
  </si>
  <si>
    <t>010.000.2242.00</t>
  </si>
  <si>
    <t>CARBÓN ACTIVADO. Polvo 1 kg Envase con 1 kg.</t>
  </si>
  <si>
    <t>010.000.2231.00</t>
  </si>
  <si>
    <t>METILTIONINO CLORURO DE (AZUL DE METILENO).
Solución inyectable 100 mg/10 ml Ampolleta con 10 ml.</t>
  </si>
  <si>
    <t>010.000.2302.00</t>
  </si>
  <si>
    <t>ACETAZOLAMIDA. Tableta 250 mg 20 tabletas.</t>
  </si>
  <si>
    <t>010.000.2308.00</t>
  </si>
  <si>
    <t>FUROSEMIDA. Solución inyectable 20 mg/ 2 ml 5 ampolletas con 2 ml.</t>
  </si>
  <si>
    <t>010.000.2620.00</t>
  </si>
  <si>
    <t>ÁCIDO VALPROICO. Cápsula 250 mg 60 cápsulas.</t>
  </si>
  <si>
    <t>040.000.2608.00</t>
  </si>
  <si>
    <t>CARBAMACEPINA. Tableta 200 mg 20 tabletas.</t>
  </si>
  <si>
    <t>040.000.2612.00</t>
  </si>
  <si>
    <t>CLONAZEPAM. Tableta 2 mg 30 tabletas.</t>
  </si>
  <si>
    <t>040.000.3215.00</t>
  </si>
  <si>
    <t>DIAZEPAM. Tableta 10 mg 20 tabletas.</t>
  </si>
  <si>
    <t>040.000.0202.00</t>
  </si>
  <si>
    <t>DIAZEPAM. Solución inyectable 10 mg/ 2 ml 50 ampolletas con 2 ml.</t>
  </si>
  <si>
    <t>010.000.2624.00</t>
  </si>
  <si>
    <t>FENITOÍNA SOLUCIÓN INYECTABLE. Cada ampolleta
contiene: Fenitoína sódica 250 mg. Envase con una ampolleta (250 mg/5 ml).</t>
  </si>
  <si>
    <t>010.000.0525.00</t>
  </si>
  <si>
    <t>FENITOÍNA TABLETA O CÁPSULA. Cada tableta o
cápsula contiene: Fenitoína sódica 100 mg. Envase con 50 tabletas o cápsulas.</t>
  </si>
  <si>
    <t>010.000.2618.00</t>
  </si>
  <si>
    <t>LEVETIRACETAM.Tableta 1000 mg 30 tabletas.</t>
  </si>
  <si>
    <t>010.000.2616.00</t>
  </si>
  <si>
    <t>LEVETIRACETAM. Solución oral 10 g Envase con 300 ml (100 mg / ml).</t>
  </si>
  <si>
    <t>010.000.2306.00</t>
  </si>
  <si>
    <t>MANITOL. Solución inyectable al 20% 50 g/ 250 ml Envase con 250 ml.</t>
  </si>
  <si>
    <t>010.000.2626.00</t>
  </si>
  <si>
    <t>OXCARBAZEPINA. Gragea o tableta 300 mg 20 grageas o tabletas.</t>
  </si>
  <si>
    <t>010.000.2628.00</t>
  </si>
  <si>
    <t>OXCARBAZEPINA.Suspensión oral 6 g/100 ml Envase con 100 ml.</t>
  </si>
  <si>
    <t>010.000.0524.00</t>
  </si>
  <si>
    <t>CLORURO DE POTASIO SOLUCIÓN INYECTABLE: 1.49
g/ 10 ml 50 ampolletas con 10 ml.</t>
  </si>
  <si>
    <t>010.000.3608.00</t>
  </si>
  <si>
    <t>CLORURO DE SODIO SOLUCIÓN INYECTABLE AL 0.9%.
Cada 100 ml contienen: Cloruro de sodio 0.9 g. Agua inyectable 100 ml. Envase con 250 ml. Contiene: Sodio
38.5 mEq. Cloruro 38.5 mEq.</t>
  </si>
  <si>
    <t>010.000.3609.00</t>
  </si>
  <si>
    <t>CLORURO DE SODIO SOLUCIÓN INYECTABLE AL 0.9%.
Cada 100 ml contienen: Cloruro de sodio 0.9 g. Agua inyectable 100 ml. Envase con 500 ml. Contiene: Sodio 77 mEq. Cloruro 77 mEq.</t>
  </si>
  <si>
    <t>010.000.3626.00</t>
  </si>
  <si>
    <t>CLORURO DE SODIO SOLUCIÓN INYECTABLE AL 0.9%.
Cada 100 ml contienen: Cloruro de sodio 0.9 g. Agua inyectable 100 ml. Envase con 50 ml.</t>
  </si>
  <si>
    <t>010.000.0641.00</t>
  </si>
  <si>
    <t>DEXTRÁN SOLUCIÓN INYECTABLE AL 10%.Cada 100
ml contienen: Dextrán (40 000) 10 g, glucosa 5 g. Envase con 500 ml.</t>
  </si>
  <si>
    <t>010.000.4551.00</t>
  </si>
  <si>
    <t>DEXTRÁN SOLUCIÓN INYECTABLE AL 6%.Cada 100
ml contienen: Dextrán (60 000) 6 g. Cloruro de sodio
7.5 g. Envase con 250 ml.</t>
  </si>
  <si>
    <t>010.000.3620.00</t>
  </si>
  <si>
    <t>GLUCONATO DE CALCIO. Solución inyectable al 10% 1 g/10 ml 50 ampolletas con 10 ml.</t>
  </si>
  <si>
    <t>010.000.3604.00</t>
  </si>
  <si>
    <t>GLUCOSA  SOLUCIÓN  INYECTABLE  AL  10%.Cada
100 ml contienen: Glucosa anhidra o glucosa 10 g, o glucosa monohidratada equivalente a 10.0 g de glucosa. Envase con 500 ml. Contiene: Glucosa 50.0 g.</t>
  </si>
  <si>
    <t>010.000.3605.00</t>
  </si>
  <si>
    <t>GLUCOSA SOLUCIÓN INYECTABLE AL 10%. Cada
100 ml contienen: Glucosa anhidra o glucosa 10 g, o glucosa monohidratada equivalente a 10.0 g de glucosa. Envase con 1 000 ml. Contiene: Glucosa
100.0 g.</t>
  </si>
  <si>
    <t>010.000.3624.00</t>
  </si>
  <si>
    <t>GLUCOSA SOLUCIÓN INYECTABLE AL 5%. Cada 100
ml contienen: Glucosa anhidra o glucosa 5 g, o glucosa monohidratada equivalente a 5.0 g de glucosa. Envase con 50 ml. Contiene: Glucosa 2.5 g.</t>
  </si>
  <si>
    <t>010.000.3625.00</t>
  </si>
  <si>
    <t>GLUCOSA SOLUCIÓN INYECTABLE AL 5%. Cada 100
ml contienen: Glucosa anhidra o glucosa 5 g, o glucosa monohidratada equivalente a 5.0 g de glucosa. Envase con 100 ml. Contiene: Glucosa 5.0 g.</t>
  </si>
  <si>
    <t>010.000.3631.00</t>
  </si>
  <si>
    <t>GLUCOSA SOLUCIÓN INYECTABLE AL 5%. Cada 100
ml contienen: Glucosa anhidra o glucosa 5 g, o glucosa monohidratada equivalente a 5 g de glucosa. Envase con bolsa de 50 ml y adaptador para vial.</t>
  </si>
  <si>
    <t>010.000.3616.00</t>
  </si>
  <si>
    <t>010.000.3629.00</t>
  </si>
  <si>
    <t>SULFATO DE MAGNESIO. Solución inyectable 1 g/10 ml 100 ampolletas con 10 ml.</t>
  </si>
  <si>
    <t>CALIFICACION FARMACIA TSFSNC</t>
  </si>
  <si>
    <t>CALIFICACION FARMACIA TSDSNC</t>
  </si>
  <si>
    <t>Consejo   de   Salubridad   General. Protocolos      Técnicos       2012:
Enfermedad CIE-10: C91.0 Leucemia Linfoblástica Aguda (En menores de 1 año). Alto Riesgo. Muy Alto Riesgo. Riesgo Habitual. Protocolos Técnicos 2014   CIE-10:   C92.0   Leucemia
Mieloblástica Aguda. CIE-10: C92.0 Leucemia  Mieloblástica  Aguda,  M3 (Promielocítica).   Enfermedad   (CIE 10): C92.1 Leucemia mieloide crónica (M  98633).  Enfermedad  (CIE  10): Síndromes mielodisplásicos.</t>
  </si>
  <si>
    <t>010.000.4028.00</t>
  </si>
  <si>
    <t>CLONIXINATO  DE  LISINA  SOLUCIÓN  INYECTABLE.
Cada ampolleta contiene: Clonixinato de lisina 100 mg, envase con 5 ampolletas de 2 ml.</t>
  </si>
  <si>
    <t>KETOROLACO   SOLUCIÓN   INYECTABLE.   Cada
frasco ámpula o ampolleta contiene: Ketorolaco- trometamina 30 mg, envase con 3 frascos ámpula o 3 ampolletas de 1 ml.</t>
  </si>
  <si>
    <t>PARACETAMOL   SOLUCIÓN   INYECTABLE.   frasco
ámpula contiene: Paracetamol 500 mg, envase con un frasco ámpula con 50 ml.</t>
  </si>
  <si>
    <t>PARACETAMOL SOLUCIÓN ORAL. Cada ml contiene: Paracetamol 100 mg, envase con 15 ml, gotero calibrado a 0.5 y 1 ml, integrado o adjunto al envase que sirve de tapa.</t>
  </si>
  <si>
    <t>PARACETAMOL  TABLETA.  Cada  tableta  contiene: Paracetamol 500 mg, envase con 10 tabletas.</t>
  </si>
  <si>
    <t>040.000.4026.00</t>
  </si>
  <si>
    <t>BUPRENORFINA   SOLUCIÓN   INYECTABLE.   Cada
ampolleta o frasco ámpula contiene: Clorhidrato de buprenorfina equivalente a 0.3 mg de buprenorfina, envase con 6 ampolletas o frascos ámpula con 1 ml.</t>
  </si>
  <si>
    <t>MORFINA SOLUCIÓN INYECTABLE. Cada ampolleta contiene: Sulfato de morfina pentahidratada 2.5 mg, envase con 5 ampolletas con 2.5 ml.</t>
  </si>
  <si>
    <t>MORFINA TABLETA. Cada tableta contiene: Sulfato de morfina pentahidratado equivalente a 30 mg de sulfato de morfina, envase con 20 tabletas.</t>
  </si>
  <si>
    <t>040.000.4033.00</t>
  </si>
  <si>
    <t>OXICODONA TABLETA DE LIBERACIÓN PROLONGADA.
Cada tableta contiene: Clorhidrato de Oxicodona 10 mg, envase con 30 tabletas de liberación prolongada.</t>
  </si>
  <si>
    <t>040.000.4032.00</t>
  </si>
  <si>
    <t>OXICODONA TABLETA DE LIBERACIÓN PROLONGADA
Cada tableta contiene: Clorhidrato de Oxicodona 20 mg, envase con 30 tabletas de liberación prolongada.</t>
  </si>
  <si>
    <t>TRAMADOL SOLUCIÓN INYECTABLE. Cada ampolleta contiene: Clorhidrato de tramadol 100 mg, envase con 5 ampolletas de 2 ml.</t>
  </si>
  <si>
    <t>040.000.2096.00</t>
  </si>
  <si>
    <t>TRAMADOL-PARACETAMOL     TABLETA.     Cada
tableta contiene: Clorhidrato de tramadol 37.5 mg. Paracetamol 325.0 mg, envase con 20 tabletas.</t>
  </si>
  <si>
    <t>BUPIVACAÍNA  SOLUCIÓN  INYECTABLE.  Cada  ml
contiene: Clorhidrato de bupivacaína 5 mg, envase con 30 ml.</t>
  </si>
  <si>
    <t>010.000.4055.00</t>
  </si>
  <si>
    <t>BUPIVACAÍNA   SOLUCIÓN   INYECTABLE.   Cada
ampolleta contiene: Clorhidrato de bupivacaína 15 mg. Dextrosa anhidra o glucosa anhidra 240 mg, o glucosa monohidratada equivalente a 240 mg de glucosa anhidra, envase con 5 ampolletas con 3 ml.</t>
  </si>
  <si>
    <t>DESFLURANO  LÍQUIDO.  Cada  envase  contiene: Desflurano 240 ml, envase con 240 ml.</t>
  </si>
  <si>
    <t>010.000.0247.00</t>
  </si>
  <si>
    <t>DEXMEDETOMIDINA     SOLUCIÓN     INYECTABLE.
Cada   frasco   ámpula   contiene: Clorhidrato de dexmedetomidina 200 μg, envase con 1 frasco ámpula.</t>
  </si>
  <si>
    <t>ETOMIDATO SOLUCIÓN INYECTABLE. Cada ampolleta
contiene: Etomidato 20 mg, envase con 5 ampolletas con 10 ml.</t>
  </si>
  <si>
    <t>FENTANILO SOLUCIÓN INYECTABLE. Cada ampolleta
o  frasco  ámpula  contiene:  Citrato  de  fentanilo equivalente a 0.5 mg de fentanilo, envase con 6 ampolletas o frascos ámpula con 10 ml.</t>
  </si>
  <si>
    <t>KETAMINA  SOLUCIÓN  INYECTABLE.  Cada  frasco
ámpula contiene: Clorhidrato de ketamina equivalente a 500 mg de ketamina, envase con un frasco ámpula de 10 ml.</t>
  </si>
  <si>
    <t>LIDOCAÍNA  SOLUCIÓN  INYECTABLE  AL  2%.Cada
frasco ámpula contiene: Clorhidrato de lidocaína 1g, envase con 5 frascos ámpula con 50 ml.</t>
  </si>
  <si>
    <t>ROPIVACAÍNA   SOLUCIÓN   INYECTABLE.   Cada
ampolleta  contiene:  Clorhidrato  de  ropivacaína monohidratada equivalente a 40 mg de clorhidrato de ropivacaína, envase con 5 ampolletas con 20 ml.</t>
  </si>
  <si>
    <t>SEVOFLURANO LÍQUIDO O SOLUCIÓN. Cada envase
contiene: Sevoflurano 250 ml, envase con 250 ml de líquido o solución.</t>
  </si>
  <si>
    <t>TIOPENTAL SÓDICO SOLUCIÓN INYECTABLE. Cada
frasco ámpula con polvo contiene: Tiopental sódico
0.5 g, envase con frasco ámpula y diluyente con 20 ml.</t>
  </si>
  <si>
    <t>ALUMINIO Y MAGNESIO SUSPENSIÓN ORAL. Cada 100
ml contienen: Hidróxido de aluminio 3.7 g. Hidróxido de magnesio 4.0 g o Trisilicato de magnesio: 8.9 g, envase con 240 ml y dosificador.</t>
  </si>
  <si>
    <t>ALUMINIO Y MAGNESIO TABLETA MASTICABLE. Cada
tableta masticable contiene: Hidróxido de aluminio 200 mg. Hidróxido de magnesio 200 mg o trisilicato de magnesio: 447.3 mg, envase con 50 tabletas masticables.</t>
  </si>
  <si>
    <t>010.000.5255.00</t>
  </si>
  <si>
    <t>TRIMETOPRIMA  Y  SULFAMETOXAZOL  SOLUCIÓN
INYECTABLE.Cada ampolleta contiene: Trimetoprima
160 mg. Sulfametoxazol 800 mg, envase con 6 ampolletas con 3 ml.</t>
  </si>
  <si>
    <t>010.000.1903.00</t>
  </si>
  <si>
    <t>TRIMETOPRIMA-SULFAMETOXAZOL    COMPRIMIDO
O TABLETA.Cada comprimido o tableta contiene: Trimetoprima 80 mg y Sulfametoxazol 400 mg, envase con 20 comprimidos o tabletas.</t>
  </si>
  <si>
    <t>010.000.1904.00</t>
  </si>
  <si>
    <t>TRIMETOPRIMA-SULFAMETOXAZOL    SUSPENSIÓN
ORAL.Cada 5 ml contienen: Trimetoprima 40 mg. Sulfametoxazol  200  mg,  envase  con  120  ml  y dosificador.</t>
  </si>
  <si>
    <t>010.000.5267.00</t>
  </si>
  <si>
    <t>FLUCONAZOL. Cápsula o tableta 100 mg 10 cápsulas o tabletas.</t>
  </si>
  <si>
    <t>010.000.2018.00</t>
  </si>
  <si>
    <t>ITRACONAZOL. Cada cápsula contiene: Itraconazol 100 mg envase con 15 cápsulas.</t>
  </si>
  <si>
    <t>010.000.5317.00</t>
  </si>
  <si>
    <t>VORICONAZOL. Cada tableta contiene: Voriconazol 50 mg envase con 14 tabletas.</t>
  </si>
  <si>
    <t>010.000.2503.00</t>
  </si>
  <si>
    <t>ALOPURINOL  TABLETAS.  Cada  tableta  contiene: Alopurinol 100 mg envase con 20 tabletas.</t>
  </si>
  <si>
    <t>010.000.1707.00</t>
  </si>
  <si>
    <t>ÁCIDO FOLINICO. Solución inyectable 3 mg/ml 6 ampolletas o frascos ámpula con 1 ml.</t>
  </si>
  <si>
    <t>010.000.5436.00</t>
  </si>
  <si>
    <t>ÁCIDO TRANSRETINOICO. Tretinoína Cápsula 10 mg 100 cápsulas.</t>
  </si>
  <si>
    <t>CITARABINA   (HD-Ara-C   o   ARABINOSIDO   C)
SOLUCIÓN INYECTABLE. Cada frasco ámpula contiene 500 mg.</t>
  </si>
  <si>
    <t>DASATINIB TABLETAS. Cada tableta contiene 50 mg.</t>
  </si>
  <si>
    <t>DAUNORUBICINA  SOLUCIÓN  INYECTABLE.  Cada
frasco ámpula contiene 20 mg.</t>
  </si>
  <si>
    <t>DEXRAZOXANE SOLUCIÓN INYECTABLE. Cada frasco
ámpula contiene 500 mg.</t>
  </si>
  <si>
    <t>HIDROXICARBAMIDA  CÁPSULAS.  Cada  cápsula
contiene 500 mg.</t>
  </si>
  <si>
    <t>IMATINIB COMPRIMIDOS. Cada comprimido contiene 400 mg.</t>
  </si>
  <si>
    <t>IMATINIB COMPRIMIDOS Cada comprimido contiene 100 mg.</t>
  </si>
  <si>
    <t>METOTREXATO SOLUCIÓN INYECTABLE. Cada frasco
ámpula con liofilizado contiene: Metotrexato sódico equivalente a 50 mg de metotrexato envase con un frasco ámpula.</t>
  </si>
  <si>
    <t>METOTREXATO SOLUCIÓN INYECTABLE. Cada frasco
ámpula con liofilizado contiene: Metotrexato sódico equivalente a 500 mg. de metotrexato envase con un frasco ámpula.</t>
  </si>
  <si>
    <t>METOTREXATO TABLETA. Cada tableta contiene: Metotrexato  sódico  equivalente  a  2.5  mg.  de metotrexato envase con 50 tabletas.</t>
  </si>
  <si>
    <t>MITOXANTRONA  SOLUCIÓN  INYECTABLE.  Cada
frasco ámpula contiene 20 mg/ 10 ml.</t>
  </si>
  <si>
    <t>010.000.2176.00</t>
  </si>
  <si>
    <t>DEXAMETASONA OFTÁLMICA. Solución oftálmica 0.1 g/100 ml Gotero integral con 5 ml.</t>
  </si>
  <si>
    <t>010.000.0813.00</t>
  </si>
  <si>
    <t>HIDROCORTISONA CREMA. Cada g contiene: 17 Butirato de hidrocortisona 1 mg envase con 15 g.</t>
  </si>
  <si>
    <t>HIDROCORTISONA     SOLUCIÓN     INYECTABLE.
Cada  frasco  ámpula  contiene:  Succinato  sódico de  hidrocortisona  equivalente  a  100  mg  de hidrocortisona, envase con 50 frascos ámpula y 50 ampolletas con 2 ml de diluyente.</t>
  </si>
  <si>
    <t>PREDNISONA TABLETA. Cada   tableta   contiene: Prednisona 5 mg, envase con 20 tabletas.</t>
  </si>
  <si>
    <t>PREDNISONA  TABLETA.  Cada  tableta  contiene: Prednisona 50 mg, envase con 20 tabletas.</t>
  </si>
  <si>
    <t>BICARBONATO DE SODIO. Solución inyectable al 7.5%
3.75 g/50 ml, envase con 50 ml.</t>
  </si>
  <si>
    <t>CLORURO DE SODIO SOLUCIÓN INYECTABLE AL 0.9%.
Cada 100 ml contienen: Cloruro de sodio 0.9 g. Agua inyectable 100 ml, envase con 250 ml. Contiene: Sodio 38.5 mEq. Cloruro 38.5 mEq.</t>
  </si>
  <si>
    <t>CLORURO DE SODIO SOLUCIÓN INYECTABLE AL 0.9%.
Cada 100 ml contienen: Cloruro de sodio 0.9 g. Agua inyectable 100 ml, envase con 500 ml. Contiene: Sodio 77 mEq. Cloruro 77 mEq.</t>
  </si>
  <si>
    <t>CLORURO DE SODIO SOLUCIÓN INYECTABLE AL 0.9%.
Cada 100 ml contienen: Cloruro de sodio 0.9 g. Agua inyectable 100 ml, envase con 50 ml.</t>
  </si>
  <si>
    <t>DEXTRÁN SOLUCIÓN INYECTABLE AL 10%.Cada 100
ml contienen: Dextrán (40 000) 10 g, glucosa 5 g, envase con 500 ml.</t>
  </si>
  <si>
    <t>DEXTRÁN SOLUCIÓN INYECTABLE AL 6%.Cada 100
ml contienen: Dextrán (60 000) 6 g. Cloruro de sodio
7.5 g, envase con 250 ml.</t>
  </si>
  <si>
    <t>GLUCOSA  SOLUCIÓN  INYECTABLE  AL  10%.Cada
100 ml contienen: Glucosa anhidra o glucosa 10 g, o glucosa monohidratada equivalente a 10.0 g de glucosa, envase con 500 ml. Contiene: Glucosa 50.0 g.</t>
  </si>
  <si>
    <t>GLUCOSA SOLUCIÓN INYECTABLE AL 10%. Cada
100 ml contienen: Glucosa anhidra o glucosa 10 g, o glucosa monohidratada equivalente a 10.0 g de glucosa, envase con 1 000 ml. Contiene: Glucosa
100.0 g.</t>
  </si>
  <si>
    <t>GLUCOSA SOLUCIÓN INYECTABLE AL 5%. Cada 100
ml contienen: Glucosa anhidra o glucosa 5 g, o glucosa monohidratada equivalente a 5.0 g de glucosa, envase con 50 ml. Contiene: Glucosa 2.5 g.</t>
  </si>
  <si>
    <t>GLUCOSA SOLUCIÓN INYECTABLE AL 5%. Cada 100
ml contienen: Glucosa anhidra o glucosa 5 g, o glucosa monohidratada equivalente a 5.0 g de glucosa, envase con 100 ml. Contiene: Glucosa 5.0 g.</t>
  </si>
  <si>
    <t>GLUCOSA SOLUCIÓN INYECTABLE AL 5%. Cada 100
ml contienen: Glucosa anhidra o glucosa 5 g, o glucosa monohidratada equivalente a 5 g de glucosa, envase con bolsa de 50 ml y adaptador para vial.</t>
  </si>
  <si>
    <t>CALIFICACIÓN FARMACIA HEMATOPATÍA</t>
  </si>
  <si>
    <t>NOM-016-SSA3-2012, en su numeral 5.1.10.</t>
  </si>
  <si>
    <t>Verificar existencia de señalización.</t>
  </si>
  <si>
    <t>Verificar:
1.  Que    la    señalización    sea    la correspondiente: peligro, la prohibición de  fumar  y  de  manejar  aceites  o lubricantes de origen mineral y de áreas de acceso restringido.
2.  Señalización, rótulo de acceso restringido a personal ajeno y de peligro.</t>
  </si>
  <si>
    <t>Verificar que la infraestructura este en buen estado.</t>
  </si>
  <si>
    <t>Verificar:
1.  Que las instalaciones estén limpias.
2.   Que la iluminación y ventilación sean adecuadas.
3.   Que  la  instalación  hidrosanitaria  y eléctrica se encuentren en buen estado.
4.    Que  este  establecida  la  ruta  de evacuación y salidas de emergencia.
5.   Que en el piso este señalado el área tributaria y seguridad con pintura.
6.  Que el drenaje tenga trampa de grasa.
7.  Que los extintores estén colocados de acuerdo a la NOM-002-STPS-2010 y la fecha de la carga este vigente.
8.  El conocimiento en el personal del uso de los extintores de acuerdo con la normativa e identifique las situaciones para su uso.
9.  Instrucciones de seguridad aplicables en cada área y al alcance de los trabajadores.
10. Que  no  se  almacenen  materiales  o coloquen  objetos  que  obstruyan  e interfieran el acceso al equipo contra incendio.
11. Que las tuberías estén identificadas de acuerdo al código de colores vigentes.
12. Las tuberías deberán tener rotulado la dirección de flujo.</t>
  </si>
  <si>
    <t>Verificar:
1. Bitácora  de  limpieza  firmada  por turno y por supervisor o jefe del servicio.
2. Bitácora     de     mantenimiento preventivo   y   correctivo   de   la estructura e instalaciones.
3. Registro  de  los  resultados  de  la revisión mensual de los extintores: fecha  de  revisión,  nombre  del personal  que  realizó  la  revisión, resultados, anomalías identificadas y seguimiento de las mismas.
4. Calendario  de  la  recarga  de  los extintores.
5. Registro mensual de verificación de funcionalidad.
6. Registro de la capacitación del uso del manejo de extintores. 7. Manual de manejo de extintores.</t>
  </si>
  <si>
    <t>NOM-016-SSA3-2012, en su numeral 6.3.</t>
  </si>
  <si>
    <t>Verificar la existencia de un manifold exclusivo para oxígeno y otro en su caso, para óxido nitroso.</t>
  </si>
  <si>
    <t>Verificar:
1. Bitácora de la carga y descarga de los contenedores.
2. Registro del monitoreo de la presión de los gases.
3. Bitácora     del     mantenimiento preventivo-correctivo    de       la estructura e instalaciones.
4. Manual de buenas prácticas en el manejo de gases medicinales y sus instalaciones.</t>
  </si>
  <si>
    <t>NOM-016-SSA3-2012, en su numeral 6.4.</t>
  </si>
  <si>
    <t>Verificar:
1. Existencia  de  almacenamiento  y distribución de agua potable para uso  y  consumo  en  las  áreas  del establecimiento.
2. Que se cuente con tomas especiales en  los  servicios  que  requieran agua, así como en los sistemas de distribución para emergencia.</t>
  </si>
  <si>
    <t>Verificar:
1. Que  la  capacidad  mínima  de  las cisternas cubran los requerimientos internos   del   establecimiento   al menos por 24 horas.
2. Que  la  calidad  del  agua  sea  la adecuada.</t>
  </si>
  <si>
    <t>Verificar:
1. Registro de los procedimientos para garantizar,  la  disponibilidad  y  la calidad del agua.
2. Bitácora del registro periódico de la calidad del agua, mediante un análisis microbiológico    y    fisicoquímico conforme      los      parámetros establecidos.
3. Bitácora     del     mantenimiento preventivo-correctivo      de      la estructura e instalaciones.</t>
  </si>
  <si>
    <t>NOM-001-SEDE-2012, artículo 517, en su numeral 517-2. N O M - 0 1 6 - SSA3-
2012, en su numeral 6.7.6.</t>
  </si>
  <si>
    <t>Verificar la existencia de equipo para protección del personal: cascos, tapones auditivos, guantes de carnaza, material aislante  de  electricidad,  calzado  de seguridad.</t>
  </si>
  <si>
    <t>Verificar que el equipo de protección este en buenas condiciones.</t>
  </si>
  <si>
    <t>NOM-087-ECOL-SSA1-2002,  numeral 6.3, 6.3.3, 6.4 y NOM-016-SSA3-2012,
apéndice U.3.   Guía para el manejo de  los  residuos  peligrosos  biológico infecciosos en unidades de salud.</t>
  </si>
  <si>
    <t>Verificar:
1. Que exista el espacio físico para el almacén temporal.
2. Que   cuente   con:   una   báscula apropiada    para    el    volumen que   genera   el   establecimiento, contenedores  para  recipientes  de punzocortantes,       contenedores para residuos peligrosos biológico- infecciosos  (RPBI)  y  con  sistema de  refrigeración  o  refrigeradores para la conservación de los residuos patológicos humano o animal.
3. Que  se  cuente  con  el  equipo  de protección requerido.</t>
  </si>
  <si>
    <t>Verificar:
1. Que el área, los contenedores y los carros de recolección se encuentren limpios.
2. Que está separado del: área de los pacientes, almacén de medicamentos y  materiales,  cocinas,  comedores, instalaciones  sanitarias,  sitios  de reunión,  áreas  de  esparcimiento, oficinas, talleres y lavanderías.
3. Que este techado, de fácil acceso, para la recolección y transporte, sin riesgos de inundación e ingreso de animales.
4. Que  cuente  con  señalamientos  y letreros alusivos a la peligrosidad de los mismos, en lugares y formas visibles.
5. Que el acceso a esta área sólo se permita a personal responsable de estas actividades.
6. Que  los  contenedores  metálicos o de plástico tengan tapa y estén rotulados con el símbolo universal de riesgo biológico, con la leyenda "RESIDUOS PELIGROSOS BIOLOGICO- INFECCIOSOS".
7.  Que  cuenten  con  sistemas  de refrigeración o refrigeradores para la  conservación  de  los  residuos patológicos humano o animales.
8. Que el periodo de almacenamiento temporal no pase de 7 a 15 días.
9. Que el personal porte el equipo de protección requerido.</t>
  </si>
  <si>
    <t>Verificar:
1. Bitácora de limpieza y desinfección del  área,  de  los  contenedores  y carros de recolección.
2. Bitácora     de     mantenimiento preventivo-correctivo del equipo.
3. Hojas  de  manifiesto  de  entrega transporte y recepción.
4. Registro  de  la  calibración  de  las básculas.
5. Calendario de recolección.</t>
  </si>
  <si>
    <t>NOM-016-SSA3-2012, en su numeral 6.7.4.</t>
  </si>
  <si>
    <t>Verificar  que  cuente  con:  almacén de  recepción  y  entrega,  vestidores, sanitarios y baños con regadera para el personal, diferenciados para hombres y mujeres.</t>
  </si>
  <si>
    <t>Verificar:
1. Que se cuente con las facilidades para la distribución de la ropa limpia, sin riesgo de contaminación con la ropa sucia que se entrega al prestador del servicio.
2. Que  los  sanitarios  se  encuentren limpios.
3. Que la ropa se encuentre en buenas condiciones y limpia.</t>
  </si>
  <si>
    <t>Verificar:
1. Bitácora de limpieza.
2. Manual de operación.</t>
  </si>
  <si>
    <t>Verificar:
1. Vigencia de recarga.
2. El conocimiento en el personal del uso de los extintores de acuerdo con la normativa e identifique las situaciones para su uso.
3. Instrucciones de seguridad aplicables en cada área y al alcance de los trabajadores.
4. Que no se almacenen materiales o coloquen objetos que obstruyan e interfieran el acceso al equipo contra incendio.</t>
  </si>
  <si>
    <t>Verificar:
1. Instructivo.
2. Documento del programa anual para la recarga.
3. Registro mensual de verificación de funcionalidad.
4. Registro de la capacitación del uso del manejo de extintores.
5. Manual de manejo de extintores.
6. Mapa   de   distribución   en   el establecimiento.</t>
  </si>
  <si>
    <t>Condiciones generales (casa de máquinas)</t>
  </si>
  <si>
    <t>(Casa de máquinas)</t>
  </si>
  <si>
    <t>NOM-016-SSA3-2012, en su numeral 6. NOM-003-SEGOB-2011, en su numeral
5. ACUERDO por el que se declara la obligatoriedad de la implementación, para todos los integrantes del Sistema Nacional  de  Salud,  del  documento denominado    Acciones    Esenciales para la Seguridad del Paciente. DOF 08/09/17. AESP 6C.</t>
  </si>
  <si>
    <t>Verificar:
1.  Que se encuentre ubicado al exterior del establecimiento principal.
2.    Que  la  señalización    sea  la correspondiente: peligro, la prohibición de fumar y de manejar aceites o lubricantes de origen mineral y de área de acceso restringido.
3.   Si existe rampa vehicular que no sea  de  asfalto  ni  de  materiales inflamables.
4. Que  las  líneas  de  distribución para cada uno de los gases, estén tendidas en el exterior del edificio y  fijas  a  los  muros  (identificarse con etiquetas y rotulación de color verde para oxígeno y con etiquetas y rótulos azules para óxido nitroso) las tuberías deberán contar con rótulos de dirección de flujo de los fluidos.
5.   Que  los  contenedores  de  gases medicinales    cuenten    con    los señalamientos y colores para su fácil identificación (para el reemplazo o recarga).
6.  Que tenga un conjunto de sensores para el monitoreo de la presión de los gases.
7. Que las alarmas se ubiquen en la central de gases y otra en un área estratégica de control.
8. Que la estructura y las instalaciones estén en buen estado.
9. Que funcione la alarma.
10. Que el personal cuente con equipo de protección.</t>
  </si>
  <si>
    <t>VINBLASTINA. Solución inyectable 10 mg/10 ml frasco ámpula y ampolleta con 10 ml de diluyente.</t>
  </si>
  <si>
    <t>Verificar:
1. Inventario de mobiliario.
2. Bitácora     de     mantenimiento preventivo y correctivo del mobiliario.
3. Registro cronológico de las muestras.</t>
  </si>
  <si>
    <t>Verificar:
1. Inventario de mobiliario.
2. Bitácora     de     mantenimiento preventivo y correctivo del mobiliario.</t>
  </si>
  <si>
    <t>Verificar:
1. Inventario de mobiliario y equipo.
2. Bitácora     de     mantenimiento preventivo y correctivo del mobiliario.
3. Bitácora   de   mantenimiento   y calibración del equipo.
4. Sistema de abasto del material para la inclusión de tejidos.</t>
  </si>
  <si>
    <t>Verificar qué exista el siguiente mobiliario: asiento, bote para basura tipo municipal (bolsa de cualquier color, excepto rojo o amarillo), bote para RPBI (bolsa roja), mesa alta de trabajo con tarja, lavabo con el cartel de la técnica de higiene de manos, mesa baja para microscopio con control de iluminación ambiental, sistema de archivo para documentos, sistema de archivo para laminillas.</t>
  </si>
  <si>
    <t>Verificar:
1. Inventario de mobiliario.
2. Bitácora     de     mantenimiento preventivo y correctivo del mobiliario.
3. Sistema de abasto de los insumos para la higiene de manos.</t>
  </si>
  <si>
    <t>Verificar:
1. Inventario de mobiliario.
2. Bitácora     de     mantenimiento preventivo y correctivo del mobiliario.
3. Registro cronológico de las muestras.
4. Hoja de resultados de estudios.</t>
  </si>
  <si>
    <t>Verificar existencia de mobiliario, equipo e  insumos  para  aplicar  los  sistemas siguientes o subrogación en su caso:
1. Recuperación      de      antígeno, incubación, revelado, observación de acuerdo con la técnica que se realice, conservación y almacenamiento de reactivos y muestras.
2. Determinación    de    marcadores tumorales de acuerdo al caso en estudio, ej: marcadores  CD20.CD3, CD30, ALK, BCL-6 en Linfoma no Hodgkin.
3. Reactivos   para   diagnóstico   por inmunohistoquímica   de   sarcoma de Ewing CD99 (MIC2), vimentina, enolasa neuronoespecífica, proteína S100, antígeno común leucocitario (CD45),  reactivos  de  laboratorio específicos para cada prueba. tumor de  willms,  biología  molecular  por inmunohistoquímica  (WT1,  WT2), enf de Hodgkin, inmunohistoquímica: CD20,  CD79a,  CD30(K1),  CD15, cadas: JBMO bilateral, solo estadios III  y  IV;  epe  inmunohistoquímica timoma mixopapilar.</t>
  </si>
  <si>
    <t>Verificar que cuente con el siguiente mobiliario:   mesa   con   tarja,   sillón reclinable, lavadero de acero inoxidable, mueble con zona baja de almacenamiento y para empotrar lavadero, vitrina para instrumental y material estéril.</t>
  </si>
  <si>
    <t>Verificar:
1. Que cuente con cubículos individuales de tratamiento.
2. Que cada cubículo individual será de 5,00 m².
3. Que cuente con conexiones centrales de oxígeno y gases medicinales, o en su defecto tanques de oxígeno para cada cubículo.</t>
  </si>
  <si>
    <t>Verificar:
1. Bitácora     de     mantenimiento preventivo    correctivo    de    las conexiones  de  oxígenos  y  gases medicinales.
2. Sistema de abasto de los aditamentos para las conexiones centrales.</t>
  </si>
  <si>
    <t>Verificar que cuente con el siguiente mobiliario:
1. Banco  o  silla  apropiados  para  el técnico y actividad que ejecuta.
2. Cubeta, cesto o soporte para la bolsa de  residuos  peligrosos  biológico- infecciosos.
3. Mueble para guarda de materiales, equipo o instrumentos esterilizados.
4. Mesa de trabajo con o sin respaldo.
5. Equipo  básico  o  su  equivalente tecnológico.
6. Agitador eléctrico rotatorio de uso múltiple de velocidad fija.
7. Gradillas.
8. Refrigerador con termómetro para control de la temperatura.
9.  Equipo  para  biometría  hemática y  coagulación  o  su  equivalente tecnológico. 1
0. Agitador de pipetas de Toma.
11. Cámara de Neubauer de cristal, con dos compartimentos de 0.1 milímetro de  profundidad.  Con  cubreobjetos de 20x26x0.4 milímetros de grosor uniforme especial para dicha cámara.
12.   Centrífuga   de   mesa,   cabezal intercambiable,   tacómetro,   reloj hasta 60 minutos, con regulador de velocidad hasta 4900 revoluciones por minuto.
13.  Centrífuga  de  mesa  para  micro hematocrito,  para  tubos  capilares en posición horizontal con reloj y freno. Velocidad de 11,500 a 15,000 revoluciones por minuto.</t>
  </si>
  <si>
    <t>Verificar que el área específica cuente con: canastilla para transportar material, de acuerdo con el tipo de material de que se trate, mesa de trabajo, repisas, tarja.</t>
  </si>
  <si>
    <t>Verificar:
1.  PNO  (fomento  de  la  donación voluntaria  y  altruista  de  sangre, atención y manejo de los donantes, extracción de unidades de sangre, componentes sanguíneos, muestras, procesamiento,          almacenaje, etiquetado,  embalaje,  traslado  de unidades  de  sangre,  componentes sanguíneos  o  mezclas  de  éstos, reactivos, planos  que incluyan las direcciones a seguir en caso de falla eléctrica o cualquier otra alteración en las condiciones de almacenamiento y de la seguridad.
2.  Manual de seguridad para el personal expuesto a riesgos biológicos, físicos, mecánicos y químicos, que especifiqué normas para manipulación, guarda, desecho de los materiales peligrosos.
3.  Manual para el manejo de los RPBI.
4.  Soporte documental de coordinación entre  establecimientos  que  hacen disposición de sangre, los puestos de sangrado y el banco de sangre.
5.  Bitácora del proceso para el embalaje y envío de muestras para pruebas especiales en conjunto con el área de epidemiología.
6.  Manual  de  los  procesos  para  la referencia de pacientes reactivos al área de epidemiología.  7. Evidencia por parte del área de epidemiología a los casos reactivos referidos del banco de sangre.   8. Procedimiento y   registros   documentales   que permitan garantizar la trazabilidad de las unidades de sangre, desde su extracción hasta su destino final.</t>
  </si>
  <si>
    <t>Verificar:
1.  Instructivos para el uso y cuidado del equipamiento e instrumental crítico (información sobre el mantenimiento preventivo, parámetros y frecuencias de revisión, mantenimiento correctivo.
2.  Guías para el buen uso clínico de la sangre (indicaciones terapéuticas y contraindicaciones de los componentes sanguíneos,  metodología,  vigilancia del acto transfusional, descripción y manejo de los incidentes, reacciones o efectos adversos a la transfusión, procedimientos            analíticos, metodología  para  el  registro  y notificación    de    los    incidentes reacciones o efectos adversos a la transfusión.
3.  Procedimientos         normalizados de   operación   para   el   uso   de gammaglobulina   anti-D,   para   la prevención    de    aloinmunización al   antígeno   D   (dosis,   vías   de administración).</t>
  </si>
  <si>
    <t>Verificar:
1. Que se realice biometría hemática al candidato a donación de sangre o  sus  componentes  sanguíneos  o determinación de hematocrito.
2. Que en el área de inmunohematología se    realice:    identificación    de grupos     sanguíneos,     antígeno RH,     compatibilidad   sanguínea, anticuerpos irregulares, fenotipos.
3. Que  el  área  de  serología  realice pruebas para la detección de los agentes  infecciosos  transmisibles por     transfusión     (Treponema pallidum,  Virus  B  de  la  hepatitis, Virus C de la hepatitis, Virus de la inmunodeficiencia humana tipos 1 y 2, Trypanosoma cruzi.
4. Que  se  realicen  de  acuerdo  a  la situación   epidemiológica   de   la región  podrán  incluirse  pruebas adicionales:  brúcela,  plasmodium, citomegalovirus,        toxoplasma, retrovirus HTLV tipos I y II.
5. Que se verifique de forma regular empleando muestras representativas de cada lote y con la periodicidad normada   lo  que  corresponda  a: especificidad, aspecto físico, avidez, titulación, reactividad/especificidad, sensibilidad d/especificidad d empleando   controles   conocidos, negativos y débilmente positivos en reactivos para serología.</t>
  </si>
  <si>
    <t>Verificar  existencia  de:  agitador  de microplacas, baño maría, centrífuga de mesa, centrífuga de lavadora de glóbulos, centrífuga   para   microhematocríto, centrífuga     universal,     congelador muestras, estufa bacteriológica, horno para secado de material, agitador Vortex, microscopio  de  inmunofluorescencia, pipeta multicanal 50 - 300 ul y 50 - 500 ul, pd31:n33 pipetas automáticas 100, 50, 500 y 10 ul, pipetas automáticas
volumen variable 2 a 10 ul, 200 a 1000 ul,
40 a 200 ul y 5 a 40 ul, refrigerador para muestras, refrigerador para reactivos, rotor (agitador), analizador automático inmunohematológico   (para   pruebas cruzadas),   analizador   hematológico (para   biometría   hemática),   equipo automatizado para serología, incubador, lavador, lector para ELISA, incubadora, centrífuga para técnicas en gel.</t>
  </si>
  <si>
    <t>Verificar:
1.  Que  el  documento  cuente  con  la siguiente   información   del   banco de  sangre  o  puesto  de  sangrado: nombre, ubicación, institución a la que pertenece.
2.  Que  el  documento  cuente  con  la siguiente  información  del  donante: nombre,   sexo,   edad,   domicilio, ocupación, estado civil.
3.  Que  el  documento  cuente  con  la siguiente  información  del  tipo  de donación   voluntaria   y   altruista, familiar o de reposición, designada, dirigida, o bien, regular o de repetición.
4.  Que   el   documento   cuente   con objetivos  del  acto  de  disposición, beneficios, posibles riesgos para el receptor.
5.  Que   el   documento   cuente   con información sobre los procedimientos que vayan a efectuarse: método de colecta,  los  volúmenes  de  sangre o   componentes   sanguíneos   que pretendan  obtenerse,  las  posibles reacciones o efectos adversos que pudieran presentarse, en su caso, las soluciones o fármacos que fuesen a usarse y su propósito, incluyendo la identificación de aquellos que estén en el proceso de evaluación experimental, información sobre toxicidad, efectos secundarios,  dosis,  tiempo,  costo del   tratamiento,   procedimientos alternativos si los hubiese.
6.  Firma o huella dactilar del donante.
7. Lugar y fecha en que se emite.</t>
  </si>
  <si>
    <t>Verificar la existencia de almacenamiento temporal en la instalación generadora.</t>
  </si>
  <si>
    <t>Verificar:
1.  Bitácora de control del carro para el manejo  del  paro  cardio-respiratorio firmada por el responsable de turno.
2.  Registro  histórico  del  abastecimiento oportuno  y  completo  del  contenido del carro para para el manejo del paro cardio-respiratorio.
3.  Registro  de  la  prueba  del  trazo isoeléctrico semanalmente.
4.  Bitácora de mantenimiento del monitor- desfibrilador.
5.  Protocolo de manejo de los medicamentos
de alto riesgo y electrolíticos.</t>
  </si>
  <si>
    <t>Verificar:
1. Equipo.- chasis con rejilla incluida, chasis   con   rejilla   incorporada y   pantalla   intensificadora   tipo universal, equipo de radio diagnóstico, soporte  de  tubo,  seriógrafo  con intensificador   de   imagen   (para equipo  con  fluoroscopia),  bucky vertical, espesómetro graduado en cm y/o pulgadas, lámpara de haz dirigible, mampara de protección con vidrio plomoso, mandiles, collarines, protectores de tiroides, protectores de  gónadas,  mesa  fija  horizontal con bucky integrado y portachasis, portavenoclisis rodable.
2. Medios   de   contraste,   equipo.- portavenoclisis rodable.
3. Dispositivos mínimos indispensables de protección radiológica.- mandil, guantes  de  compresión,  guantes para  intervención,   anteojos  para protección del cristalino.</t>
  </si>
  <si>
    <t>Verificar que exista acceso a un vestidor con sanitario con dimensiones necesarias para la colocación del mobiliario.</t>
  </si>
  <si>
    <t>Verificar que cuenten con los documentos correspondientes al servicio.</t>
  </si>
  <si>
    <t>Verificar:
1. Registro   de   la   calendarización, fechas y resultados de las prácticas de vigilancia, del control de calidad, las  dificultades  encontradas,  las medidas  correctivas  aplicadas,  la fecha de su aplicación y su efectividad así como la evaluación del programa.
2. Registro   de   la   identifican   los problemas  de  funcionamiento  del equipo y de calidad de la imagen.
3. Bitácora     de     mantenimiento correctivo cuando se detecte una falla en el sistema.
4. Registro de la revisión del programa (cuando  menos  una  vez  al  año), por el comité o el responsable de la operación y funcionamiento.</t>
  </si>
  <si>
    <t>Verificar:
1. Relación del POE.
2. Registro del límite del equivalente de dosis efectiva anual (HE, L) y su análisis.
3. Expediente   de   cada   trabajador ocupacionalmente expuesto.
4. Programa de vigilancia radiológica ocupacional  (evaluaciones  anuales de la exposición ocupacional de cada trabajador).
5. Bitácora de entrega de los informes periódicos y los certificados anuales del equivalente de dosis individual acumulado a cada trabajador.
6. Constancia de cursos de actualización capacitación  y  entrenamiento  en materia  de  seguridad  radiológica (por   la   Comisión   Nacional   de Seguridad Nuclear y Salvaguardias).
7. Registro   de   los   resultados   de la  calibración.  8.  certificado  de calibración.</t>
  </si>
  <si>
    <t>Verificar:
1. Que existan los insumos requeridos para  el  ABC  de  la  reanimación cardiorespiratoria ( Ver desglose).
2. Quela  caducidad  del  material  y medicamentos este vigente.
3. Que  los  insumos  sean  suficientes para la atención.
4. Que el personal conozca el manejo del monitor desfibrilador y las maniobras de reanimación cardiorrespiratoria.
5. Que    estén    identificados    los medicamos   de   alto   riesgo   y electrolitos.</t>
  </si>
  <si>
    <t>Verificar:
1. Bitácora de control del carro para el manejo del paro cardiorrespiratorio firmada por el responsable de turno.
2. Registro histórico del abastecimiento oportuno y completo del contenido del carro para para el manejo del paro cardiorrespiratorio.
3. Registro  de  la  prueba  del  trazo isoeléctrico semanalmente.
4. Bitácora   de   mantenimiento   del monitor-desfibrilador.
5. Protocolo   de   manejo   de   los medicamentos  de  alto  riesgo  y electrolíticos.</t>
  </si>
  <si>
    <t>Verificar    existencia    del    monitor- desfibrilador  marcapaso  con  paletas para adulto y pediátricas.</t>
  </si>
  <si>
    <t>Verificar:
1. Existencia  de  un  programa  para la gestión del equipo y tecnología biomédica.
2. Que el equipo médico se encuentre funcionando y en buenas condiciones.</t>
  </si>
  <si>
    <t>Verificar existencia del tanque de oxígeno con regulador y manómetro.</t>
  </si>
  <si>
    <t>Verificar  existencia  de  la  tabla  de reanimación (por lo menos 50 x 60 x 1.0 cm).</t>
  </si>
  <si>
    <t>Amiodarona  solución inyectable 150 mg / 3 ml.</t>
  </si>
  <si>
    <t>Diazolam solución inyectable 10 mg / 2 ml o midazolam solución inyectable 5 mg / ml.</t>
  </si>
  <si>
    <t xml:space="preserve">Carro rojo                                                   Quirófano y Recuperación </t>
  </si>
  <si>
    <t>NORMA   Oficial   Mexicana   NOM- 045-SSA2-2005,  Para  la  vigilancia epidemiológica, prevención y control de las infecciones nosocomiales. numeral 0.6.7.2; NORMA Oficial Mexicana NOM- 007-SSA3-2011, Para la organización y funcionamiento de los laboratorios clínicos. numeral 6.5.1.4.</t>
  </si>
  <si>
    <t>SOLUCIÓN HARTMANN SOLUCIÓN INYECTABLE.Cada
100 ml contienen: Cloruro de sodio 0.600 g. Cloruro de potasio 0.030 g. Cloruro de calcio dihidratado
0.020 g. Lactato de sodio 0.310 g. Envase con 1 000 ml. Mili equivalentes por litro: Sodio (130), Potasio (4), Calcio (3), Cloruro (109) y Lactato (28).</t>
  </si>
  <si>
    <t>SOLUCIÓN  HARTMANN  SOLUCIÓN  INYECTABLE.
Cada 100 ml contienen: Cloruro de sodio 0.600
g. Cloruro de potasio 0.030 g. Cloruro de calcio dihidratado 0.020 g. Lactato de sodio 0.310 g, envase con 1 000 ml. Mili equivalentes por litro: Sodio (130), Potasio (4), Calcio (3), Cloruro (109) y Lactato (28).</t>
  </si>
  <si>
    <t>Manejo de Residuos Peligrosos Biológico Infecciosos (RPBI)</t>
  </si>
  <si>
    <t xml:space="preserve">Área blanca CRITERIO MAYOR </t>
  </si>
  <si>
    <t>Condiciones Generales (CRITERIO MAYOR)</t>
  </si>
  <si>
    <t>Alcanzado</t>
  </si>
  <si>
    <t>Esperado</t>
  </si>
  <si>
    <t>CALIFICACIÓN UNIDAD DE TERAPIA INTENSIVA HEMATOPATIAS</t>
  </si>
  <si>
    <t>CALIFICACIÓN UNIDAD DE TERAPIA INTENSIVA TSFSNC</t>
  </si>
  <si>
    <t>CALIFICACIÓN UNIDAD DE TERAPIA INTENSIVA TSDSNC</t>
  </si>
  <si>
    <t>CALIFICACIÓN RADIOTERAPIA HEMATOPATIAS</t>
  </si>
  <si>
    <t>CALIFICACIÓN RADIOTERAPIATSFSNC</t>
  </si>
  <si>
    <t>CALIFICACIÓN RADIOTERAPIA TSDSNC</t>
  </si>
  <si>
    <t>CALIFICACIÓN FISIOTERAPIA TSDSNC</t>
  </si>
  <si>
    <t>Total  - Médicos  Anestesiología pediátrica</t>
  </si>
  <si>
    <t>Total - Médicos   del   enfermo pediátrico en estado crítico.</t>
  </si>
  <si>
    <t>Total - Médicos de traumatología y ortopedia</t>
  </si>
  <si>
    <t>Total - Médicos Cirujanos Pediatras</t>
  </si>
  <si>
    <t>Total - Médicos pediatras</t>
  </si>
  <si>
    <t xml:space="preserve">Personal de enfermería Licenciatura o profesional técnico con capacitación en Quimioterapia y/o Especialista en Oncología y/o Especialista en enfermería Pediátrica CRITERIO MAYOR </t>
  </si>
  <si>
    <t>Área física CRITERIO MAYOR</t>
  </si>
  <si>
    <t>Planta de emergencia CRITERIO MAYOR</t>
  </si>
  <si>
    <t xml:space="preserve">Personal médico de medicina del enfermo pediátrico en estado crítico o pediatría con capacitación </t>
  </si>
  <si>
    <t>Personal de enfermería quirúrgica y/o licenciatura / profesional técnico con capacitación                                  CRITERIO MAYOR</t>
  </si>
  <si>
    <t>Personal médico de cirugía pediátrica y/o  Oncocirugía Pediátrica
CRITERIO MAYOR</t>
  </si>
  <si>
    <t>Personal médico de cirugía pediátrica y/o  Oncocirugía Pediátrica</t>
  </si>
  <si>
    <t>Tumor de Willms</t>
  </si>
  <si>
    <t>Otros tumores renales</t>
  </si>
  <si>
    <t>Hepatocarcinoma</t>
  </si>
  <si>
    <t>Hepatoblastoma</t>
  </si>
  <si>
    <t>Osteosarcoma</t>
  </si>
  <si>
    <t>Sarcoma de Ewing</t>
  </si>
  <si>
    <t>Linfoma No Hodgkin</t>
  </si>
  <si>
    <t>Linfoma de Hodgkin</t>
  </si>
  <si>
    <t>Retinoblastoma</t>
  </si>
  <si>
    <t>Sarcoma de Partes Blandas</t>
  </si>
  <si>
    <t>Tumores Gonadales</t>
  </si>
  <si>
    <t>Tumores Extragonadales</t>
  </si>
  <si>
    <t>Diversos carcinomas</t>
  </si>
  <si>
    <t>Leucemias Crónicas</t>
  </si>
  <si>
    <t>UNIDAD QUIRÚRGICA</t>
  </si>
  <si>
    <t>Personal médico de oncología pediátrica/Hemato-Oncología
CRITERIO MAYOR</t>
  </si>
  <si>
    <t>Personal médico de oftalmología pediátrica y/u oftalmología
(propio o subrogado)</t>
  </si>
  <si>
    <t>Verificar:
1. Que   el   procedimiento   para   la identificación del paciente  utiliza al menos dos datos (nombre completo del paciente y fecha de nacimiento).
2. Que    sea    difundido    en    el establecimiento.
3. Que  el  personal  cuente  con  la capacitación en: a) identificación del paciente; b) de la estandarización; c) de la identificación previa a la realización de procedimientos; d) identificación del paciente en soluciones intravenosas y/o dispositivos; e) identificación en estudios de imagenología, laboratorio clínico y patología.
4. El  personal  conozca  y  aplique  el procedimiento.</t>
  </si>
  <si>
    <t>Verificar:
1. La existencia de la lista de verificación para la seguridad de la cirugía en el expediente clínico del paciente.
2. Los  registros  de  supervisión  de seguimiento.
3. Las constancias de capacitación o listas de asistencia.</t>
  </si>
  <si>
    <t>Verificar:
1. Que el establecimiento cuente con la Unidad de Vigilancia Epidemiológica Hospitalaria.
2. Que se lleve a cabo un programa integral   de   higiene   de   manos que  incluya:  a)  responsable;  b) acciones  de  difusión  de  material alusivo a la higiene de las manos (5 momentos para la higiene de las manos) en las diferentes áreas del establecimiento  donde  se  realicen actividades   asistenciales,   dicho material debe ser visible a personal, pacientes y familiares; c) acciones de supervisión periódicas para verificar la adherencia del personal de salud a  las  prácticas  recomendadas  de higiene de las manos.
3. Que  exista  capacitación  sobre  el procedimiento de higiene de manos.
4. Que el personal conozca y aplique el procedimiento.
5. Que se realimente al personal del establecimiento  respecto  de  los resultados del apego a las acciones de higiene de manos.
6. El control microbiológico del agua, y medición de su calidad.
7. Las autoevaluaciones del programa integral de higiene de manos por lo menos una vez al año.</t>
  </si>
  <si>
    <t>Verificar la existencia del documento relativo a:
1. Programa  integral  de  higiene  de manos.
2. La     difusión     implementación, supervisión y autoevaluación.
3. Lista de asistencia de capacitación del personal adscrito al establecimiento en el programa integral de higiene de manos.
4. Información y difusión de resultados.
5. Sistema  de  abasto  de  insumos necesarios.</t>
  </si>
  <si>
    <t>Verificar que el establecimiento realice:
1. Evaluación y reevaluación del riesgo de caídas.
2. Acciones de seguridad para prevenir caídas en: a) todos los pacientes; b) medidas  específicas  para  prevenir caídas en   pacientes con agitación psicomotora    y/o    alteraciones psiquiátricas; c) pacientes pediátricos.
3.  Acciones  en  la  organización  para prevenir caídas.</t>
  </si>
  <si>
    <t>Personal Médico con especialidad en Oncología pediátrica / Hemato-Oncología</t>
  </si>
  <si>
    <t>Cuenta con almacén temporal de Residuos Peligrosos 
Biológico Infecciosos</t>
  </si>
  <si>
    <t xml:space="preserve">Personal médico de oncología pediátrica </t>
  </si>
  <si>
    <t>Total  - Médicos de urología y/o urología pediátrica</t>
  </si>
  <si>
    <t xml:space="preserve">Total - Médicos de nefrología </t>
  </si>
  <si>
    <t>Total - Médicos de endocrinología y/o endocrinología pediátrica</t>
  </si>
  <si>
    <t>Total - Médicos Cirujano de Trasplante</t>
  </si>
  <si>
    <t xml:space="preserve">Total - Médicos Oftalmologos </t>
  </si>
  <si>
    <t>Personal médico de neurocirugía pediátrica y/o neurocirugía                                                                CRITERIO MAYOR</t>
  </si>
  <si>
    <t>Total  -Médicos  de  neurología o neurología pediátrica</t>
  </si>
  <si>
    <t>Total  -Médicos  de  neurocirugía o neurocirugía pediátrica</t>
  </si>
  <si>
    <t>Numeral 5.3 de la NOM-005-SSA3-2010, que  establece  los  requisitos  mínimos de   infraestructura   y   equipamiento de  establecimientos  para  la  atención médica  de  pacientes  ambulatorios;  los numerales  6.6.11.1.2,  6.6.8.1.2  de  la NOM-016-SSA3-2012, que establece las características mínimas de infraestructura y equipamiento de hospitales y consultorios de atención médica especializada; la NOM- 009-CONAGUA-2001, Inodoros para uso sanitario-Especificaciones y métodos de prueba. ACUERDO por el que se declara la obligatoriedad de la implementación, para todos los integrantes del Sistema Nacional de  Salud,  del  documento  denominado Acciones Esenciales para la Seguridad del Paciente. DOF 08/09/17. AESP 5B.</t>
  </si>
  <si>
    <t>Los numerales 5.1.10, 5.1.13.1, 6.6,
6.6.1  ;  6.6.1.1;  6.6.7.4  6.6.1.1.1;
6.6.1.1.2;  6.6.1.1.3;  6.6.1.1.4;  y  El
Apéndice G de la NOM-016-SSA3-2012. Establece las características mínimas de infraestructura y equipamiento de hospitales y consultorios de atención médica    especializada.    NOM-016- SSA3-2012,  en  su  numeral  4.13 ACUERDO por el que se declara la obligatoriedad de la implementación, para todos los integrantes del Sistema Nacional  de  Salud,  del  documento denominado    Acciones    Esenciales para la Seguridad del Paciente. DOF 08/09/17. AESP 5B.</t>
  </si>
  <si>
    <t>Apartados  5.,  6.1.  NORMA  Oficial Mexicana       NOM-022-SSA3-2012,
que instituye las condiciones para la administración de la terapia de infusión en  los  Estados  Unidos  Mexicanos. Protocolo para el manejo estandarizado del  paciente  con  catéter  periférico central y permanente. Primera Edición: Agosto de 2011. Secretaría de Salud, DGCES.</t>
  </si>
  <si>
    <t>Verificar:
1. Las alertas visuales en medicamentos con aspecto o nombre parecido.
2. Lista de medicamentes con aspecto y nombre parecido.</t>
  </si>
  <si>
    <t>Verificar:
1.  Bitácora de control del carro para el manejo  del  paro  cardiorespiratorio firmada por el responsable de turno.
2.  Registro  histórico  del  abastecimiento oportuno  y  completo  del  contenido del carro para para el manejo del paro cardiorespiratorio.
3.  Registro  de  la  prueba  del  trazo isoeléctrico semanalmente.
4.  Bitácora de mantenimiento del monitor- desfibrilador.
5.  Protocolo de manejo de los medicamentos de alto riesgo y electrolíticos.</t>
  </si>
  <si>
    <t>Verificar:
1. Existencia  de  un  programa  para la gestión del equipo y tecnología biomédica
2. Que el equipo médico se encuentre funcionando y en buenas condiciones.</t>
  </si>
  <si>
    <t>Verificar:
1. Que el mobiliario se encuentre en buen estado.
2. Que se reserve como mínimo, un asiento para personas con muletas o bastones.
3. Que los extintores estén colocados de acuerdo a la NOM-002-STPS-2010 y la fecha de la carga este vigente.
4. Que     los     sanitarios     sean independientes  para  hombres  y mujeres.
5. Que tengan papel sanitario y bote de campana o de pedal para basura.
6. Que se disponga de un inodoro y lavabo para uso de personas con discapacidad.</t>
  </si>
  <si>
    <t>Verificar:
1.  Que  se  cuente  con  los  insumos requeridos para el ABC de la reanimación cardiorespiratoria.
2.  Que  la  caducidad  del  material  y medicamentos este vigente.
3.  Que los insumos sean suficientes para la atención.
4.  Que haya un carro para el manejo del paro cardiorespiratorio en el área.
5.  Que el personal conozca el manejo del monitor desfibrilador y las maniobras de reanimación cardio-respiratoria.
6.  Que estén identificados los medicamentos de alto riesgo y electrolitos.</t>
  </si>
  <si>
    <t>Verificar:
1.  Bitácora de control del carro para el manejo  del  paro  cardiorespiratorio firmada por el responsable de turno.
2.  Registro  histórico  del  abastecimiento oportuno  y  completo  del  contenido del carro para para el manejo del paro cardiorespiratorio.
3.  Registro  de  la  prueba  del  trazo isoeléctrico semanalmente.
4.  Bitácora de mantenimiento del monitor- desfibrilador.
5.  Protocolo de manejo de los medicamentos de alto riesgo y electrolitos.
6.  Registro del recambio de tanques de
oxígeno.</t>
  </si>
  <si>
    <t>Verificar:
1. Que el espacio sea suficiente para el desplazamiento del personal.
2. Que  los  contactos  grado  médico estén  diferenciados  con  un  color distintivo o una marca.
3. Que  los  cubículos  estén  ubicados preferentemente  en  torno  de  la central de enfermeras.
4. Que las tomas fijas estén funcionando y sin fugas.</t>
  </si>
  <si>
    <t>Verificar:
1. Inventario del mobiliario.
2. Bitácora     de     mantenimiento preventivo y correctivo del mobiliario.
3. Registro del procedimiento del aseo, limpieza y desinfección de las camas o cunas cada vez que la ocupe un nuevo paciente, cuando se desocupe o en 48 horas si no se ha ocupado.</t>
  </si>
  <si>
    <t>Verificar:
1. Que el espacio sea suficiente para el desplazamiento del personal.
2. Que  los  contactos  grado  médico estén  diferenciados  con  un  color distintivo o una marca.
3. Que  los  cubículos  estén  ubicados preferentemente  en  torno  de  la central de enfermeras.
4. Que las tomas fijas estén funcionando y sin fugas.
5. Que  existan  los  insumos  para  la higiene de manos: jabón (líquido o gel) y toallas desechables.
6. Que  las  instalaciones  no  tengan fugas hidrosanitarias.
7. Que el mobiliario se encuentre en buenas condiciones.</t>
  </si>
  <si>
    <t>Verificar:
1. Que existan los insumos requeridos para  el  ABC  de  la  reanimación cardiorespiratoria ( Ver desglose).
2. Que  la  caducidad  del  material  y medicamentos este vigente.
3. Que  los  insumos  sean  suficientes para la atención.
4. Que el personal conozca el manejo del monitor desfibrilador y las maniobras de reanimación cardiorespiratoria.
5. Que    estén    identificados    los medicamos   de   alto   riesgo   y electrolitos.</t>
  </si>
  <si>
    <t>Verificar existencia del monitor-desfibrilador marcapaso  con  paletas  para  adulto  y pediátricas.</t>
  </si>
  <si>
    <t>Verificar existencia de la tabla de reanimación
(por lo menos 50 x 60 x 1.0 cm).</t>
  </si>
  <si>
    <t>Verificar:
1. Existencia de un área de transferencia para pacientes y personal.
2. Que se cuente con una barrera física, mecanismo o sistema de separación.</t>
  </si>
  <si>
    <t>Verificar:
1. Existencia de lavabo o tarja para asepsia pre quirúrgica de las manos, que el lavabo de cirujanos cuente con: bote para basura tipo municipal (bolsa de cualquier color, excepto rojo o amarillo), cepillera para uso quirúrgico, jabonera de pedal o su equivalente tecnológico, lavabo para cirujanos.
2. Que cuente con una ventanilla de comunicación de CEyE hacia el pasillo de la circulación blanca.</t>
  </si>
  <si>
    <t>Verificar:
1. Bitácora     de     mantenimiento preventivo y correctivo del mobiliario.
2. Inventario del mobiliario.</t>
  </si>
  <si>
    <t>Verificar que se cuenta con equipamiento mínimo indispensable para el traslado intrahospitalario de pacientes en estado crítico: Mascarilla válvula balón para presión  positiva,  fuente  portátil  de oxígeno, monitor de traslado, sistema de oxigenación o ventilación, camilla con barandales de traslado de paciente.</t>
  </si>
  <si>
    <t>Verificar  que  existan  los  siguientes insumos: equipo para biopsia, equipo para biopsia de ganglio y de médula ósea, equipo para aspirado de médula ósea, equipo para biopsia de hueso, equipo para biopsia quirúrgica a cielo abierto excisional de tejido o ganglio, equipo para toma de biopsia incisional, equipo para toma de biopsia por aspiración por  aguja  fina,  agujas  para  punción lumbar, puerto subcutáneo, trocar para médula ósea calibre 16 y 18, jeringas de 3 y 20 ml., agujas hipodérmicas de calibre 20 y 22,venda elástica adhesiva, portaobjetos, agujas espinales calibre
20  a  22,  agujas  hipodérmicas  de
calibre de 1 ½ pulgadas para neonatos, lactantes y niños pequeños y de 3 ½ pulgadas para escolares y adolescentes, tubos de ensayo.</t>
  </si>
  <si>
    <t>Verificar equipo:
1.  Carro para curación.
2.  Mesa mayo con charola.
3.  Mesa Pasteur.
4.  Portavenoclisis rodable.
5.  Caja para desinfección de instrumentos.
6.  Carro porta lebrillos.
7.  Electrocardiógrafo   móvil   de   12 derivaciones.
8.  Esfigmomanómetro.
9.  Estetoscopio.
10. Estuche de diagnóstico completo  con pilas y focos de repuesto.
11. Lebrillos.
12. Lámpara de haz dirigible.
13. Pinza de traslado.
14. Termómetros  digitales  (baterías  de repuesto).
15. Torundero.</t>
  </si>
  <si>
    <t>Verificar  existencia  de  la  tabla  de reanimación (por lo menos 50 x 60 x
1.0 cm).</t>
  </si>
  <si>
    <t>Verificar:
1. Existencia del documento.
2. Registro de simulacro de contingencia radiológica al año.</t>
  </si>
  <si>
    <t>Verificar existencia de la tabla de reanimación (por lo menos 50 x 60 x 1.0 cm).</t>
  </si>
  <si>
    <t>Verificar:
1. Que     los     sanitarios     sean independientes  para  hombres  y mujeres  (deberá  disponer  de  un inodoro para uso de personas con discapacidad), papel sanitario.
2. El bote para basura(preferentemente de pedal o campana).
3. El  lavabo,  jabón  (líquido  o  gel), toallas desechables.</t>
  </si>
  <si>
    <t>Verificar:
1. Que el personal ocupacionalmente expuesto   (POE),   cuenten   con dosímetros personales que permitan realizar  evaluaciones  mensuales  y anuales de su exposición ocupacional.
2. Que  el  POE  lo  porte  durante  la jornada de trabajo y al término de ésta deben permanecer almacenados en un lugar adecuado, fuera de la zona controlada.</t>
  </si>
  <si>
    <t>Verificar  en  el  expediente  clínico  el registro y resultado de los estudios de genotipificación solicitada: Índice de DNA en tumor primario. Inmunohistoquímica de biopsia de médula ósea. Panel mínimo de  anticuerpos  monoclonales:  CD3, CD5, CD7, CD 10, CD13, CD 14, CD 15,
CD 19, CD 20, CD 22, CD33, CD 34, CD 41, CD 45, CD61, CD79a, CD42, CD56,
CD64 MPO, TdT, Glicoforina A, Igs de superficie  y  citoplásmicas  cadenas kappa, lambda y mu, HLADR. Cariotipo con técnica de bandeo. FISH ó PCR para t(12;21), t(1;19), t(9;22), t (4,11), t
(9,11), t (11,19), t (11,17), t (8,21), t
(15,17), inv 16, rearreglos 11q23, FISH
para trisomías 4, 10 y 17. Determinación de índice de ADN con Ioduro de propidio. Cromosoma Filadelfia. Rearreglo MLL. Citogenético  y  de  biología  molecular para  la  búsqueda  de:  t(8;21),  inv 16,   t(15;17),   rearreglos   11q23, monosomías 5 y 7, t(1;22). Búsqueda de: t(8;21), inv 16, t(15;17), rearreglos 11q23, monosomías 5 y 7, t(1;22), PML- RAR ALFA.</t>
  </si>
  <si>
    <t>Verificar la existencia de documentos y papelería oficial para notas de psicología.</t>
  </si>
  <si>
    <t>NORMA   Oficial   Mexicana   NOM- 045-SSA2-2005,  Para  la  vigilancia epidemiológica, prevención y control de las infecciones nosocomiales. Numeral 0.6.7.2; NORMA Oficial Mexicana NOM- 007-SSA3-2011, Para la organización y funcionamiento de los laboratorios clínicos. Numeral 6.5.1.4.</t>
  </si>
  <si>
    <t>Verificar en el sistema de información que el laboratorio realiza estudios especiales para cáncer de niños. Funcionamiento y buenas condiciones del equipo.</t>
  </si>
  <si>
    <t>LABORATORIO Y BANCO DE SANGRE</t>
  </si>
  <si>
    <t>CONSULTA EXTERNA</t>
  </si>
  <si>
    <t>GOBIERNO</t>
  </si>
  <si>
    <t>HOSPITALIZACIÓN</t>
  </si>
  <si>
    <t>DATOS GENERALES DEL ESTABLECIMIENTO CATÁLOGO CLUES</t>
  </si>
  <si>
    <t>INFRAESTRUCTURA/SINERHIAS</t>
  </si>
  <si>
    <t>RECURSOS HUMANOS EN SALUD/SINERHIAS</t>
  </si>
  <si>
    <t>EQUIPAMIENTO / SINERHIAS</t>
  </si>
  <si>
    <r>
      <t xml:space="preserve">Verificar:
1. Existencia de sala de operaciones.
</t>
    </r>
    <r>
      <rPr>
        <b/>
        <sz val="10"/>
        <rFont val="Montserrat"/>
      </rPr>
      <t>2. Que las salas de operaciones tenga curvas sanitarias, las paredes estén recubiertas  de  material  de  fácil limpieza y que no tenga ranuras, orificios o poros.
3. Que  la  ventilación  sea  artificial con instalación que permita el aire inyectado por la parte superior y extraído en la parte inferior (ductos de extracción de aire), que el sistema no recircule el aire para evitar la concentración de gases anestésicos y medicinales.</t>
    </r>
    <r>
      <rPr>
        <sz val="10"/>
        <rFont val="Montserrat"/>
      </rPr>
      <t xml:space="preserve">
4. Que existan 2 puertas, las cuales deberán ser de doble abatimiento y requieren tener mirillas.
5. Piso resistente al agua, no conductor de corriente.
6. Que cuente con instalaciones fijas de oxígeno y aire.</t>
    </r>
  </si>
  <si>
    <r>
      <t xml:space="preserve">Verificar:
1. Registros del control y mantenimiento de la ventilación (preferentemente deberá tener capacidad para llevar a cabo de 20 a 25 cambios de volumen de aire filtrado por hora).
</t>
    </r>
    <r>
      <rPr>
        <b/>
        <sz val="10"/>
        <rFont val="Montserrat"/>
      </rPr>
      <t>2. Bitácora del  procedimiento de desinfección de alto nivel del área.</t>
    </r>
  </si>
  <si>
    <r>
      <t xml:space="preserve">Verificar:
1. Inventario de equipo.
2. Bitácora     de     mantenimiento preventivo y correctivo del equipo.
3. Bitácora     de     mantenimiento, utilización  y  funcionamiento  del esterilizador.
4. Registro de los controles de calidad físicos, químicos o biológicos.
</t>
    </r>
    <r>
      <rPr>
        <b/>
        <sz val="10"/>
        <rFont val="Montserrat"/>
      </rPr>
      <t>5. Registro  del  lavado,  esterilización o  desinfección  de  alto  nivel  de los   circuitos   para   ventilación e   inhaloterapia,   las   bolsas   de reanimación respiratoria y sensores de  oxígeno.  6.  Registro  de  la fecha y hora de cada cambio de los  humidificadores  y  equipos  de apoyo   respiratorio.   7.   Bitácora de  productividad  y  registro  de esterilización.</t>
    </r>
  </si>
  <si>
    <r>
      <rPr>
        <b/>
        <sz val="14"/>
        <color theme="0"/>
        <rFont val="Montserrat"/>
      </rPr>
      <t>GOBIERNO</t>
    </r>
  </si>
  <si>
    <r>
      <rPr>
        <b/>
        <sz val="14"/>
        <color theme="0"/>
        <rFont val="Montserrat"/>
      </rPr>
      <t>CONSULTA EXTERNA</t>
    </r>
  </si>
  <si>
    <r>
      <rPr>
        <b/>
        <sz val="14"/>
        <color theme="0"/>
        <rFont val="Montserrat"/>
      </rPr>
      <t>HOSPITALIZACIÓN</t>
    </r>
  </si>
  <si>
    <r>
      <rPr>
        <sz val="10"/>
        <color theme="1"/>
        <rFont val="Montserrat"/>
      </rPr>
      <t>Tipo de Criterio</t>
    </r>
  </si>
  <si>
    <r>
      <rPr>
        <sz val="10"/>
        <color theme="1"/>
        <rFont val="Montserrat"/>
      </rPr>
      <t>Puntaje esperado</t>
    </r>
  </si>
  <si>
    <r>
      <rPr>
        <sz val="10"/>
        <color theme="1"/>
        <rFont val="Montserrat"/>
      </rPr>
      <t>Puntaje alcanzado</t>
    </r>
  </si>
  <si>
    <r>
      <rPr>
        <sz val="10"/>
        <color theme="1"/>
        <rFont val="Montserrat"/>
      </rPr>
      <t>Estructura</t>
    </r>
  </si>
  <si>
    <r>
      <rPr>
        <sz val="10"/>
        <color theme="1"/>
        <rFont val="Montserrat"/>
      </rPr>
      <t>Proceso</t>
    </r>
  </si>
  <si>
    <r>
      <rPr>
        <sz val="10"/>
        <color theme="1"/>
        <rFont val="Montserrat"/>
      </rPr>
      <t>Evidencia documental</t>
    </r>
  </si>
  <si>
    <r>
      <rPr>
        <b/>
        <sz val="14"/>
        <color theme="0"/>
        <rFont val="Montserrat"/>
      </rPr>
      <t>LABORATORIO Y BANCO DE SANGRE</t>
    </r>
  </si>
  <si>
    <r>
      <rPr>
        <b/>
        <sz val="14"/>
        <color theme="0"/>
        <rFont val="Montserrat"/>
      </rPr>
      <t>RESULTADOS</t>
    </r>
  </si>
  <si>
    <t>UNIDAD DE ANÁLISIS ECONÓMICO</t>
  </si>
  <si>
    <r>
      <t xml:space="preserve">Verificar:
1. Que   se   encuentre   en   buenas condiciones y funcional.
</t>
    </r>
    <r>
      <rPr>
        <b/>
        <sz val="10"/>
        <color theme="1"/>
        <rFont val="MoMNT"/>
      </rPr>
      <t>2. Que el restablecimiento de la energía sea en un lapso menor a 10 segundos.</t>
    </r>
    <r>
      <rPr>
        <sz val="10"/>
        <color theme="1"/>
        <rFont val="MoMNT"/>
      </rPr>
      <t xml:space="preserve">
3. Señalización,   rótulo   de   acceso restringido a personal ajeno y de peligro.</t>
    </r>
  </si>
  <si>
    <r>
      <rPr>
        <b/>
        <sz val="10"/>
        <color theme="1"/>
        <rFont val="MoMNT"/>
      </rPr>
      <t>Verificar existencia de planta de luz de emergencia</t>
    </r>
    <r>
      <rPr>
        <sz val="10"/>
        <color theme="1"/>
        <rFont val="MoMNT"/>
      </rPr>
      <t>.</t>
    </r>
  </si>
  <si>
    <t>Requisitos generales: Limpieza, desinfección e infraestructura</t>
  </si>
  <si>
    <t xml:space="preserve">CÉDULA DE EVALUACIÓN PARA CÁNCER EN MENORES DE 18 AÑOS: Astrocitoma, Ependimoma, Meduloblastoma, Neuroblastoma, Otros tumores del sistema nervioso central; Tumor de Wilms, Otros tumores renales, Hepatocarcinoma, Hepatoblastoma, Osteosarcoma, Sarcoma de Ewing, Linfoma no Hodgkin, Enfermedad o linfoma deHodgkin, Retinoblastoma, Sarcoma de partes blandas, Tumores gonadales, Tumores extragonadales, Diversos carcinomas, Histiocitosis; Leucemia linfoblástica aguda, Leucemia mieloblástica aguda, Leucemia crónica, Síndrome mielodisplásico - 2018                                                                                                                                                                             </t>
  </si>
  <si>
    <t>CÉDULA DE EVALUACIÓN PARA CÁNCER EN MENORES DE 18 AÑOS: Leucemia linfoblástica aguda, Leucemia mieloblástica aguda, Leucemia crónica, Síndrome mielodisplásico</t>
  </si>
  <si>
    <t xml:space="preserve">CÉDULA DE EVALUACIÓN CÁNCER EN MENORES DE 18 AÑOS:  Astrocitoma, Ependimoma, Meduloblastoma, Neuroblastoma, Otros tumores del sistema nervioso central  - 2018   </t>
  </si>
  <si>
    <t xml:space="preserve">CÉDULA DE EVALUACIÓN PARA CÁNCER EN MENORES DE 18 AÑOS: Tumor de Wilms, Otros tumores renales, Hepatocarcinoma, Hepatoblastoma, Osteosarcoma, Sarcoma de Ewing, Linfoma no Hodgkin, Enfermedad o linfoma deHodgkin, Retinoblastoma, Sarcoma de partes blandas, Tumores gonadales, Tumores extragonadales, Diversos carcinomas, Histiocitosis  - 2018   </t>
  </si>
  <si>
    <t>CRITERIOS MAYORES LEUCEMIA LINFOBLÁSTICA AGUDA, LEUCEMIA MIELOBLÁSTICA AGUDA, LEUCEMIA CRÓNICA, SÍNDROME MIELODISPLÁSICO</t>
  </si>
  <si>
    <t>CRITERIOS MAYORES PARA ASTROCITOMA, EPENDIMOMA, MEDULOBLASTOMA, NEUROBLASTOMA, OTROS TUMORES DEL SISTEMA NERVIOSO CENTRAL</t>
  </si>
  <si>
    <t>CRITERIOS MAYORES PARA TUMOR DE WILMS, OTROS TUMORES RENALES, HEPATOCARCINOMA, HEPATOBLASTOMA, OSTEOSARCOMA, SARCOMA DE EWING, LINFOMA NO HODGKIN, ENFERMEDAD O LINFOMA DEHODGKIN, RETINOBLASTOMA, SARCOMA DE PARTES BLANDAS, TUMORES GONADALES, TUMORES EXTRAGONADALES, DIVERSOS CARCINOMAS, HISTIOCITOSIS</t>
  </si>
  <si>
    <t>RECURSOS HUMANOS LEUCEMIA LINFOBLÁSTICA AGUDA, LEUCEMIA MIELOBLÁSTICA AGUDA, LEUCEMIA CRÓNICA, SÍNDROME MIELODISPLÁSICO</t>
  </si>
  <si>
    <t>RECURSOS HUMANOS ASTROCITOMA, EPENDIMOMA, MEDULOBLASTOMA, NEUROBLASTOMA, OTROS TUMORES DEL SISTEMA NERVIOSO CENTRAL</t>
  </si>
  <si>
    <t>RECURSOS HUMANOS TUMORES SÓLIDOS TUMOR DE WILMS, OTROS TUMORES RENALES, HEPATOCARCINOMA, HEPATOBLASTOMA, OSTEOSARCOMA, SARCOMA DE EWING, LINFOMA NO HODGKIN, ENFERMEDAD O LINFOMA DEHODGKIN, RETINOBLASTOMA, SARCOMA DE PARTES BLANDAS, TUMORES GONADALES, TUMORES EXTRAGONADALES, DIVERSOS CARCINOMAS, HISTIOCITOSIS</t>
  </si>
  <si>
    <t xml:space="preserve">CONSULTA EXTERNA </t>
  </si>
  <si>
    <t>ATENCIÓN ONCOLÓGICA LEUCEMIA LINFOBLÁSTICA AGUDA, LEUCEMIA MIELOBLÁSTICA AGUDA, LEUCEMIA CRÓNICA, SÍNDROME MIELODISPLÁSICO</t>
  </si>
  <si>
    <t>ATENCIÓN ONCOLÓGICA  SASTROCITOMA, EPENDIMOMA, MEDULOBLASTOMA, NEUROBLASTOMA, OTROS TUMORES DEL SISTEMA NERVIOSO CENTRAL</t>
  </si>
  <si>
    <t>ATENCIÓN ONCOLÓGICA TUMOR DE WILMS, OTROS TUMORES RENALES, HEPATOCARCINOMA, HEPATOBLASTOMA, OSTEOSARCOMA, SARCOMA DE EWING, LINFOMA NO HODGKIN, ENFERMEDAD O LINFOMA DEHODGKIN, RETINOBLASTOMA, SARCOMA DE PARTES BLANDAS, TUMORES GONADALES, TUMORES EXTRAGONADALES, DIVERSOS CARCINOMAS, HISTIOCITOSIS</t>
  </si>
  <si>
    <t xml:space="preserve">UNIDAD DE CUIDADOS INTENSIVOS PEDIÁTRICOS  </t>
  </si>
  <si>
    <t xml:space="preserve">UNIDAD QUIRÚRGICA </t>
  </si>
  <si>
    <t>INSTRUMENTAL QUIRÚRGICO TUMOR DE WILMS, OTROS TUMORES RENALES, HEPATOCARCINOMA, HEPATOBLASTOMA, OSTEOSARCOMA, SARCOMA DE EWING, LINFOMA NO HODGKIN, ENFERMEDAD O LINFOMA DEHODGKIN, RETINOBLASTOMA, SARCOMA DE PARTES BLANDAS, TUMORES GONADALES, TUMORES EXTRAGONADALES, DIVERSOS CARCINOMAS, HISTIOCITOSIS</t>
  </si>
  <si>
    <t>INSTRUMENTAL QUIRÚRGICO LEUCEMIA LINFOBLÁSTICA AGUDA, LEUCEMIA MIELOBLÁSTICA AGUDA, LEUCEMIA CRÓNICA, SÍNDROME MIELODISPLÁSICO</t>
  </si>
  <si>
    <t>INSTRUMENTAL QUIRÚRGICO  ASTROCITOMA, EPENDIMOMA, MEDULOBLASTOMA, NEUROBLASTOMA, OTROS TUMORES DEL SISTEMA NERVIOSO CENTRAL</t>
  </si>
  <si>
    <t xml:space="preserve">QUIMIOTERAPIA </t>
  </si>
  <si>
    <t>Inmunofenotipo y citogenética Genotipificación de Leucemia linfoblástica aguda, Leucemia mieloblástica aguda, Leucemia crónica, Síndrome mielodisplásico</t>
  </si>
  <si>
    <t>Inmunofenotipo y citogenética Genotipificación para Cáncer en Menores de 18 años:
Astrocitoma, Ependimoma, Meduloblastoma, Neuroblastoma
Otros tumores del sistema nervioso central, Tumor De Wilms, Otros Tumores Renales, Hepatocarcinoma, Hepatoblastoma, Osteosarcoma, Sarcoma de Ewing, Linfoma no Hodgkin, Enfermedad o Linfoma Dehodgkin, Retinoblastoma, Sarcoma de Partes Blandas, Tumores Gonadales, Tumores Extragonadales, Diversos Carcinomas, Histiocitosis</t>
  </si>
  <si>
    <t xml:space="preserve">CUIDADOS PALIATIVOS </t>
  </si>
  <si>
    <t xml:space="preserve">IMAGENOLOGÍA </t>
  </si>
  <si>
    <t xml:space="preserve">LABORATORIO CLÍNICO Y BANCO DE SANGRE </t>
  </si>
  <si>
    <t xml:space="preserve">ANATOMOPATOLOGÍA </t>
  </si>
  <si>
    <t xml:space="preserve">FARMACIA ESTRUCTURA </t>
  </si>
  <si>
    <t xml:space="preserve">FARMACIA </t>
  </si>
  <si>
    <t>Seguridad del paciente
CRITERIO MAYOR</t>
  </si>
  <si>
    <r>
      <t xml:space="preserve">Verificar:
1. Que se encuentre en lugar visible.
</t>
    </r>
    <r>
      <rPr>
        <b/>
        <sz val="10"/>
        <color theme="1"/>
        <rFont val="Montserrat"/>
      </rPr>
      <t>2. Que el documento esté vigente y que corresponda al establecimiento.</t>
    </r>
  </si>
  <si>
    <t>Seguridad del paciente
Criterio Mayor</t>
  </si>
  <si>
    <t xml:space="preserve">
Condiciones generales 
Criterio Mayor</t>
  </si>
  <si>
    <t>Central de                             enfermería
Criterio Mayor</t>
  </si>
  <si>
    <t>Acciones Esenciales para la Seguridad del Paciente
Criterio Mayor</t>
  </si>
  <si>
    <t>Acciones Esenciales para la Seguridad del Paciente
Criterio  Mayor</t>
  </si>
  <si>
    <t>Condiciones generales
Criterio Mayor</t>
  </si>
  <si>
    <t>Acciones Esenciales para la Seguridad del Paciente
 Criterio Mayor</t>
  </si>
  <si>
    <t>Acciones esenciales para la seguridad del paciente
Criterio Mayor</t>
  </si>
  <si>
    <r>
      <t xml:space="preserve">Verificar  que  </t>
    </r>
    <r>
      <rPr>
        <b/>
        <sz val="10"/>
        <rFont val="Montserrat"/>
      </rPr>
      <t>se  cuenta  con  licencia sanitaria  para  establecimientos  que utilizan fuentes de radiación para fines médicos o de diagnóstico Modalidad C y licencia de operación otorgada por la Comisión Nacional de Seguridad Nuclear y Salvaguardias.</t>
    </r>
  </si>
  <si>
    <r>
      <t xml:space="preserve">Verificar que se cuenta con el </t>
    </r>
    <r>
      <rPr>
        <b/>
        <sz val="10"/>
        <rFont val="Montserrat"/>
      </rPr>
      <t>aviso de responsable  de  seguridad  radiológica y funcionamiento del servicio (médico radioterapeuta).</t>
    </r>
  </si>
  <si>
    <t>Licencias
Criterio Mayor</t>
  </si>
  <si>
    <t>FISIOTERAPIA (Tumor De Wilms, Otros Tumores Renales, Hepatocarcinoma, Hepatoblastoma, Osteosarcoma, Sarcoma de Ewing, Linfoma no Hodgkin, Enfermedad o Linfoma Dehodgkin, Retinoblastoma, Sarcoma de Partes Blandas, Tumores Gonadales, Tumores Extragonadales, Diversos Carcinomas, Histiocitosis)</t>
  </si>
  <si>
    <t>Autorizaciones sanitarias
Criterio Mayor</t>
  </si>
  <si>
    <r>
      <t xml:space="preserve">Verificar que se </t>
    </r>
    <r>
      <rPr>
        <b/>
        <sz val="10"/>
        <color theme="1"/>
        <rFont val="Montserrat"/>
      </rPr>
      <t>cuente con responsable de la operación y funcionamiento del servicio.</t>
    </r>
  </si>
  <si>
    <t>Infraestructura y condiciones generales
Criterio Mayor</t>
  </si>
  <si>
    <r>
      <t xml:space="preserve">Verificar </t>
    </r>
    <r>
      <rPr>
        <b/>
        <sz val="10"/>
        <rFont val="Montserrat"/>
      </rPr>
      <t>que se cuente con  aviso de responsable sanitario.</t>
    </r>
  </si>
  <si>
    <r>
      <t xml:space="preserve">Verificar </t>
    </r>
    <r>
      <rPr>
        <b/>
        <sz val="10"/>
        <rFont val="Montserrat"/>
      </rPr>
      <t>que el documento cuente con las características requeridas,</t>
    </r>
    <r>
      <rPr>
        <sz val="10"/>
        <rFont val="Montserrat"/>
      </rPr>
      <t xml:space="preserve"> exhibido en lugar visible del servicio y que esté vigente y actualizado.</t>
    </r>
  </si>
  <si>
    <r>
      <t>Verificar</t>
    </r>
    <r>
      <rPr>
        <b/>
        <sz val="10"/>
        <rFont val="Montserrat"/>
      </rPr>
      <t xml:space="preserve">  que  se  cuente  con  licencia sanitaria.</t>
    </r>
  </si>
  <si>
    <r>
      <t xml:space="preserve">Verificar  que  la  </t>
    </r>
    <r>
      <rPr>
        <b/>
        <sz val="10"/>
        <rFont val="Montserrat"/>
      </rPr>
      <t>licencia  sanitaria</t>
    </r>
    <r>
      <rPr>
        <sz val="10"/>
        <rFont val="Montserrat"/>
      </rPr>
      <t xml:space="preserve">  se encuentre colocada en lugar visible al público y que esté </t>
    </r>
    <r>
      <rPr>
        <b/>
        <sz val="10"/>
        <rFont val="Montserrat"/>
      </rPr>
      <t>vigente y actualizado.</t>
    </r>
  </si>
  <si>
    <t>Infraestructura servicio de transfusión sin recolección de unidades
Criterio Mayor</t>
  </si>
  <si>
    <t>Servicio de transfusión
Criterio Mayor</t>
  </si>
  <si>
    <t>Banco de sangre
Criterio Mayor</t>
  </si>
  <si>
    <t>Condiciones Generales 
Criterio Mayor</t>
  </si>
  <si>
    <t>Acciones Esenciales para la Seguridad del 
Criterio Mayor</t>
  </si>
  <si>
    <r>
      <t xml:space="preserve">Verificar </t>
    </r>
    <r>
      <rPr>
        <b/>
        <sz val="10"/>
        <rFont val="Montserrat"/>
      </rPr>
      <t xml:space="preserve">  existencia   de   la   licencia sanitaria.</t>
    </r>
  </si>
  <si>
    <r>
      <t xml:space="preserve">Verificar  </t>
    </r>
    <r>
      <rPr>
        <b/>
        <sz val="10"/>
        <rFont val="Montserrat"/>
      </rPr>
      <t xml:space="preserve"> existencia   de   aviso   de responsable sanitario.</t>
    </r>
  </si>
  <si>
    <r>
      <t>Verificar:
1.</t>
    </r>
    <r>
      <rPr>
        <b/>
        <sz val="10"/>
        <rFont val="Montserrat"/>
      </rPr>
      <t xml:space="preserve"> Que el documento cuente con las características y tipo de servicio a que esté destinado el establecimiento.</t>
    </r>
    <r>
      <rPr>
        <sz val="10"/>
        <rFont val="Montserrat"/>
      </rPr>
      <t xml:space="preserve">
2. Que este exhibida en un lugar visible del área.
</t>
    </r>
    <r>
      <rPr>
        <b/>
        <sz val="10"/>
        <rFont val="Montserrat"/>
      </rPr>
      <t>3. Que esté vigente.</t>
    </r>
  </si>
  <si>
    <r>
      <t xml:space="preserve">Verificar:
</t>
    </r>
    <r>
      <rPr>
        <b/>
        <sz val="10"/>
        <rFont val="Montserrat"/>
      </rPr>
      <t>1. Que el documento cuente con las características requeridas.</t>
    </r>
    <r>
      <rPr>
        <sz val="10"/>
        <rFont val="Montserrat"/>
      </rPr>
      <t xml:space="preserve">
2. Que este exhibido en un lugar visible del área.
</t>
    </r>
    <r>
      <rPr>
        <b/>
        <sz val="10"/>
        <rFont val="Montserrat"/>
      </rPr>
      <t>3. Que esté vigente y actualizado.</t>
    </r>
  </si>
  <si>
    <r>
      <t xml:space="preserve">Verificar   </t>
    </r>
    <r>
      <rPr>
        <b/>
        <sz val="10"/>
        <rFont val="Montserrat"/>
      </rPr>
      <t>existencia   de   documento oficial.</t>
    </r>
  </si>
  <si>
    <t>Seguridad del paciente
 Criterio Mayor</t>
  </si>
  <si>
    <r>
      <t xml:space="preserve">Verificar:
</t>
    </r>
    <r>
      <rPr>
        <b/>
        <sz val="10"/>
        <color theme="1"/>
        <rFont val="Montserrat"/>
      </rPr>
      <t>1. Que  el  documento  cuente  con las   características   y   tipo   de servicios a que esté destinado el establecimiento.</t>
    </r>
    <r>
      <rPr>
        <sz val="10"/>
        <color theme="1"/>
        <rFont val="Montserrat"/>
      </rPr>
      <t xml:space="preserve">
2. Que este exhibida en un lugar visible del área.
</t>
    </r>
    <r>
      <rPr>
        <b/>
        <sz val="10"/>
        <color theme="1"/>
        <rFont val="Montserrat"/>
      </rPr>
      <t>3. Que esté vigente.</t>
    </r>
  </si>
  <si>
    <r>
      <t xml:space="preserve">Verificar:
</t>
    </r>
    <r>
      <rPr>
        <b/>
        <sz val="10"/>
        <color theme="1"/>
        <rFont val="Montserrat"/>
      </rPr>
      <t>1. Que el documento cuente con las características requeridas.</t>
    </r>
    <r>
      <rPr>
        <sz val="10"/>
        <color theme="1"/>
        <rFont val="Montserrat"/>
      </rPr>
      <t xml:space="preserve">
2. Que este exhibido en un lugar visible del área.
</t>
    </r>
    <r>
      <rPr>
        <b/>
        <sz val="10"/>
        <color theme="1"/>
        <rFont val="Montserrat"/>
      </rPr>
      <t>3. Que esté vigente y actualizado.</t>
    </r>
  </si>
  <si>
    <t>Institución: SSA= Secretaria de Salud, O= Otros</t>
  </si>
  <si>
    <r>
      <t>Verificar:
1.  Existencia y ubicación de la señalización, rutas de evacuación y directorio.
2.</t>
    </r>
    <r>
      <rPr>
        <b/>
        <sz val="10"/>
        <color theme="1"/>
        <rFont val="Montserrat"/>
      </rPr>
      <t xml:space="preserve">  Limpieza de las instalaciones</t>
    </r>
    <r>
      <rPr>
        <sz val="10"/>
        <color theme="1"/>
        <rFont val="Montserrat"/>
      </rPr>
      <t>.
3.  Iluminación y ventilación adecuadas.
4.  Instalaciones           hidrosanitarias funcionando adecuadamente.
5.  Las dimensiones y circulaciones de las áreas deberán permitir el desarrollo de las funciones y actividades propias del
personal de enfermería.</t>
    </r>
  </si>
  <si>
    <r>
      <t xml:space="preserve">Verificar:
1. Señalización.
</t>
    </r>
    <r>
      <rPr>
        <b/>
        <sz val="10"/>
        <color theme="1"/>
        <rFont val="Montserrat"/>
      </rPr>
      <t>2. Condiciones generales de infraestructura en el área.</t>
    </r>
  </si>
  <si>
    <r>
      <t xml:space="preserve">Verificar:
1. </t>
    </r>
    <r>
      <rPr>
        <b/>
        <sz val="10"/>
        <color theme="1"/>
        <rFont val="Montserrat"/>
      </rPr>
      <t>Que  se  cuente  con  condiciones generales       adecuadas       de limpieza e infraestructura</t>
    </r>
    <r>
      <rPr>
        <sz val="10"/>
        <color theme="1"/>
        <rFont val="Montserrat"/>
      </rPr>
      <t>,   con   facilidades arquitectónicas.
2. Que exista la ruta de acceso y salida.</t>
    </r>
  </si>
  <si>
    <r>
      <t xml:space="preserve">Verificar:
1. Que  el  área  esté  debidamente señalizada  con  rotulo  de  acceso restringido.
2. Que la iluminación y ventilación sean adecuadas.
</t>
    </r>
    <r>
      <rPr>
        <b/>
        <sz val="10"/>
        <rFont val="Montserrat"/>
      </rPr>
      <t>3. Que la infraestructura, limpieza</t>
    </r>
    <r>
      <rPr>
        <sz val="10"/>
        <rFont val="Montserrat"/>
      </rPr>
      <t xml:space="preserve"> e instalaciones hidrosanitarias   y   eléctricas  </t>
    </r>
    <r>
      <rPr>
        <b/>
        <sz val="10"/>
        <rFont val="Montserrat"/>
      </rPr>
      <t xml:space="preserve"> se encuentre en buen estado.</t>
    </r>
  </si>
  <si>
    <t>Verificar bitácora del procedimiento de limpieza y desinfección del área.</t>
  </si>
  <si>
    <r>
      <t xml:space="preserve">Verificar:
1. </t>
    </r>
    <r>
      <rPr>
        <sz val="10"/>
        <rFont val="Montserrat"/>
      </rPr>
      <t>Bitácora     de     mantenimiento preventivo   y   correctivo   de   la estructura.
2. Bitácora de abasto de insumos para el lavado y asepsia pre quirúrgica.</t>
    </r>
    <r>
      <rPr>
        <b/>
        <sz val="10"/>
        <rFont val="Montserrat"/>
      </rPr>
      <t xml:space="preserve">
3. Bitácora del procedimiento de limpieza y desinfección del área.</t>
    </r>
  </si>
  <si>
    <r>
      <t xml:space="preserve">Verificar:
1. Que el área se encuentre en buenas condiciones generales.
2. Que el equipo de ventilación funcione adecuadamente.
</t>
    </r>
    <r>
      <rPr>
        <b/>
        <sz val="10"/>
        <rFont val="Montserrat"/>
      </rPr>
      <t>3. Que   se   realicen   procesos   de eliminación dirigidos a la destrucción de  microorganismos  en  cualquier objeto  inanimado  utilizado  en  el hospital.
4.  La filtración de aire deberá ser de alta eficiencia.</t>
    </r>
    <r>
      <rPr>
        <sz val="10"/>
        <rFont val="Montserrat"/>
      </rPr>
      <t xml:space="preserve">
5. Que existan instalaciones fijas de oxígeno,   y  aire,  codificados  por colores: verde (oxígeno), y amarillo (aire).
</t>
    </r>
    <r>
      <rPr>
        <b/>
        <sz val="10"/>
        <rFont val="Montserrat"/>
      </rPr>
      <t>6. Que se respeten los flujos del pasillo de circulación blanca hacia el área gris  a  través  de  las  dos  puertas requeridas: una para el acceso de personal de salud y la otra puerta para  el  egreso  del  personal  y paciente.</t>
    </r>
  </si>
  <si>
    <r>
      <t xml:space="preserve">Verificar:
1. Bitácora     de     mantenimiento preventivo y correctivo del equipo.
2. Inventario del equipo.
</t>
    </r>
    <r>
      <rPr>
        <b/>
        <sz val="10"/>
        <rFont val="Montserrat"/>
      </rPr>
      <t>3. Bitácora del procedimiento de limpieza y desinfección del área.</t>
    </r>
  </si>
  <si>
    <t>Verificar que se realicen procesos de eliminación dirigidos a la destrucción de microorganismos en cualquier objetivo inanimado utilizado en el área.</t>
  </si>
  <si>
    <r>
      <t xml:space="preserve">Verificar:
1.  Inventario de equipo e instrumental.
2.  Bitácora de mantenimiento preventivo y correctivo de los equipos de anestesia (funcionamiento  de  las  alarmas  y mantenerlas activas)   y del resto de equipos médicos.
3.  Registro  diario  de  la  revisión  y comprobación  (previo  al  inicio  del procedimiento  anestésico)  del  buen funcionamiento  de  la  máquina  de anestesia, así como, la disponibilidad de los fármacos necesarios.
4.  Calibración     periódica     de     los vaporizadores.
5.  Registro del procedimiento de lavado y esterilización de los circuitos para ventilación de los equipos de anestesia que no sean desechables.
6.  Registro    del    procedimiento    de esterilización  y  desinfección  de  los equipos de apoyo respiratorio no invasivo (registrarse la fecha y hora de cambio).
7.  Registro del procedimiento de lavado, esterilización  o  desinfección  de  los circuitos para ventilación, las bolsas de reanimación respiratoria que no sean desechables antes de volver a ser usados en otro paciente.
8.  Sistema de abasto de medicamentos, libro  de  registro  de  medicamentos controlados    y    recetas    médicas autorizadas.
9. Registro del procedimiento de lavado y esterilización o desinfección de los sensores de oxigeno antes de volver a ser usados en otro paciente.
</t>
    </r>
    <r>
      <rPr>
        <b/>
        <sz val="10"/>
        <rFont val="Montserrat"/>
      </rPr>
      <t>10.   Bitácora del procedimiento de limpieza y desinfección del área.</t>
    </r>
  </si>
  <si>
    <r>
      <t xml:space="preserve">Verificar:
1.   Bitácora de mantenimiento preventivo y correctivo de las tomas de pared.
2.  Bitácora  de  mantenimiento  preventivo correctivo del equipo y mobiliario.
3.  Documento  en  el  cual  se  establezcan procedimientos, medidas de distribución y entradas que disminuyan el riesgo de contaminación del área gris.
4.  Bitácora  de  mantenimiento  preventivo correctivo de la ventilación artificial.
5.  Registro del procedimiento de lavado y esterilización o desinfección de los sensores de oxigeno antes de volver a ser usados en otro paciente.
6.  Registro del procedimiento de limpieza y desinfección de las camas (cada vez que se desocupe).
</t>
    </r>
    <r>
      <rPr>
        <b/>
        <sz val="10"/>
        <rFont val="Montserrat"/>
      </rPr>
      <t>7.  Bitácora del procedimiento de limpieza y desinfección del área.</t>
    </r>
    <r>
      <rPr>
        <sz val="10"/>
        <rFont val="Montserrat"/>
      </rPr>
      <t xml:space="preserve">
8.  Sistema  de  abasto  de  material  y medicamentos.
9. Expediente clínico que contenga la nota post- anestésica y la nota de alta del área de recuperación considerando la calificación de ALDRETE.</t>
    </r>
  </si>
  <si>
    <r>
      <t>Verificar:
1.  Que se encuentre en lugar visible al público.
2</t>
    </r>
    <r>
      <rPr>
        <b/>
        <sz val="10"/>
        <rFont val="Montserrat"/>
      </rPr>
      <t>.  Que  el  responsable  establece  el tratamiento,  tipo,  intensidad  y  las técnicas  de  radioterapia.  Supervisa la operación del servicio. Aplica los programas  de  seguridad  e  higiene; de adiestramiento y capacitación al personal técnico en métodos y técnicas
de radioterapia.</t>
    </r>
  </si>
  <si>
    <r>
      <t xml:space="preserve">Verificar:
1. </t>
    </r>
    <r>
      <rPr>
        <b/>
        <sz val="10"/>
        <rFont val="Montserrat"/>
      </rPr>
      <t>El permiso de encargado de seguridad radiológica clase A.
2. Vigencia.
3. Que corresponda al encargado de seguridad radiológica.</t>
    </r>
  </si>
  <si>
    <r>
      <t xml:space="preserve">Verificar:
</t>
    </r>
    <r>
      <rPr>
        <b/>
        <sz val="10"/>
        <rFont val="Montserrat"/>
      </rPr>
      <t xml:space="preserve">1. Condiciones      generales      de infraestructura ,  </t>
    </r>
    <r>
      <rPr>
        <sz val="10"/>
        <rFont val="Montserrat"/>
      </rPr>
      <t xml:space="preserve"> con   facilidades arquitectónicas,   ruta,   acceso   y salida.
2. Existencia   de   señalización   que indique  la  presencia  de  radiación ionizante en el área.
3. Rótulo de identificación del área.</t>
    </r>
  </si>
  <si>
    <r>
      <t xml:space="preserve">Verificar:
1.  Que   cuente   con   las   facilidades arquitectónicas   para   efectuar   las actividades propias del establecimiento.
2.   Que los espacios estén provistos de iluminación suficiente, ya sea natural o artificial, adecuada a la naturaleza del trabajo.
3.  La  ventilación  adecuada  para  la renovación continua del aire y para evitar el calor excesivo, condensación del vapor y polvo.
</t>
    </r>
    <r>
      <rPr>
        <b/>
        <sz val="10"/>
        <rFont val="Montserrat"/>
      </rPr>
      <t>4.  La limpieza.</t>
    </r>
    <r>
      <rPr>
        <sz val="10"/>
        <rFont val="Montserrat"/>
      </rPr>
      <t xml:space="preserve">
5.  Las condiciones de pintura sin zonas de oxidación.
</t>
    </r>
    <r>
      <rPr>
        <b/>
        <sz val="10"/>
        <rFont val="Montserrat"/>
      </rPr>
      <t>6.  Que no existan humedad, cuarteaduras, orificios  en  plafones  y  paredes,</t>
    </r>
    <r>
      <rPr>
        <sz val="10"/>
        <rFont val="Montserrat"/>
      </rPr>
      <t xml:space="preserve">  ni fugas de agua. 7. El acceso al área de tratamiento  deberá  contar  con  una señal luminosa que indique la presencia de radiaciones ionizantes al interior de
la misma.</t>
    </r>
  </si>
  <si>
    <r>
      <t xml:space="preserve">Verificar:
1. Que el área este señalizada.
</t>
    </r>
    <r>
      <rPr>
        <b/>
        <sz val="10"/>
        <color theme="1"/>
        <rFont val="Montserrat"/>
      </rPr>
      <t>2. Que se encuentre limpia.</t>
    </r>
    <r>
      <rPr>
        <sz val="10"/>
        <color theme="1"/>
        <rFont val="Montserrat"/>
      </rPr>
      <t xml:space="preserve">
</t>
    </r>
    <r>
      <rPr>
        <b/>
        <sz val="10"/>
        <color theme="1"/>
        <rFont val="Montserrat"/>
      </rPr>
      <t>3. Que las instalaciones se encuentren en buenas condiciones.</t>
    </r>
  </si>
  <si>
    <t>Unidad de rehabilitación
(CRITERIO MAYOR)</t>
  </si>
  <si>
    <r>
      <t xml:space="preserve">Verificar:
1.  Que el permiso se encuentre en lugar visible al público.
</t>
    </r>
    <r>
      <rPr>
        <b/>
        <sz val="10"/>
        <color theme="1"/>
        <rFont val="Montserrat"/>
      </rPr>
      <t>2.  Que el responsable sanitario se encuentre con uniforme y gafete de la institución y     realizando  las  actividades  que  le corresponden, como vigilar la organización y funcionamiento de su área.</t>
    </r>
    <r>
      <rPr>
        <sz val="10"/>
        <color theme="1"/>
        <rFont val="Montserrat"/>
      </rPr>
      <t xml:space="preserve">
3.  Tener   permanencia   mínima   en   el establecimiento del 50% del horario de atención al público (en caso de unidades médicas con turnos continuos deberá cubrir el turno con mayor carga de trabajo o bien se puede designar varios responsables de la operación y funcionamiento).</t>
    </r>
  </si>
  <si>
    <r>
      <t xml:space="preserve">Verificar:
</t>
    </r>
    <r>
      <rPr>
        <b/>
        <sz val="10"/>
        <color theme="1"/>
        <rFont val="Montserrat"/>
      </rPr>
      <t>1.  Limpieza de las instalaciones.</t>
    </r>
    <r>
      <rPr>
        <sz val="10"/>
        <color theme="1"/>
        <rFont val="Montserrat"/>
      </rPr>
      <t xml:space="preserve">
</t>
    </r>
    <r>
      <rPr>
        <b/>
        <sz val="10"/>
        <color theme="1"/>
        <rFont val="Montserrat"/>
      </rPr>
      <t>2.  Que no existan humedad, cuarteaduras, orificios en plafones y paredes</t>
    </r>
    <r>
      <rPr>
        <sz val="10"/>
        <color theme="1"/>
        <rFont val="Montserrat"/>
      </rPr>
      <t xml:space="preserve"> ni fugas de agua, gas o aire.
3.  Contactos  y  apagadores  sin  cables sueltos.
4.  Toma de oxígeno y aire empotrada en pared solo en caso de realizar estudios de contraste.
5.  Las dimensiones y ubicación serán de acuerdo con los tipos y cantidad de estudios a realizar.
6.  Este  servicio  debe  localizarse  en  un área accesible para los pacientes que proceden de los servicios de consulta externa y urgencias, así como de las áreas de hospitalización, evitando cruces de las circulaciones técnicas con las del público, pacientes y usuarios.</t>
    </r>
  </si>
  <si>
    <r>
      <t>Verificar:
1. Que   las   áreas   se   encuentren limpias  y  mantenga  la  asepsia correspondiente.
2. Que  cuente  con  iluminación  y ventilación adecuadas.
3.</t>
    </r>
    <r>
      <rPr>
        <b/>
        <sz val="10"/>
        <rFont val="Montserrat"/>
      </rPr>
      <t xml:space="preserve"> Que  cuente  con  infraestructura, limpieza</t>
    </r>
    <r>
      <rPr>
        <sz val="10"/>
        <rFont val="Montserrat"/>
      </rPr>
      <t xml:space="preserve"> e  instalaciones  hidrosanitarias  y eléctricas </t>
    </r>
    <r>
      <rPr>
        <b/>
        <sz val="10"/>
        <rFont val="Montserrat"/>
      </rPr>
      <t>en buen estado.</t>
    </r>
  </si>
  <si>
    <t>Autorizaciones sanitarias
(CRITERIO MAYOR)</t>
  </si>
  <si>
    <r>
      <t xml:space="preserve">Verificar:
1. Que  el  área  esté  debidamente señalizada  con  rotulo  de  acceso restringido.
2. Que la iluminación y ventilación sean adecuadas.
3. Que la </t>
    </r>
    <r>
      <rPr>
        <b/>
        <sz val="10"/>
        <rFont val="Montserrat"/>
      </rPr>
      <t xml:space="preserve">infraestructura, limpieza </t>
    </r>
    <r>
      <rPr>
        <sz val="10"/>
        <rFont val="Montserrat"/>
      </rPr>
      <t>e instalaciones hidrosanitarias   y   eléctricas   s</t>
    </r>
    <r>
      <rPr>
        <b/>
        <sz val="10"/>
        <rFont val="Montserrat"/>
      </rPr>
      <t>e encuentre en buen estado.</t>
    </r>
    <r>
      <rPr>
        <sz val="10"/>
        <rFont val="Montserrat"/>
      </rPr>
      <t xml:space="preserve">
4. Abasto e insumos para la higiene de manos: jabón (líquido o gel) y toallas desechables.</t>
    </r>
  </si>
  <si>
    <r>
      <t>Verificar:
1. Que exista señalización.
2</t>
    </r>
    <r>
      <rPr>
        <b/>
        <sz val="10"/>
        <rFont val="Montserrat"/>
      </rPr>
      <t>. Que    el    área    se    encuentre limpia   y   mantenga   la   asepsia correspondiente.</t>
    </r>
    <r>
      <rPr>
        <sz val="10"/>
        <rFont val="Montserrat"/>
      </rPr>
      <t xml:space="preserve">
3. Que  cuente  con  iluminación  y ventilación.
4. Que  cuente  con  infraestructura e  instalaciones  hidrosanitarias  y eléctricas.</t>
    </r>
  </si>
  <si>
    <t>Condiciones generales
(CRITERIO MAYOR)</t>
  </si>
  <si>
    <r>
      <t xml:space="preserve">Verificar:
1. Bitácora     del     mantenimiento preventivo-correctivo de la planta de energía.
2. Registro del llenado del diésel.
3. Registro del llenado de aceite.
4. Bitácora de pruebas de arranque de la planta de energía.
</t>
    </r>
    <r>
      <rPr>
        <b/>
        <sz val="10"/>
        <color theme="1"/>
        <rFont val="MoMNT"/>
      </rPr>
      <t>5. Programa de incidencias y simulacros de la planta de energía, con el registro de estos.</t>
    </r>
  </si>
  <si>
    <t>HEMATOPATÍAS MALIGNAS</t>
  </si>
  <si>
    <t>TUMORES SÓLIDOS FUERA DEL SISTEMA NERVIOSO CENTRAL</t>
  </si>
  <si>
    <t>TUMORES DEL SISTEMA NERVIOSO CENTRAL</t>
  </si>
  <si>
    <t>CRITERIOS MAYORES PARA TODAS LAS INTERVENCIONES</t>
  </si>
  <si>
    <t xml:space="preserve">1. Acreditación 2. Supervisión </t>
  </si>
  <si>
    <r>
      <t xml:space="preserve">Verificar:
1. Existencia de un Programa para la Gestión  del  Equipo  y  Tecnología Biomédica.
2. Que el equipo médico se encuentre funcionando y en buenas condiciones.
3. El lavabo de aseo de manos </t>
    </r>
    <r>
      <rPr>
        <b/>
        <sz val="10"/>
        <color theme="1"/>
        <rFont val="Montserrat"/>
      </rPr>
      <t>debe contar con: el cartel de 5 momentos de aseo de manos</t>
    </r>
    <r>
      <rPr>
        <sz val="10"/>
        <color theme="1"/>
        <rFont val="Montserrat"/>
      </rPr>
      <t>, y aplicado por el personal, con el abasto suficiente de insumos.
4. Funcionamiento   adecuado   y   su ubicación debe tener libre y rápido acceso  a  las  áreas  en  donde  se encuentren internados los pacientes a su cargo.</t>
    </r>
  </si>
  <si>
    <r>
      <t xml:space="preserve">Verificar:
1. Existencia, funcionalidad y sin fugas hidrosanitarias.
2. Que el mobiliario se encuentre en buenas condiciones físicas así como los contenedores de RPBI .
</t>
    </r>
    <r>
      <rPr>
        <b/>
        <sz val="10"/>
        <color theme="1"/>
        <rFont val="Montserrat"/>
      </rPr>
      <t>3. Que el personal conozca la técnica de  higiene  de  manos  (evaluar  la técnica y el apego de acuerdo a los 5 momentos establecidos).</t>
    </r>
    <r>
      <rPr>
        <sz val="10"/>
        <color theme="1"/>
        <rFont val="Montserrat"/>
      </rPr>
      <t xml:space="preserve">
</t>
    </r>
    <r>
      <rPr>
        <b/>
        <sz val="10"/>
        <color theme="1"/>
        <rFont val="Montserrat"/>
      </rPr>
      <t>4. Que  el  personal  identifique  al paciente desde el momento en que solicita atención.</t>
    </r>
  </si>
  <si>
    <t>Central de                             enfermería
 Criterio Mayor</t>
  </si>
  <si>
    <r>
      <t>Verificar:
1.   El área de trabajo de enfermeras, deberá  estar  libre  de  fuentes  de contaminación.
2.     Mantenimiento   preventivo   y correctivo  de  la  infraestructura,</t>
    </r>
    <r>
      <rPr>
        <b/>
        <sz val="10"/>
        <color theme="1"/>
        <rFont val="Montserrat"/>
      </rPr>
      <t xml:space="preserve"> limpieza,</t>
    </r>
    <r>
      <rPr>
        <sz val="10"/>
        <color theme="1"/>
        <rFont val="Montserrat"/>
      </rPr>
      <t xml:space="preserve">  instalaciones  hidráulicas sin fugas.</t>
    </r>
  </si>
  <si>
    <r>
      <t xml:space="preserve">Verificar:
1.   Existencia de abasto suficiente de los insumos para el lavado de manos; </t>
    </r>
    <r>
      <rPr>
        <b/>
        <sz val="10"/>
        <color theme="1"/>
        <rFont val="Montserrat"/>
      </rPr>
      <t>evaluar la técnica de higiene de manos en el personal.</t>
    </r>
    <r>
      <rPr>
        <sz val="10"/>
        <color theme="1"/>
        <rFont val="Montserrat"/>
      </rPr>
      <t xml:space="preserve">
2.  El mobiliario para guarda de medicamentos en buenas condiciones físicas y en orden.</t>
    </r>
  </si>
  <si>
    <r>
      <t xml:space="preserve">Verificar mobiliario:
1.  Lavabo con cartel de higiene de manos, jabón (líquido o gel), toallas desechables.
2.  Anaquel o vitrina para guarda de insumos y medicamentos para el uso diario de los pacientes.
</t>
    </r>
    <r>
      <rPr>
        <b/>
        <sz val="10"/>
        <color theme="1"/>
        <rFont val="Montserrat"/>
      </rPr>
      <t>4.  Carteles de higiene de manos.</t>
    </r>
  </si>
  <si>
    <r>
      <t xml:space="preserve">Verificar:
1.  Infraestructura     e     instalaciones hidrosanitarias y de gases en buenas condiciones, así como el procedimiento establecido, conocido y aplicado para el mantenimiento y sanitización del equipo y mobiliario.
</t>
    </r>
    <r>
      <rPr>
        <b/>
        <sz val="10"/>
        <color theme="1"/>
        <rFont val="Montserrat"/>
      </rPr>
      <t>2.  Limpieza de las áreas.</t>
    </r>
    <r>
      <rPr>
        <sz val="10"/>
        <color theme="1"/>
        <rFont val="Montserrat"/>
      </rPr>
      <t xml:space="preserve">
3.  Abasto suficiente de material para la higiene de manos, </t>
    </r>
    <r>
      <rPr>
        <b/>
        <sz val="10"/>
        <color theme="1"/>
        <rFont val="Montserrat"/>
      </rPr>
      <t>cartel con la técnica de higiene de manos (evaluar la técnica de higiene de manos en el personal).</t>
    </r>
    <r>
      <rPr>
        <sz val="10"/>
        <color theme="1"/>
        <rFont val="Montserrat"/>
      </rPr>
      <t xml:space="preserve">
4.  Registro de calibración de las básculas por jornada laboral.
5.  Limpieza y exhaustivos a la incubadora.</t>
    </r>
  </si>
  <si>
    <r>
      <t>Verificar:
1.  Existencia, funcionalidad y buen estado de mobiliario.
2.  Manejo de RPBI de acuerdo a lo normado.
3.  El lavabo de aseo de manos debe</t>
    </r>
    <r>
      <rPr>
        <b/>
        <sz val="10"/>
        <color theme="1"/>
        <rFont val="Montserrat"/>
      </rPr>
      <t xml:space="preserve"> contar con: el cartel de 5 momentos de higiene de manos, y aplicado por el personal.</t>
    </r>
    <r>
      <rPr>
        <sz val="10"/>
        <color theme="1"/>
        <rFont val="Montserrat"/>
      </rPr>
      <t xml:space="preserve">
4.  Abasto de insumos necesarios para el lavado de manos.
5.  Existencia  de  espacios  tributarios  y privacidad para la atención.</t>
    </r>
  </si>
  <si>
    <r>
      <t xml:space="preserve">Verificar:
</t>
    </r>
    <r>
      <rPr>
        <b/>
        <sz val="10"/>
        <color theme="1"/>
        <rFont val="Montserrat"/>
      </rPr>
      <t>1.  Limpieza.</t>
    </r>
    <r>
      <rPr>
        <sz val="10"/>
        <color theme="1"/>
        <rFont val="Montserrat"/>
      </rPr>
      <t xml:space="preserve">
</t>
    </r>
    <r>
      <rPr>
        <b/>
        <sz val="10"/>
        <color theme="1"/>
        <rFont val="Montserrat"/>
      </rPr>
      <t xml:space="preserve">2.  Infraestructura </t>
    </r>
    <r>
      <rPr>
        <sz val="10"/>
        <color theme="1"/>
        <rFont val="Montserrat"/>
      </rPr>
      <t xml:space="preserve">    e     instalaciones hidrosanitarias </t>
    </r>
    <r>
      <rPr>
        <b/>
        <sz val="10"/>
        <color theme="1"/>
        <rFont val="Montserrat"/>
      </rPr>
      <t>en buenas condiciones.</t>
    </r>
    <r>
      <rPr>
        <sz val="10"/>
        <color theme="1"/>
        <rFont val="Montserrat"/>
      </rPr>
      <t xml:space="preserve">
3.  Procedimiento  establecido,  conocido y aplicado para el recambio de filtros HEPA, que permita la circulación cuando menos de seis veces y el recambio de dos volúmenes por hora.
4.  Abasto   suficiente   insumos   para protección del personal y de familiares para el acceso al cuarto de aislados (gorros, cubrebocas y batas de algodón o desechables).
5.  Abasto suficiente de material para la higiene de manos: jabón (líquido o gel), toallas desechables.
6.  Evaluar la técnica de higiene de manos en el personal.
7.  Mobiliario funcional y en buen estado.</t>
    </r>
  </si>
  <si>
    <r>
      <t xml:space="preserve">Verificar:
</t>
    </r>
    <r>
      <rPr>
        <b/>
        <sz val="10"/>
        <color theme="1"/>
        <rFont val="Montserrat"/>
      </rPr>
      <t>1.  Que exista identificación en brazaletes y cabecera por lo menos con nombre y fecha de nacimiento del paciente,</t>
    </r>
    <r>
      <rPr>
        <sz val="10"/>
        <color theme="1"/>
        <rFont val="Montserrat"/>
      </rPr>
      <t xml:space="preserve"> fecha y hora de ingreso.
</t>
    </r>
    <r>
      <rPr>
        <b/>
        <sz val="10"/>
        <color theme="1"/>
        <rFont val="Montserrat"/>
      </rPr>
      <t xml:space="preserve">2.  Membrete en soluciones </t>
    </r>
    <r>
      <rPr>
        <sz val="10"/>
        <color theme="1"/>
        <rFont val="Montserrat"/>
      </rPr>
      <t>con nombre, fecha y hora de inicio y término.
3.  Sondas</t>
    </r>
    <r>
      <rPr>
        <b/>
        <sz val="10"/>
        <color theme="1"/>
        <rFont val="Montserrat"/>
      </rPr>
      <t xml:space="preserve"> y catéteres </t>
    </r>
    <r>
      <rPr>
        <sz val="10"/>
        <color theme="1"/>
        <rFont val="Montserrat"/>
      </rPr>
      <t>con membrete que contenga nombre, fecha y hora.</t>
    </r>
  </si>
  <si>
    <r>
      <t xml:space="preserve">Verificar:
</t>
    </r>
    <r>
      <rPr>
        <b/>
        <sz val="10"/>
        <color theme="1"/>
        <rFont val="Montserrat"/>
      </rPr>
      <t>1.  Limpieza.</t>
    </r>
    <r>
      <rPr>
        <sz val="10"/>
        <color theme="1"/>
        <rFont val="Montserrat"/>
      </rPr>
      <t xml:space="preserve">
2.  Infraestructura en buen estado.
3.  Mobiliario en buenas condiciones.</t>
    </r>
  </si>
  <si>
    <r>
      <t xml:space="preserve">Verificar:
1.  Cartel de la técnica de higiene de manos.
2.  Sin fugas de agua o drenaje.
</t>
    </r>
    <r>
      <rPr>
        <b/>
        <sz val="10"/>
        <color theme="1"/>
        <rFont val="Montserrat"/>
      </rPr>
      <t>3.  Limpieza</t>
    </r>
    <r>
      <rPr>
        <sz val="10"/>
        <color theme="1"/>
        <rFont val="Montserrat"/>
      </rPr>
      <t xml:space="preserve"> e higiene.
4.  Surtimiento de material para la higiene.</t>
    </r>
  </si>
  <si>
    <r>
      <t xml:space="preserve">Verificar:
1.  Existencia.
</t>
    </r>
    <r>
      <rPr>
        <b/>
        <sz val="10"/>
        <color theme="1"/>
        <rFont val="Montserrat"/>
      </rPr>
      <t>2.  Condiciones adecuadas.</t>
    </r>
    <r>
      <rPr>
        <sz val="10"/>
        <color theme="1"/>
        <rFont val="Montserrat"/>
      </rPr>
      <t xml:space="preserve">
3.  Que la desinfección de instrumentos sea en base a las técnicas establecidas.
4.  Los    recipientes    que    contengan desinfectante deben permanecer tapados y rotulados con el nombre del producto, la fecha de preparación y caducidad, se debe contar con una bitácora de uso.</t>
    </r>
  </si>
  <si>
    <r>
      <t xml:space="preserve">Verificar:
1.  Que en la puerta de la clínica de terapia de infusión exista identificador.
2.  Que  se  cuente  con  las  facilidades arquitectónicas  para  efectuar  los procedimientos    en    condiciones adecuadas de iluminación, ventilación, limpieza.
3.  Considerar  que  la  infraestructura facilite  el  acceso  y  salida  de  las personas con discapacidad y adultos mayores.
4.  Que las instalaciones hidráulicas y eléctricas se encuentren en buenas condiciones.
5.  Que se cumpla con la integridad de las áreas según la normatividad.
</t>
    </r>
    <r>
      <rPr>
        <b/>
        <sz val="10"/>
        <color theme="1"/>
        <rFont val="Montserrat"/>
      </rPr>
      <t>6.  Que el personal conozca la técnica de higiene de manos (evaluar la técnica).</t>
    </r>
    <r>
      <rPr>
        <sz val="10"/>
        <color theme="1"/>
        <rFont val="Montserrat"/>
      </rPr>
      <t xml:space="preserve">
7.  Que la señalización de la circulación de los contenedores este colocada del área generadora hacia el almacén temporal.
8.  Que  los  RPBI  estén  identificados y  separados  en  los  contenedores correspondientes de acuerdo a sus características  físicas  y  biológico infecciosas.
9. Que el mobiliario y equipo se encuentre en buenas condiciones y funcione.
10. Que el instrumental este en buenas condiciones.
11. Que el empaque del instrumental este rotulado con la fecha de esterilización y contenido del empaque.</t>
    </r>
  </si>
  <si>
    <r>
      <t>Verificar que la clínica de catéteres funciona de lunes a viernes en horario matutino y vespertino y cuente con:
1.  Sala de espera.
2.  Instalación, mantenimiento y retiro de catéteres intravenosos.
3.  Área  de  guarda  de  medicamentos, materiales       o       instrumental, interrogatorio,    y    procedimientos delimitadas con un elemento físico que asegure la privacidad del paciente.
4.  Lavabo  con  jabón  líquido  y  toallas desechables,</t>
    </r>
    <r>
      <rPr>
        <b/>
        <sz val="10"/>
        <color theme="1"/>
        <rFont val="Montserrat"/>
      </rPr>
      <t xml:space="preserve"> cartel de la técnica de higiene de manos.</t>
    </r>
    <r>
      <rPr>
        <sz val="10"/>
        <color theme="1"/>
        <rFont val="Montserrat"/>
      </rPr>
      <t xml:space="preserve">
5.  Existencia  de  contenedores  para  el manejo del RPBI.
6.  Mobiliario.-  mueble  para  escribir  y equipo de computo, asiento para el profesional  de  salud,  asiento  para el  paciente  y  acompañante,  asiento para el profesional de salud para el procedimiento, banqueta de altura o similar, cubeta o cesto para bolsa de basura municipal y roja de RPBI, camilla neumática con barandales, mesa de Mayo, Pasteur y carro de curaciones, de altura ajustable.
7.  Equipo.- esfigmomanómetro aneroide con brazalete de tamaño que requiera para su actividad principal, estetoscopio, lámpara de examinación con fuente de luz, negatoscopio, termómetro digital, báscula con estadímetro.
8.  Instrumental.- mango para bisturí, pinza de anillos, pinza de disección con dientes y sin dientes, pinza tipo mosquito, porta agujas recto con ranura central y estrías cruzadas, riñón de al menos 250 ml, tijera recta, torundero con tapa.</t>
    </r>
  </si>
  <si>
    <r>
      <t xml:space="preserve">Verificar:
1. Que  cuente  con  sanitarios  para usuarios   y   personal   de   salud separados   por   género   (deberá disponer de un inodoro para uso de personas con discapacidad).
2. Que cuente con bote para basura (preferentemente   de   pedal   o campana).
3. Lavabo.
</t>
    </r>
    <r>
      <rPr>
        <b/>
        <sz val="10"/>
        <color theme="1"/>
        <rFont val="Montserrat"/>
      </rPr>
      <t>4. Carteles de higiene de manos.</t>
    </r>
  </si>
  <si>
    <r>
      <t xml:space="preserve">Verificar:
1.  Que existan dos áreas, una para el interrogatorio y otra para la exploración física delimitada con un elemento físico que asegure la privacidad del paciente.
2.  Que  las  áreas  de  interrogatorio  y de exploración de un consultorio de medicina  general  o  familiar  estén contiguas o separadas.
3.  Que en aquellos consultorios en donde se  realicen  actividades  docentes,  se consideren espacios suficientes para la permanencia del personal en formación, de  tal  forma  que  no  interfiera  la circulación ágil y segura del personal médico.
4.  Que tenga un lavabo ubicado en el área de exploración física incluyendo </t>
    </r>
    <r>
      <rPr>
        <b/>
        <sz val="10"/>
        <color theme="1"/>
        <rFont val="Montserrat"/>
      </rPr>
      <t>el cartel de la técnica de higiene de manos.</t>
    </r>
  </si>
  <si>
    <r>
      <t xml:space="preserve">Verificar:
1. Que se cumpla con la integridad de las áreas según la normatividad.
</t>
    </r>
    <r>
      <rPr>
        <b/>
        <sz val="10"/>
        <color theme="1"/>
        <rFont val="Montserrat"/>
      </rPr>
      <t>2. Que el personal conozca la técnica de  higiene  de  manos  (evaluar  la técnica y el apego de acuerdo a los 5 momentos establecidos).
3. Que  el  personal  identifique  al paciente desde el momento en que solicita atención.</t>
    </r>
    <r>
      <rPr>
        <sz val="10"/>
        <color theme="1"/>
        <rFont val="Montserrat"/>
      </rPr>
      <t xml:space="preserve">
4. Abasto e insumos para la higiene de manos: jabón líquido y toallas desechables.</t>
    </r>
  </si>
  <si>
    <r>
      <t xml:space="preserve">Verificar:
1. Que  exista  sala  de  espera  con servicios de sanitarios.
2. Que los sanitarios para el personal y sanitarios para público y pacientes, </t>
    </r>
    <r>
      <rPr>
        <b/>
        <sz val="10"/>
        <color theme="1"/>
        <rFont val="Montserrat"/>
      </rPr>
      <t>cuenten con módulo de higiene de manos, cartel de la técnica de higiene de manos.</t>
    </r>
    <r>
      <rPr>
        <sz val="10"/>
        <color theme="1"/>
        <rFont val="Montserrat"/>
      </rPr>
      <t xml:space="preserve">
3. Que cuente con extintores.</t>
    </r>
  </si>
  <si>
    <r>
      <t xml:space="preserve">Verificar:
1. Que existan lavabos para el área general y que </t>
    </r>
    <r>
      <rPr>
        <b/>
        <sz val="10"/>
        <color theme="1"/>
        <rFont val="Montserrat"/>
      </rPr>
      <t>cuente con el cartel de la técnica para la higiene de manos.</t>
    </r>
    <r>
      <rPr>
        <sz val="10"/>
        <color theme="1"/>
        <rFont val="Montserrat"/>
      </rPr>
      <t xml:space="preserve">
2. Bote para basura municipal.</t>
    </r>
  </si>
  <si>
    <r>
      <t xml:space="preserve">Verificar:
1. Que   exista   control   de   acceso (filtro de acceso) a la unidad para visitantes,  familiares  y  personal médico y paramédico.
2. Que cuente con puerta y pasillos.
3. Lavabo de manos con el </t>
    </r>
    <r>
      <rPr>
        <b/>
        <sz val="10"/>
        <color theme="1"/>
        <rFont val="Montserrat"/>
      </rPr>
      <t>cartel de la técnica para la higiene de manos.</t>
    </r>
    <r>
      <rPr>
        <sz val="10"/>
        <color theme="1"/>
        <rFont val="Montserrat"/>
      </rPr>
      <t xml:space="preserve">
4. Bote de basura municipal.
5. Que  cuente  con  material  para la  colocación  de  las  barreras  de protección, (bata, gorro y cubre boca ya sean desechables o reusables).</t>
    </r>
  </si>
  <si>
    <r>
      <t xml:space="preserve">Verificar:
1. Que el área de acceso este señalizada e identificada.
2. Que se mantengan las condiciones de asepsia.
3. Que la puerta y los pasillos por los que  transitan,  tanto  el  personal como los pacientes, el mobiliario y equipo médico hospitalarios, tengan las   dimensiones   óptimas   para cumplir con su función.
4. Que el personal y familiares ingresen a la unidad a través del filtro de acceso.
5. Que las barreras de protección estén buen estado y que se utilicen.
</t>
    </r>
    <r>
      <rPr>
        <b/>
        <sz val="10"/>
        <color theme="1"/>
        <rFont val="Montserrat"/>
      </rPr>
      <t>6. Evaluar  la  técnica  de  higiene  de manos.</t>
    </r>
    <r>
      <rPr>
        <sz val="10"/>
        <color theme="1"/>
        <rFont val="Montserrat"/>
      </rPr>
      <t xml:space="preserve">
7. Que  existan  los  insumos  para  la higiene de manos: jabón(líquido o gel) y toallas desechables.
8. Que  las  instalaciones  no  tengan fugas hidrosanitarias.
9. Que el mobiliario se encuentre en buenas condiciones.
10.Que el personal conozca el proceso para la colocación de las barreras de seguridad.</t>
    </r>
  </si>
  <si>
    <r>
      <t xml:space="preserve">Verificar:
1.  Que  se  prevea  la  disponibilidad  de al  menos  un  cubículo  o  módulo  de aislamiento para pacientes sépticos e infecto-contagiosos.
2.  Que   preferentemente   cuente   con inyección   y   extracción   de   aire independientes  (deberán  contar  con ductos de extracción de aire).
3.  Que cuenten con el espacio suficiente para la ubicación de la cama y el equipo de monitoreo o soporte.
4.  Que las paredes, pisos y techos de los cubículos o módulos, sean de material liso, resistente y lavable.
5.  Que en cada cubículo existan al menos 16 contactos eléctricos grado médico.
6.  Que  en  cada  cubículo  existan  dos tomas  fijas  para  el  suministro  de oxígeno medicinal, una toma fija de aire comprimido, así como al menos dos tomas fijas de aspiración controlada y canastilla con frasco empotrado en la pared.
7.  Que cuente con lavabos con </t>
    </r>
    <r>
      <rPr>
        <b/>
        <sz val="10"/>
        <color theme="1"/>
        <rFont val="Montserrat"/>
      </rPr>
      <t>carteles de la
técnica para la higiene de manos.</t>
    </r>
  </si>
  <si>
    <r>
      <t xml:space="preserve">Verificar:
1. Que el área este señalizada.
</t>
    </r>
    <r>
      <rPr>
        <b/>
        <sz val="10"/>
        <color theme="1"/>
        <rFont val="Montserrat"/>
      </rPr>
      <t xml:space="preserve">2. Que el personal se lave las manos </t>
    </r>
    <r>
      <rPr>
        <sz val="10"/>
        <color theme="1"/>
        <rFont val="Montserrat"/>
      </rPr>
      <t xml:space="preserve">y use cubrebocas.
3. Que los catéteres venosos centrales y  periféricos  estén  rotulados  con fecha, hora y nombre del médico o   enfermera   responsables   de su instalación y de la curación o antisepsia del sitio de inserción del catéter.
4. Que  el  sitio  de  inserción  de  las cánulas  intravasculares  periféricas y de los catéteres vasculares este cubierto con gasa estéril o un apósito estéril semipermeable.
5. Que  las  ampolletas  de  vidrio  o plástico se utilicen exclusivamente al momento de abrirse y se deseche el remanente.
6. Que la utilización de frascos ámpula sea con técnica de asepsia y siguiendo las instrucciones de conservación y uso de los fabricantes.
</t>
    </r>
    <r>
      <rPr>
        <b/>
        <sz val="10"/>
        <color theme="1"/>
        <rFont val="Montserrat"/>
      </rPr>
      <t>7. Que el medicamento esté rotulado con el nombre completo del paciente y sus datos de identificación</t>
    </r>
  </si>
  <si>
    <r>
      <t xml:space="preserve">Verificar:
1.  Que exista señalización.
</t>
    </r>
    <r>
      <rPr>
        <b/>
        <sz val="10"/>
        <rFont val="Montserrat"/>
      </rPr>
      <t>2.  Que se encuentre limpia y mantenga las condiciones de asepsia correspondiente.</t>
    </r>
    <r>
      <rPr>
        <sz val="10"/>
        <rFont val="Montserrat"/>
      </rPr>
      <t xml:space="preserve">
3.  Que cuente con iluminación y ventilación.
4.  Que  cuente  con  infraestructura  e instalaciones hidrosanitarias y eléctricas.
5.  Los factores del entorno arquitectónico asociados a riesgo de caídas de pacientes.</t>
    </r>
  </si>
  <si>
    <r>
      <t xml:space="preserve">Verificar:
1.  Existencia, funcionalidad y buen estado.
2.  Registro     de     calibración     del esfigmomanómetro.
3.  Equipo   de   curaciones   en   buenas condiciones  con  rótulo  de  fecha  de esterilización del paquete (no mayor de 7 días).
4.  El mantenimiento preventivo y correctivo del  equipo  médico,  electro  médico y de alta precisión, dichas acciones, deberán ser registradas en las bitácoras correspondientes.
5.  El lavabo de aseo de manos debe </t>
    </r>
    <r>
      <rPr>
        <b/>
        <sz val="10"/>
        <color theme="1"/>
        <rFont val="Montserrat"/>
      </rPr>
      <t>contar con el cartel de cinco momentos de aseo de manos y aplicado por el personal</t>
    </r>
    <r>
      <rPr>
        <sz val="10"/>
        <color theme="1"/>
        <rFont val="Montserrat"/>
      </rPr>
      <t>, con el abasto suficiente de insumos. 6. Funcionamiento adecuado y su ubicación debe tener libre y rápido acceso a las áreas en donde se encuentren internados los pacientes a su cargo.</t>
    </r>
  </si>
  <si>
    <r>
      <t xml:space="preserve">Verificar:
1. Que cuente con al menos dos áreas, una para el interrogatorio con el paciente y su acompañante y otra para la exploración física, delimitada con un elemento físico que asegure la privacidad del paciente.
2. Que  deberá  tener  un  lavabo  con jabón líquido y toallas desechables, ubicado en el área de exploración física  incluyendo  el  </t>
    </r>
    <r>
      <rPr>
        <b/>
        <sz val="10"/>
        <rFont val="Montserrat"/>
      </rPr>
      <t>cartel  de  la técnica del lavado de manos.</t>
    </r>
  </si>
  <si>
    <r>
      <t xml:space="preserve">Verificar:
1. El  cumplimiento  normativo  de  la integridad del área.
</t>
    </r>
    <r>
      <rPr>
        <b/>
        <sz val="10"/>
        <rFont val="Montserrat"/>
      </rPr>
      <t>2. Que el personal operativo realice la técnica de lavado de manos (solicitar al azar).</t>
    </r>
  </si>
  <si>
    <r>
      <t xml:space="preserve">Verificar:
1.  Que  existan  los  insumos  requeridos para el ABC de la reanimación cardio- respiratoria.
2.  Que  la  caducidad  del  material  y medicamentos este vigente.
3.  Que los insumos sean suficientes para la atención.
4.  Que el personal conozca el manejo del monitor desfibrilador y las maniobras de reanimación cardio-respiratoria.
</t>
    </r>
    <r>
      <rPr>
        <b/>
        <sz val="10"/>
        <color theme="1"/>
        <rFont val="Montserrat"/>
      </rPr>
      <t>5.  Que estén identificados los medicamos de alto riesgo y electrolitos.</t>
    </r>
  </si>
  <si>
    <r>
      <t xml:space="preserve">Verificar:
</t>
    </r>
    <r>
      <rPr>
        <b/>
        <sz val="10"/>
        <color theme="1"/>
        <rFont val="Montserrat"/>
      </rPr>
      <t xml:space="preserve">1. Limpieza </t>
    </r>
    <r>
      <rPr>
        <sz val="10"/>
        <color theme="1"/>
        <rFont val="Montserrat"/>
      </rPr>
      <t xml:space="preserve">   e    higiene    de    las instalaciones.
2. Que    no    existan    humedad, cuarteaduras, orificios en plafones y paredes ni fugas de agua.
</t>
    </r>
    <r>
      <rPr>
        <b/>
        <sz val="10"/>
        <color theme="1"/>
        <rFont val="Montserrat"/>
      </rPr>
      <t>3. Deberá encontrarse el cartel de los 5 momentos del lavado de manos.</t>
    </r>
    <r>
      <rPr>
        <sz val="10"/>
        <color theme="1"/>
        <rFont val="Montserrat"/>
      </rPr>
      <t xml:space="preserve">
4. Las áreas de vestidores y sanitarios para los pacientes anexos a las salas de  rayos  X  de  preferencia  deben tener  un  blindaje  calculado  como zona supervisada, de lo contrario se considera para todos los efectos como parte integrante de la sala de rayos X o zona controlada.
5. Que el área de ultrasonido tenga acceso a un vestidor con sanitario y  cuente  con  las  dimensiones necesarias  para  la  colocación  del mobiliario y equipo.</t>
    </r>
  </si>
  <si>
    <r>
      <t xml:space="preserve">Verificar:
</t>
    </r>
    <r>
      <rPr>
        <b/>
        <sz val="10"/>
        <rFont val="Montserrat"/>
      </rPr>
      <t>1. Que la sala de espera cuente con limpieza</t>
    </r>
    <r>
      <rPr>
        <sz val="10"/>
        <rFont val="Montserrat"/>
      </rPr>
      <t xml:space="preserve"> y mobiliario en buen estado físico y de funcionamiento.
2. Que se estén registrando todas las solicitudes.
3. La  entrega  de  resultados  sea  en formato oficial del establecimiento y  firmado  por  el  responsable  del servicio.
4. Que el registro de pacientes para la toma de muestra.</t>
    </r>
  </si>
  <si>
    <r>
      <t>Verificar:
1. La completa existencia de las áreas con base a su complejidad y</t>
    </r>
    <r>
      <rPr>
        <b/>
        <sz val="10"/>
        <rFont val="Montserrat"/>
      </rPr>
      <t xml:space="preserve"> que estructuralmente   se   encuentren en buenas condiciones de limpieza,</t>
    </r>
    <r>
      <rPr>
        <sz val="10"/>
        <rFont val="Montserrat"/>
      </rPr>
      <t xml:space="preserve"> iluminación, ventilación.
2. Que   las   </t>
    </r>
    <r>
      <rPr>
        <b/>
        <sz val="10"/>
        <rFont val="Montserrat"/>
      </rPr>
      <t>condiciones   generales de   Infraestructura</t>
    </r>
    <r>
      <rPr>
        <sz val="10"/>
        <rFont val="Montserrat"/>
      </rPr>
      <t xml:space="preserve">   cuente   con facilidades   arquitectónicas,   ruta acceso y salida, ausencia o presencia de fugas de agua, aire, y drenaje.
3. Los     factores     del     entorno arquitectónico asociados a riesgo de caídas de pacientes.</t>
    </r>
  </si>
  <si>
    <r>
      <t>Verificar:
1. La completa existencia de las áreas con base a su complejidad y</t>
    </r>
    <r>
      <rPr>
        <b/>
        <sz val="10"/>
        <rFont val="Montserrat"/>
      </rPr>
      <t xml:space="preserve"> que estructuralmente   se   encuentren en buenas condiciones de limpieza</t>
    </r>
    <r>
      <rPr>
        <sz val="10"/>
        <rFont val="Montserrat"/>
      </rPr>
      <t xml:space="preserve">, iluminación, ventilación.
2. Que   las   </t>
    </r>
    <r>
      <rPr>
        <b/>
        <sz val="10"/>
        <rFont val="Montserrat"/>
      </rPr>
      <t>condiciones   generales de   Infraestructura</t>
    </r>
    <r>
      <rPr>
        <sz val="10"/>
        <rFont val="Montserrat"/>
      </rPr>
      <t xml:space="preserve">   cuente   con facilidades   arquitectónicas,   ruta acceso y salida, ausencia o presencia de fugas de agua, aire, y drenaje.
3. Los     factores     del     entorno arquitectónico asociados a riesgo de caídas de pacientes.</t>
    </r>
  </si>
  <si>
    <r>
      <t>Verificar:
1. La completa existencia de las áreas con base a su complejidad y q</t>
    </r>
    <r>
      <rPr>
        <b/>
        <sz val="10"/>
        <rFont val="Montserrat"/>
      </rPr>
      <t>ue estructuralmente   se   encuentren en buenas condiciones de limpieza</t>
    </r>
    <r>
      <rPr>
        <sz val="10"/>
        <rFont val="Montserrat"/>
      </rPr>
      <t xml:space="preserve">, iluminación, ventilación.
2. Que   las  </t>
    </r>
    <r>
      <rPr>
        <b/>
        <sz val="10"/>
        <rFont val="Montserrat"/>
      </rPr>
      <t xml:space="preserve"> condiciones   generales de   Infraestructura</t>
    </r>
    <r>
      <rPr>
        <sz val="10"/>
        <rFont val="Montserrat"/>
      </rPr>
      <t xml:space="preserve">   cuente   con facilidades   arquitectónicas,   ruta acceso y salida, ausencia o presencia de fugas de agua, aire, y drenaje.
3. Los     factores     del     entorno arquitectónico asociados a riesgo de caídas de pacientes.</t>
    </r>
  </si>
  <si>
    <r>
      <t xml:space="preserve">Verificar:
1. Que   los   medicamentos   estén ordenados     conforme     a     la organización del establecimiento.
2. Que se conserven en locales con no más de 65% de humedad relativa, bien   ventilados   a   temperatura ambiente (no mayor a 30 °C), al reguardo  de  la  luz  y  fuentes  de contaminación.
3. Que  tengan  fecha  de  caducidad vigente.
4. Que el mobiliario y estantería estén en buenas condiciones y limpios.
5. Que  las  tarimas  puedan  moverse para revisar que no exista fauna nociva.
6. Que el mobiliario y estantería tenga una separación mínima de 20 cm del piso y del techo.
7. Que  el  área  de  resguardo  de medicamentos    caducados    sea específica y este bien identificada, aislada y bajo llave.
</t>
    </r>
    <r>
      <rPr>
        <b/>
        <sz val="10"/>
        <color theme="1"/>
        <rFont val="Montserrat"/>
      </rPr>
      <t>8. Que los medicamentos de alto riesgo y electrolitos estén identificados.</t>
    </r>
  </si>
  <si>
    <t>010.000.4323.00</t>
  </si>
  <si>
    <t>L ASPARGINASA SOLUCIÓN INYECTABLE. Cada frasco
ámpula contiene 010.000. UI.</t>
  </si>
  <si>
    <t>010.000.4226.00</t>
  </si>
  <si>
    <t>010.000.4227.00</t>
  </si>
  <si>
    <t>010.000.4225.00</t>
  </si>
  <si>
    <t>010.000.4229.00</t>
  </si>
  <si>
    <t>010.000.5426.00</t>
  </si>
  <si>
    <t>010.000.4233.00</t>
  </si>
  <si>
    <t>010.000.1765.00</t>
  </si>
  <si>
    <t>Cumplimiento normativo de al menos 70% los expedientes clínicos revisados</t>
  </si>
  <si>
    <t>Sistema de energía de emergencia</t>
  </si>
  <si>
    <t>Verificar equipo:
1.  Caja de Doyan.
2.  Equipo de curaciones.
3.  Caja para desinfección de instrumentos.
4.  Equipo de curaciones.
5.  Termómetro.
6.  Torundero.</t>
  </si>
  <si>
    <t xml:space="preserve">Verificar MEDICAMENTOS Y MATERIAL DE CURACIÓN:  
1. Antisépticos. 
2. Gasas y apósitos. 
3. Analgésicos. 
4. Suturas. 
5. Soluciones intravenosas. 
6. Anestésicos locales. 
7. Jeringas con agujas. </t>
  </si>
  <si>
    <r>
      <t xml:space="preserve">Verificar:
1. </t>
    </r>
    <r>
      <rPr>
        <b/>
        <sz val="10"/>
        <color theme="1"/>
        <rFont val="Montserrat"/>
      </rPr>
      <t>Que   el   circuito   eléctrico   esté conectado a la planta de emergencia.</t>
    </r>
    <r>
      <rPr>
        <sz val="10"/>
        <color theme="1"/>
        <rFont val="Montserrat"/>
      </rPr>
      <t xml:space="preserve">
2. </t>
    </r>
    <r>
      <rPr>
        <b/>
        <sz val="10"/>
        <color theme="1"/>
        <rFont val="Montserrat"/>
      </rPr>
      <t>Que se cuente con contactos grado hospital con un color distintivo o una marca.</t>
    </r>
  </si>
  <si>
    <r>
      <t xml:space="preserve">Verificar:
1.  Revisar en el área su funcionamiento a través del equipo conectado a los contactos grado hospital.
2.  </t>
    </r>
    <r>
      <rPr>
        <b/>
        <sz val="10"/>
        <color theme="1"/>
        <rFont val="Montserrat"/>
      </rPr>
      <t>Que el restablecimiento de la energía sea en un lapso de 10 segundos o menor</t>
    </r>
    <r>
      <rPr>
        <sz val="10"/>
        <color theme="1"/>
        <rFont val="Montserrat"/>
      </rPr>
      <t>.</t>
    </r>
  </si>
  <si>
    <r>
      <t xml:space="preserve">Verificar:
1. Que cuente con plantilla de personal, por área, turno, con las respectivas sumatorias.
2. Los registros de asistencia.
3. El expediente de personal: </t>
    </r>
    <r>
      <rPr>
        <b/>
        <sz val="10"/>
        <color theme="1"/>
        <rFont val="Montserrat"/>
      </rPr>
      <t>título y cédula profesional de la licenciatura, diploma y cédula de la especialidad,</t>
    </r>
    <r>
      <rPr>
        <sz val="10"/>
        <color theme="1"/>
        <rFont val="Montserrat"/>
      </rPr>
      <t xml:space="preserve"> en su caso certificación vigente de la especialidad.
4. El programa de cobertura de períodos vacacionales.
</t>
    </r>
    <r>
      <rPr>
        <b/>
        <sz val="10"/>
        <color theme="1"/>
        <rFont val="Montserrat"/>
      </rPr>
      <t>5.   Capacitación en Acciones Esenciales para la Seguridad del Paciente, evidencia de su conocimiento y aplicación.
6</t>
    </r>
    <r>
      <rPr>
        <sz val="10"/>
        <color theme="1"/>
        <rFont val="Montserrat"/>
      </rPr>
      <t>.  La  constancia  de  capacitación  en Cuidados Paliativos.
7.  La constancia de capacitación en materia de prevención de incendios y atención de emergencias.</t>
    </r>
  </si>
  <si>
    <r>
      <t xml:space="preserve">Verificar:
1. Que cuente con plantilla de personal, por área, turno, con las respectivas sumatorias.
2. Los registros de asistencia.
3. El expediente de personal: </t>
    </r>
    <r>
      <rPr>
        <b/>
        <sz val="10"/>
        <color theme="1"/>
        <rFont val="Montserrat"/>
      </rPr>
      <t>título y cédula profesional de la licenciatura, diploma y cédula de la especialidad,  certificación vigente de la especialidad. (excepto personal de Anestesiología).</t>
    </r>
    <r>
      <rPr>
        <sz val="10"/>
        <color theme="1"/>
        <rFont val="Montserrat"/>
      </rPr>
      <t xml:space="preserve">
4. El programa de cobertura de períodos vacacionales.
</t>
    </r>
    <r>
      <rPr>
        <b/>
        <sz val="10"/>
        <color theme="1"/>
        <rFont val="Montserrat"/>
      </rPr>
      <t>5. Capacitación en Acciones Esenciales para la Seguridad del Paciente, evidencia de su conocimiento y aplicación.
6</t>
    </r>
    <r>
      <rPr>
        <sz val="10"/>
        <color theme="1"/>
        <rFont val="Montserrat"/>
      </rPr>
      <t>.  La  constancia  de  capacitación  en Cuidados Paliativos.
7.  La constancia de capacitación en materia de prevención de incendios y atención de emergencias.</t>
    </r>
  </si>
  <si>
    <r>
      <t>Verificar:
1. Que cuente con plantilla de personal, por área, turno, con las respectivas sumatorias.
2. Los registros de asistencia.
3. El expediente de personal</t>
    </r>
    <r>
      <rPr>
        <b/>
        <sz val="10"/>
        <color theme="1"/>
        <rFont val="Montserrat"/>
      </rPr>
      <t>: título y cédula profesional de la licenciatura, diploma y cédula de la especialidad</t>
    </r>
    <r>
      <rPr>
        <sz val="10"/>
        <color theme="1"/>
        <rFont val="Montserrat"/>
      </rPr>
      <t xml:space="preserve">, en su caso certificación vigente de la especialidad.
4. El programa de cobertura de períodos vacacionales.
</t>
    </r>
    <r>
      <rPr>
        <b/>
        <sz val="10"/>
        <color theme="1"/>
        <rFont val="Montserrat"/>
      </rPr>
      <t>5. Capacitación en Acciones Esenciales para la Seguridad del Paciente, evidencia de su conocimiento y aplicación.
6</t>
    </r>
    <r>
      <rPr>
        <sz val="10"/>
        <color theme="1"/>
        <rFont val="Montserrat"/>
      </rPr>
      <t>.  La  constancia  de  capacitación  en Cuidados Paliativos.
7.  La constancia de capacitación en materia de prevención de incendios y atención de emergencias.</t>
    </r>
  </si>
  <si>
    <r>
      <t>Verificar:
1. Que cuente con plantilla de personal, por área, turno, con las respectivas sumatorias.
2. Los registros de asistencia.
3. El expediente de personal:</t>
    </r>
    <r>
      <rPr>
        <b/>
        <sz val="10"/>
        <color theme="1"/>
        <rFont val="Montserrat"/>
      </rPr>
      <t xml:space="preserve"> título y cédula profesional de la licenciatura, diploma y cédula de la especialidad</t>
    </r>
    <r>
      <rPr>
        <sz val="10"/>
        <color theme="1"/>
        <rFont val="Montserrat"/>
      </rPr>
      <t xml:space="preserve">, </t>
    </r>
    <r>
      <rPr>
        <b/>
        <sz val="10"/>
        <color theme="1"/>
        <rFont val="Montserrat"/>
      </rPr>
      <t xml:space="preserve">en su caso certificación vigente </t>
    </r>
    <r>
      <rPr>
        <sz val="10"/>
        <color theme="1"/>
        <rFont val="Montserrat"/>
      </rPr>
      <t xml:space="preserve">de la especialidad.
4. El programa de cobertura de períodos vacacionales.
</t>
    </r>
    <r>
      <rPr>
        <b/>
        <sz val="10"/>
        <color theme="1"/>
        <rFont val="Montserrat"/>
      </rPr>
      <t>5. Capacitación en Acciones Esenciales para la Seguridad del Paciente, evidencia de su conocimiento y aplicación.
6</t>
    </r>
    <r>
      <rPr>
        <sz val="10"/>
        <color theme="1"/>
        <rFont val="Montserrat"/>
      </rPr>
      <t>.  La  constancia  de  capacitación  en Cuidados Paliativos.
7.  La constancia de capacitación en materia de prevención de incendios y atención de emergencias.</t>
    </r>
  </si>
  <si>
    <r>
      <t>Verificar:
1.  Que cuente con plantilla de personal, por  área,  turno,  con  las  respectivas sumatorias.
2.  Los registros de asistencia.
3.  El expediente de personal:</t>
    </r>
    <r>
      <rPr>
        <b/>
        <sz val="10"/>
        <color theme="1"/>
        <rFont val="Montserrat"/>
      </rPr>
      <t xml:space="preserve"> título y cédula profesional de la licenciatura, diploma y cédula de la especialidad,</t>
    </r>
    <r>
      <rPr>
        <sz val="10"/>
        <color theme="1"/>
        <rFont val="Montserrat"/>
      </rPr>
      <t xml:space="preserve"> en su caso certificación vigente de la especialidad.
4.  El programa de cobertura de períodos vacacionales.
</t>
    </r>
    <r>
      <rPr>
        <b/>
        <sz val="10"/>
        <color theme="1"/>
        <rFont val="Montserrat"/>
      </rPr>
      <t>5. Capacitación en Acciones Esenciales para la Seguridad del Paciente, evidencia de su conocimiento y aplicación.
6</t>
    </r>
    <r>
      <rPr>
        <sz val="10"/>
        <color theme="1"/>
        <rFont val="Montserrat"/>
      </rPr>
      <t>.  La  constancia  de  capacitación  en Cuidados Paliativos.
7.  La constancia de capacitación en materia de prevención de incendios y atención de emergencias.</t>
    </r>
  </si>
  <si>
    <r>
      <t xml:space="preserve">Verificar:
1.  Que cuente con plantilla de personal, por  área,  turno,  con  las  respectivas sumatorias.
2.  Los registros de asistencia.
3.  El expediente de personal: </t>
    </r>
    <r>
      <rPr>
        <b/>
        <sz val="10"/>
        <color theme="1"/>
        <rFont val="Montserrat"/>
      </rPr>
      <t>título y cédula profesional de la licenciatura, diploma y cédula de la especialidad</t>
    </r>
    <r>
      <rPr>
        <sz val="10"/>
        <color theme="1"/>
        <rFont val="Montserrat"/>
      </rPr>
      <t xml:space="preserve">, en su caso certificación vigente de la especialidad.
4.  El programa de cobertura de períodos vacacionales.
</t>
    </r>
    <r>
      <rPr>
        <b/>
        <sz val="10"/>
        <color theme="1"/>
        <rFont val="Montserrat"/>
      </rPr>
      <t>5.  Capacitación en Acciones Esenciales para la Seguridad del Paciente, evidencia de su conocimiento y aplicación.
6</t>
    </r>
    <r>
      <rPr>
        <sz val="10"/>
        <color theme="1"/>
        <rFont val="Montserrat"/>
      </rPr>
      <t>.  La  constancia  de  capacitación  en Cuidados Paliativos.
7.  La constancia de capacitación en materia de prevención de incendios y atención de
emergencias.</t>
    </r>
  </si>
  <si>
    <r>
      <t xml:space="preserve">Verificar:
1.  Que cuente con plantilla de personal, por  área,  turno,  con  las  respectivas sumatorias.
2.  Los registros de asistencia.
3.  El expediente de personal: título y cédula profesional de la licenciatura, diploma y cédula de la especialidad, en su caso certificación vigente de la especialidad.
4.  El programa de cobertura de períodos vacacionales.
</t>
    </r>
    <r>
      <rPr>
        <b/>
        <sz val="10"/>
        <color theme="1"/>
        <rFont val="Montserrat"/>
      </rPr>
      <t>5.  Capacitación en Acciones Esenciales para la Seguridad del Paciente, evidencia de su conocimiento y aplicación.</t>
    </r>
    <r>
      <rPr>
        <sz val="10"/>
        <color theme="1"/>
        <rFont val="Montserrat"/>
      </rPr>
      <t xml:space="preserve">
6.  La  constancia  de  capacitación  en Cuidados Paliativos.
7.  La constancia de capacitación en materia de prevención de incendios y atención de
emergencias.</t>
    </r>
  </si>
  <si>
    <r>
      <t xml:space="preserve">Verificar:
1.  Que cuente con plantilla de personal, por área, turno, con las respectivas sumatorias.
2.  Los registros de asistencia.
3.  El expediente de personal: documentación probatoria (título y cédula profesional de licenciatura y/o carrera técnica).
4.  Las  constancias  de  cursos  afines  a  la atención médica, el personal de enfermería que labore en la UCIA y UCIP (constancia de entrenamiento y capacitación en cuidados del enfermo en estado crítico, cursos de entrenamiento en reanimación pediátrica avanzada)  el  personal  de  enfermería que  labore  como  enfermera  quirúrgica (constancia del pos técnico) enfermería adscrita al área de radioterapia curso de reanimación cardiopulmonar básico.
5.  El  programa  de  cobertura  de  períodos vacacionales.
</t>
    </r>
    <r>
      <rPr>
        <b/>
        <sz val="10"/>
        <color theme="1"/>
        <rFont val="Montserrat"/>
      </rPr>
      <t>6. Capacitación en Acciones Esenciales para la Seguridad del Paciente evidencia de su conocimiento y aplicación.</t>
    </r>
  </si>
  <si>
    <r>
      <t>Verificar:
1.  Que cuente con plantilla de personal, por área, turno, con las respectivas sumatorias.
2.  Los registros de asistencia.
3.  Los     expedientes     de     personal: documentación probatoria (</t>
    </r>
    <r>
      <rPr>
        <b/>
        <sz val="10"/>
        <color theme="1"/>
        <rFont val="Montserrat"/>
      </rPr>
      <t>título y cédula profesional  de  licenciatura</t>
    </r>
    <r>
      <rPr>
        <sz val="10"/>
        <color theme="1"/>
        <rFont val="Montserrat"/>
      </rPr>
      <t xml:space="preserve">  y/o  </t>
    </r>
    <r>
      <rPr>
        <b/>
        <sz val="10"/>
        <color theme="1"/>
        <rFont val="Montserrat"/>
      </rPr>
      <t>carrera técnica preferentemente con capacitación en enfermería Quirúrgica y /o Pos técnico</t>
    </r>
    <r>
      <rPr>
        <sz val="10"/>
        <color theme="1"/>
        <rFont val="Montserrat"/>
      </rPr>
      <t xml:space="preserve">).
4.  El  programa  de  cobertura  de  períodos vacacionales.
</t>
    </r>
    <r>
      <rPr>
        <b/>
        <sz val="10"/>
        <color theme="1"/>
        <rFont val="Montserrat"/>
      </rPr>
      <t xml:space="preserve">5.  Capacitación en Acciones Esenciales para la Seguridad del Paciente, evidencia de su conocimiento y aplicación.
</t>
    </r>
  </si>
  <si>
    <r>
      <t xml:space="preserve">Verificar:
1.  Que cuente con plantilla de personal, por área, turno, con las respectivas sumatorias.
2.  Los registros de asistencia.
3.  Los     expedientes     de     personal: documentación probatoria (título y cédula profesional  de  licenciatura  y/o  carrera técnica).
4.  Titulo  y  cédula  de  la  especialidad  en Oncología y/o Pos técnico en Oncología cursos.
5.  El  programa  de  cobertura  de  períodos vacacionales.
</t>
    </r>
    <r>
      <rPr>
        <b/>
        <sz val="10"/>
        <color theme="1"/>
        <rFont val="Montserrat"/>
      </rPr>
      <t>6. Capacitación en Acciones Esenciales para la Seguridad del Paciente, evidencia de su conocimiento y aplicación.</t>
    </r>
  </si>
  <si>
    <r>
      <t xml:space="preserve">Verificar:
1.  Que cuente con plantilla de personal, por área, turno, con las respectivas sumatorias.
2.  Los registros de asistencia.
3.  Los     expedientes     de     personal: documentación probatoria título y cédula profesional de la licenciatura y/o carrera técnica.
4.  El  programa  de  cobertura  de  períodos vacacionales.
</t>
    </r>
    <r>
      <rPr>
        <b/>
        <sz val="10"/>
        <color theme="1"/>
        <rFont val="Montserrat"/>
      </rPr>
      <t>5. Capacitación en Acciones Esenciales para la Seguridad del Paciente, evidencia de su conocimiento y aplicación.</t>
    </r>
    <r>
      <rPr>
        <sz val="10"/>
        <color theme="1"/>
        <rFont val="Montserrat"/>
      </rPr>
      <t xml:space="preserve">
</t>
    </r>
  </si>
  <si>
    <r>
      <t xml:space="preserve">Verificar:
1. Que cuente con plantilla de personal, por área, turno, con las respectivas sumatorias.
2. Los registros de asistencia.
3.  Los expedientes de personal: título y cédula profesional de la licenciatura y/o carrera técnica y/o Hematólogo patólogo o  médico  con  examen  de  idoneidad aprobado (en caso de banco de sangre).
4. El programa de cobertura de períodos vacacionales.
</t>
    </r>
    <r>
      <rPr>
        <b/>
        <sz val="10"/>
        <color theme="1"/>
        <rFont val="Montserrat"/>
      </rPr>
      <t>5. Capacitación en Acciones Esenciales para la Seguridad del Paciente, evidencia de su conocimiento y aplicación.</t>
    </r>
    <r>
      <rPr>
        <sz val="10"/>
        <color theme="1"/>
        <rFont val="Montserrat"/>
      </rPr>
      <t xml:space="preserve">
</t>
    </r>
  </si>
  <si>
    <r>
      <t xml:space="preserve">Verificar:
1.  Que cuente con plantilla de personal, por área, turno, con las respectivas sumatorias.
2. Los registros de asistencia.
3.  Los   expedientes   de   personal: documentación probatoria título y cédula profesional de la licenciatura y/o carrera técnica.
4.  El  programa  de  cobertura  de períodos vacacionales.
</t>
    </r>
    <r>
      <rPr>
        <b/>
        <sz val="10"/>
        <color theme="1"/>
        <rFont val="Montserrat"/>
      </rPr>
      <t>5. Capacitación en Acciones Esenciales para la Seguridad del Paciente, evidencia de su conocimiento y aplicación.</t>
    </r>
  </si>
  <si>
    <t>Verificar:
1. Inventario del equipo.
2. Bitácora     de     mantenimiento preventivo y correctivo del equipo.
3. Registro del lavado y esterilización o de la desinfección de alto nivel de  los  circuitos  para  ventilación e   inhaloterapia,   las   bolsas   de reanimación respiratoria y sensores de oxígeno que no sean desechables.
4. Registro  de  la  esterilización  o desinfección de los humidificadores y equipos de apoyo respiratorio no invasivo.
5. Registro del cambio del humidificador y equipos de apoyo con la fecha y hora.</t>
  </si>
  <si>
    <t>Verificar:
1. Inventario del equipo.
2. Bitácora     de     mantenimiento preventivo y correctivo del equipo.
3. Registro del procedimiento del aseo, limpieza y desinfección de las camas o cunas cada vez que la ocupe un nuevo paciente, cuando se desocupe o en 48 horas si no se ha ocupado.
4. Registro del lavado y esterilización o de la desinfección de alto nivel de  los  circuitos  para  ventilación e   inhaloterapia,   las   bolsas   de reanimación respiratoria y sensores de oxígeno que no sean desechables.
5. Registro del recambio de los tanques de oxígeno.
6. Registro  de  la  calibración  de  las básculas y del esfigmomanómetro.</t>
  </si>
  <si>
    <r>
      <t xml:space="preserve">Verificar:
1. Que exista señalización.
</t>
    </r>
    <r>
      <rPr>
        <b/>
        <sz val="10"/>
        <color theme="1"/>
        <rFont val="Montserrat"/>
      </rPr>
      <t>2. Que se encuentre limpia</t>
    </r>
    <r>
      <rPr>
        <sz val="10"/>
        <color theme="1"/>
        <rFont val="Montserrat"/>
      </rPr>
      <t xml:space="preserve"> </t>
    </r>
    <r>
      <rPr>
        <b/>
        <sz val="10"/>
        <color theme="1"/>
        <rFont val="Montserrat"/>
      </rPr>
      <t>y mantenga la asepsia correspondiente.</t>
    </r>
    <r>
      <rPr>
        <sz val="10"/>
        <color theme="1"/>
        <rFont val="Montserrat"/>
      </rPr>
      <t xml:space="preserve">
</t>
    </r>
    <r>
      <rPr>
        <b/>
        <sz val="10"/>
        <color theme="1"/>
        <rFont val="Montserrat"/>
      </rPr>
      <t>3. Que   cuente   con   iluminación, ventilación,     control     térmico ambiental y humedad del aire.</t>
    </r>
    <r>
      <rPr>
        <sz val="10"/>
        <color theme="1"/>
        <rFont val="Montserrat"/>
      </rPr>
      <t xml:space="preserve">
</t>
    </r>
    <r>
      <rPr>
        <b/>
        <sz val="10"/>
        <color theme="1"/>
        <rFont val="Montserrat"/>
      </rPr>
      <t>4. Que cuente con filtros de aire de alta eficiencia.</t>
    </r>
    <r>
      <rPr>
        <sz val="10"/>
        <color theme="1"/>
        <rFont val="Montserrat"/>
      </rPr>
      <t xml:space="preserve">
5. Que  cuente  con  infraestructura e  instalaciones  hidrosanitarias  y eléctricas.</t>
    </r>
    <r>
      <rPr>
        <sz val="10"/>
        <color theme="1"/>
        <rFont val="Montserrat"/>
      </rPr>
      <t>.
6. Que  cuente  con  los  factores  del entorno arquitectónico asociados a riesgo de caídas de pacientes.</t>
    </r>
  </si>
  <si>
    <r>
      <t xml:space="preserve">Verificar:
1. Que  el  área  esté  debidamente señalizada  con  rotulo  de  acceso restringido.
</t>
    </r>
    <r>
      <rPr>
        <b/>
        <sz val="10"/>
        <color theme="1"/>
        <rFont val="Montserrat"/>
      </rPr>
      <t>2. Que el sistema de control térmico ambiental    y    de    ventilación, mantenga la temperatura ambiental en un rango estable entre 24 y 28°C y que la humedad se mantenga entre 30 y 60%.
3. Que se permita la circulación de aire cuando menos de seis veces y el recambio de dos volúmenes por hora.</t>
    </r>
    <r>
      <rPr>
        <sz val="10"/>
        <color theme="1"/>
        <rFont val="Montserrat"/>
      </rPr>
      <t xml:space="preserve">
</t>
    </r>
    <r>
      <rPr>
        <b/>
        <sz val="10"/>
        <color theme="1"/>
        <rFont val="Montserrat"/>
      </rPr>
      <t>4. Que la infraestructura, limpieza e instalaciones hidrosanitarias   y   eléctricas   se encuentre en buenas condiciones.</t>
    </r>
  </si>
  <si>
    <t>Verificar:
1. Bitácora     de     mantenimiento preventivo-correctivo      de      la estructura y mobiliario.
2. Bitácora de control de aseo y limpieza del área firmada por el jefe de turno o supervisor.
3. Bitácora   del   procedimiento   de desinfección de alto nivel del área.
4. Registro de capacitación al personal de salud y familiares en los flujos de ingreso y egreso.
5. Registro y control del sistema de abasto de los insumos para la higiene de manos.
6. Existencia   de   flujograma   que especifique  el  proceso  para  la colocación   de   las   barreras   de seguridad.</t>
  </si>
  <si>
    <r>
      <t>Verificar:
1. Bitácora de control de aseo y limpieza del área firmada por el jefe de turno o supervisor.
2. Bitácora     del     mantenimiento preventivo-correctivo      de      la estructura e instalaciones.
3. Manual  de  procedimientos  para determinar  las  características,  la frecuencia del aseo y limpieza del área.
4.</t>
    </r>
    <r>
      <rPr>
        <b/>
        <sz val="10"/>
        <color theme="1"/>
        <rFont val="Montserrat"/>
      </rPr>
      <t xml:space="preserve"> Registro    del    control    térmico ambiental y humedad del aire</t>
    </r>
    <r>
      <rPr>
        <sz val="10"/>
        <color theme="1"/>
        <rFont val="Montserrat"/>
      </rPr>
      <t xml:space="preserve">.
</t>
    </r>
    <r>
      <rPr>
        <b/>
        <sz val="10"/>
        <color theme="1"/>
        <rFont val="Montserrat"/>
      </rPr>
      <t>5. Registro del recambio de filtros HEPA y del aire filtrado.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</si>
</sst>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2">
    <font>
      <sz val="10"/>
      <color rgb="FF000000"/>
      <name val="Times New Roman"/>
      <charset val="204"/>
    </font>
    <font>
      <sz val="11"/>
      <color theme="1"/>
      <name val="Calibri"/>
      <family val="2"/>
      <scheme val="minor"/>
    </font>
    <font>
      <sz val="10"/>
      <name val="Arial"/>
      <family val="2"/>
    </font>
    <font>
      <b/>
      <sz val="12"/>
      <name val="Montserrat"/>
    </font>
    <font>
      <sz val="14"/>
      <name val="Montserrat"/>
    </font>
    <font>
      <b/>
      <sz val="14"/>
      <color theme="0"/>
      <name val="Montserrat"/>
    </font>
    <font>
      <b/>
      <sz val="10"/>
      <color theme="0"/>
      <name val="Montserrat"/>
    </font>
    <font>
      <sz val="10"/>
      <color theme="1"/>
      <name val="Montserrat"/>
    </font>
    <font>
      <b/>
      <sz val="10"/>
      <color theme="1"/>
      <name val="Montserrat"/>
    </font>
    <font>
      <b/>
      <sz val="14"/>
      <name val="Montserrat"/>
    </font>
    <font>
      <b/>
      <sz val="14"/>
      <color indexed="9"/>
      <name val="Montserrat"/>
    </font>
    <font>
      <sz val="10"/>
      <name val="Montserrat"/>
    </font>
    <font>
      <b/>
      <sz val="10"/>
      <name val="Montserrat"/>
    </font>
    <font>
      <sz val="10"/>
      <color theme="0"/>
      <name val="Montserrat"/>
    </font>
    <font>
      <b/>
      <sz val="11"/>
      <name val="Montserrat"/>
    </font>
    <font>
      <sz val="7"/>
      <color theme="1"/>
      <name val="Montserrat"/>
    </font>
    <font>
      <sz val="7"/>
      <color theme="0"/>
      <name val="Montserrat"/>
    </font>
    <font>
      <sz val="7"/>
      <color rgb="FF000000"/>
      <name val="Montserrat"/>
    </font>
    <font>
      <sz val="7"/>
      <color theme="1" tint="0.499984740745262"/>
      <name val="Montserrat"/>
    </font>
    <font>
      <sz val="10"/>
      <color rgb="FF000000"/>
      <name val="Montserrat"/>
    </font>
    <font>
      <b/>
      <sz val="7"/>
      <color theme="0"/>
      <name val="Montserrat"/>
    </font>
    <font>
      <sz val="7"/>
      <name val="Montserrat"/>
    </font>
    <font>
      <sz val="10"/>
      <color rgb="FF58595B"/>
      <name val="Montserrat"/>
    </font>
    <font>
      <b/>
      <sz val="12"/>
      <name val="MoMNT"/>
    </font>
    <font>
      <sz val="14"/>
      <name val="MoMNT"/>
    </font>
    <font>
      <b/>
      <sz val="14"/>
      <name val="MoMNT"/>
    </font>
    <font>
      <b/>
      <sz val="14"/>
      <color theme="0"/>
      <name val="MoMNT"/>
    </font>
    <font>
      <sz val="10"/>
      <name val="MoMNT"/>
    </font>
    <font>
      <b/>
      <sz val="10"/>
      <color theme="0"/>
      <name val="MoMNT"/>
    </font>
    <font>
      <b/>
      <sz val="10"/>
      <name val="MoMNT"/>
    </font>
    <font>
      <sz val="10"/>
      <color theme="1"/>
      <name val="MoMNT"/>
    </font>
    <font>
      <sz val="10"/>
      <color theme="0"/>
      <name val="MoMNT"/>
    </font>
    <font>
      <b/>
      <sz val="11"/>
      <name val="MoMNT"/>
    </font>
    <font>
      <sz val="7"/>
      <color theme="1"/>
      <name val="MoMNT"/>
    </font>
    <font>
      <b/>
      <sz val="10"/>
      <color theme="1"/>
      <name val="MoMNT"/>
    </font>
    <font>
      <sz val="7"/>
      <color theme="0"/>
      <name val="MoMNT"/>
    </font>
    <font>
      <sz val="7"/>
      <color rgb="FF000000"/>
      <name val="MoMNT"/>
    </font>
    <font>
      <sz val="14"/>
      <color theme="1"/>
      <name val="Montserrat"/>
    </font>
    <font>
      <b/>
      <sz val="12"/>
      <color theme="0"/>
      <name val="Montserrat"/>
    </font>
    <font>
      <sz val="12"/>
      <color theme="1"/>
      <name val="Montserrat"/>
    </font>
    <font>
      <sz val="12"/>
      <color theme="0"/>
      <name val="Montserrat"/>
    </font>
    <font>
      <b/>
      <sz val="11"/>
      <color theme="0"/>
      <name val="Montserrat"/>
    </font>
  </fonts>
  <fills count="19">
    <fill>
      <patternFill patternType="none"/>
    </fill>
    <fill>
      <patternFill patternType="gray125"/>
    </fill>
    <fill>
      <patternFill patternType="solid">
        <fgColor rgb="FFD1D3D4"/>
      </patternFill>
    </fill>
    <fill>
      <patternFill patternType="solid">
        <fgColor indexed="23"/>
        <bgColor indexed="54"/>
      </patternFill>
    </fill>
    <fill>
      <patternFill patternType="solid">
        <fgColor theme="0" tint="-0.499984740745262"/>
        <bgColor indexed="64"/>
      </patternFill>
    </fill>
    <fill>
      <patternFill patternType="solid">
        <fgColor theme="0"/>
        <bgColor indexed="64"/>
      </patternFill>
    </fill>
    <fill>
      <patternFill patternType="solid">
        <fgColor rgb="FF800000"/>
        <bgColor indexed="64"/>
      </patternFill>
    </fill>
    <fill>
      <patternFill patternType="solid">
        <fgColor theme="1" tint="0.499984740745262"/>
        <bgColor indexed="64"/>
      </patternFill>
    </fill>
    <fill>
      <patternFill patternType="solid">
        <fgColor rgb="FF600000"/>
        <bgColor indexed="64"/>
      </patternFill>
    </fill>
    <fill>
      <patternFill patternType="solid">
        <fgColor theme="8" tint="-0.499984740745262"/>
        <bgColor indexed="64"/>
      </patternFill>
    </fill>
    <fill>
      <patternFill patternType="solid">
        <fgColor theme="0" tint="-0.14999847407452621"/>
        <bgColor indexed="64"/>
      </patternFill>
    </fill>
    <fill>
      <patternFill patternType="solid">
        <fgColor theme="1" tint="0.499984740745262"/>
        <bgColor indexed="26"/>
      </patternFill>
    </fill>
    <fill>
      <patternFill patternType="solid">
        <fgColor rgb="FF8E001B"/>
        <bgColor indexed="64"/>
      </patternFill>
    </fill>
    <fill>
      <patternFill patternType="solid">
        <fgColor rgb="FF8E001B"/>
        <bgColor indexed="54"/>
      </patternFill>
    </fill>
    <fill>
      <patternFill patternType="solid">
        <fgColor rgb="FF8E001B"/>
        <bgColor indexed="26"/>
      </patternFill>
    </fill>
    <fill>
      <patternFill patternType="solid">
        <fgColor rgb="FF8E001B"/>
      </patternFill>
    </fill>
    <fill>
      <patternFill patternType="solid">
        <fgColor theme="0" tint="-4.9989318521683403E-2"/>
        <bgColor indexed="64"/>
      </patternFill>
    </fill>
    <fill>
      <patternFill patternType="solid">
        <fgColor theme="0" tint="-0.34998626667073579"/>
        <bgColor indexed="64"/>
      </patternFill>
    </fill>
    <fill>
      <patternFill patternType="solid">
        <fgColor rgb="FFBC955C"/>
        <bgColor indexed="64"/>
      </patternFill>
    </fill>
  </fills>
  <borders count="48">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medium">
        <color indexed="8"/>
      </left>
      <right style="medium">
        <color indexed="8"/>
      </right>
      <top style="thin">
        <color indexed="8"/>
      </top>
      <bottom style="medium">
        <color indexed="8"/>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bottom/>
      <diagonal/>
    </border>
  </borders>
  <cellStyleXfs count="2">
    <xf numFmtId="0" fontId="0" fillId="0" borderId="0"/>
    <xf numFmtId="0" fontId="2" fillId="0" borderId="0"/>
  </cellStyleXfs>
  <cellXfs count="382">
    <xf numFmtId="0" fontId="0" fillId="0" borderId="0" xfId="0" applyAlignment="1">
      <alignment horizontal="left" vertical="top"/>
    </xf>
    <xf numFmtId="0" fontId="4" fillId="0" borderId="0" xfId="1" applyFont="1"/>
    <xf numFmtId="0" fontId="7" fillId="0" borderId="0" xfId="0" applyFont="1" applyAlignment="1">
      <alignment horizontal="center" vertical="center"/>
    </xf>
    <xf numFmtId="0" fontId="7" fillId="0" borderId="0" xfId="0" applyFont="1" applyAlignment="1">
      <alignment vertical="center"/>
    </xf>
    <xf numFmtId="0" fontId="7" fillId="0" borderId="8" xfId="0" applyFont="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9" fillId="0" borderId="0" xfId="1" applyFont="1" applyAlignment="1">
      <alignment vertical="center"/>
    </xf>
    <xf numFmtId="0" fontId="11" fillId="0" borderId="0" xfId="0" applyFont="1" applyAlignment="1">
      <alignment horizontal="center" vertical="center"/>
    </xf>
    <xf numFmtId="0" fontId="6" fillId="12" borderId="8" xfId="0" applyFont="1" applyFill="1" applyBorder="1" applyAlignment="1">
      <alignment horizontal="left" vertical="center" wrapText="1"/>
    </xf>
    <xf numFmtId="0" fontId="6" fillId="13" borderId="8" xfId="0" applyFont="1" applyFill="1" applyBorder="1" applyAlignment="1">
      <alignment horizontal="left" vertical="center"/>
    </xf>
    <xf numFmtId="0" fontId="8" fillId="0" borderId="8" xfId="0" applyFont="1" applyBorder="1" applyAlignment="1">
      <alignment horizontal="left" vertical="center" wrapText="1"/>
    </xf>
    <xf numFmtId="0" fontId="8" fillId="5" borderId="8" xfId="0" applyFont="1" applyFill="1" applyBorder="1" applyAlignment="1">
      <alignment horizontal="left" vertical="center" wrapText="1"/>
    </xf>
    <xf numFmtId="0" fontId="8" fillId="0" borderId="8" xfId="0" applyFont="1" applyBorder="1" applyAlignment="1">
      <alignment horizontal="left" vertical="center"/>
    </xf>
    <xf numFmtId="0" fontId="8" fillId="0" borderId="7" xfId="0" applyFont="1" applyBorder="1" applyAlignment="1">
      <alignment horizontal="left" vertical="center" wrapText="1"/>
    </xf>
    <xf numFmtId="0" fontId="8" fillId="5" borderId="7" xfId="0" applyFont="1" applyFill="1" applyBorder="1" applyAlignment="1">
      <alignment horizontal="left" vertical="center" wrapText="1"/>
    </xf>
    <xf numFmtId="0" fontId="8" fillId="0" borderId="7" xfId="0" applyFont="1" applyBorder="1" applyAlignment="1">
      <alignment horizontal="left" vertical="center"/>
    </xf>
    <xf numFmtId="1" fontId="11" fillId="0" borderId="8" xfId="0" applyNumberFormat="1" applyFont="1" applyBorder="1" applyAlignment="1">
      <alignment horizontal="justify" vertical="center" shrinkToFit="1"/>
    </xf>
    <xf numFmtId="0" fontId="7" fillId="0" borderId="8" xfId="0" applyFont="1" applyBorder="1" applyAlignment="1">
      <alignment horizontal="justify" vertical="center" wrapText="1"/>
    </xf>
    <xf numFmtId="1" fontId="7" fillId="5" borderId="8" xfId="0" applyNumberFormat="1" applyFont="1" applyFill="1" applyBorder="1" applyAlignment="1" applyProtection="1">
      <alignment horizontal="center" vertical="center" shrinkToFit="1"/>
      <protection locked="0"/>
    </xf>
    <xf numFmtId="0" fontId="14" fillId="0" borderId="8" xfId="0" applyFont="1" applyBorder="1" applyAlignment="1">
      <alignment horizontal="justify" vertical="center" wrapText="1"/>
    </xf>
    <xf numFmtId="0" fontId="7" fillId="5" borderId="8" xfId="0" applyFont="1" applyFill="1" applyBorder="1" applyAlignment="1">
      <alignment horizontal="justify" vertical="center" wrapText="1"/>
    </xf>
    <xf numFmtId="1" fontId="7" fillId="0" borderId="8" xfId="0" applyNumberFormat="1" applyFont="1" applyBorder="1" applyAlignment="1" applyProtection="1">
      <alignment horizontal="center" vertical="center" shrinkToFit="1"/>
      <protection locked="0"/>
    </xf>
    <xf numFmtId="0" fontId="11" fillId="0" borderId="0" xfId="0" applyFont="1" applyAlignment="1">
      <alignment horizontal="justify" vertical="center"/>
    </xf>
    <xf numFmtId="0" fontId="6" fillId="4" borderId="8" xfId="0" applyFont="1" applyFill="1" applyBorder="1" applyAlignment="1">
      <alignment horizontal="center" vertical="center" wrapText="1"/>
    </xf>
    <xf numFmtId="0" fontId="13" fillId="4" borderId="8" xfId="0" applyFont="1" applyFill="1" applyBorder="1" applyAlignment="1">
      <alignment horizontal="center" vertical="center" wrapText="1"/>
    </xf>
    <xf numFmtId="1" fontId="11" fillId="5" borderId="8" xfId="0" applyNumberFormat="1" applyFont="1" applyFill="1" applyBorder="1" applyAlignment="1">
      <alignment horizontal="justify" vertical="center" shrinkToFit="1"/>
    </xf>
    <xf numFmtId="0" fontId="14" fillId="5" borderId="8" xfId="0" applyFont="1" applyFill="1" applyBorder="1" applyAlignment="1">
      <alignment horizontal="justify" vertical="center" wrapText="1"/>
    </xf>
    <xf numFmtId="0" fontId="11" fillId="5" borderId="0" xfId="0" applyFont="1" applyFill="1" applyAlignment="1">
      <alignment horizontal="justify" vertical="center"/>
    </xf>
    <xf numFmtId="0" fontId="13" fillId="4" borderId="8" xfId="0" applyFont="1" applyFill="1" applyBorder="1" applyAlignment="1">
      <alignment horizontal="justify" vertical="center" wrapText="1"/>
    </xf>
    <xf numFmtId="0" fontId="7" fillId="0" borderId="0" xfId="0" applyFont="1" applyAlignment="1">
      <alignment horizontal="center" vertical="center" wrapText="1"/>
    </xf>
    <xf numFmtId="0" fontId="13" fillId="0" borderId="0" xfId="0" applyFont="1" applyAlignment="1">
      <alignment horizontal="center" vertical="center" wrapText="1"/>
    </xf>
    <xf numFmtId="10" fontId="7" fillId="0" borderId="0" xfId="0" applyNumberFormat="1" applyFont="1" applyAlignment="1">
      <alignment horizontal="left" vertical="center" wrapText="1"/>
    </xf>
    <xf numFmtId="1" fontId="7" fillId="2" borderId="0" xfId="0" applyNumberFormat="1" applyFont="1" applyFill="1" applyAlignment="1">
      <alignment horizontal="center" vertical="center" shrinkToFit="1"/>
    </xf>
    <xf numFmtId="0" fontId="7" fillId="5" borderId="0" xfId="0" applyFont="1" applyFill="1" applyAlignment="1">
      <alignment horizontal="left" vertical="center" wrapText="1"/>
    </xf>
    <xf numFmtId="0" fontId="7" fillId="0" borderId="0" xfId="0" applyFont="1" applyAlignment="1">
      <alignment horizontal="left" vertical="center" wrapText="1"/>
    </xf>
    <xf numFmtId="0" fontId="13" fillId="0" borderId="0" xfId="0" applyFont="1" applyAlignment="1">
      <alignment horizontal="center" vertical="center"/>
    </xf>
    <xf numFmtId="0" fontId="7" fillId="0" borderId="0" xfId="0" applyFont="1" applyAlignment="1">
      <alignment horizontal="left" vertical="center"/>
    </xf>
    <xf numFmtId="0" fontId="7" fillId="5" borderId="0" xfId="0" applyFont="1" applyFill="1" applyAlignment="1">
      <alignment horizontal="center" vertical="center"/>
    </xf>
    <xf numFmtId="0" fontId="7" fillId="5" borderId="0" xfId="0" applyFont="1" applyFill="1" applyAlignment="1">
      <alignment horizontal="left" vertical="center"/>
    </xf>
    <xf numFmtId="0" fontId="12" fillId="0" borderId="8" xfId="0" applyFont="1" applyBorder="1" applyAlignment="1">
      <alignment horizontal="left" vertical="center" wrapText="1"/>
    </xf>
    <xf numFmtId="0" fontId="12" fillId="5" borderId="8" xfId="0" applyFont="1" applyFill="1" applyBorder="1" applyAlignment="1">
      <alignment horizontal="left" vertical="center" wrapText="1"/>
    </xf>
    <xf numFmtId="0" fontId="12" fillId="0" borderId="8" xfId="0" applyFont="1" applyBorder="1" applyAlignment="1">
      <alignment horizontal="left" vertical="center"/>
    </xf>
    <xf numFmtId="0" fontId="12" fillId="0" borderId="7" xfId="0" applyFont="1" applyBorder="1" applyAlignment="1">
      <alignment horizontal="left" vertical="center" wrapText="1"/>
    </xf>
    <xf numFmtId="0" fontId="12" fillId="5" borderId="7" xfId="0" applyFont="1" applyFill="1" applyBorder="1" applyAlignment="1">
      <alignment horizontal="left" vertical="center" wrapText="1"/>
    </xf>
    <xf numFmtId="0" fontId="12" fillId="0" borderId="7" xfId="0" applyFont="1" applyBorder="1" applyAlignment="1">
      <alignment horizontal="left" vertical="center"/>
    </xf>
    <xf numFmtId="1" fontId="7" fillId="0" borderId="8" xfId="0" applyNumberFormat="1" applyFont="1" applyBorder="1" applyAlignment="1">
      <alignment horizontal="justify" vertical="center" shrinkToFit="1"/>
    </xf>
    <xf numFmtId="0" fontId="14" fillId="0" borderId="24" xfId="0" applyFont="1" applyBorder="1" applyAlignment="1">
      <alignment horizontal="justify" vertical="center" wrapText="1"/>
    </xf>
    <xf numFmtId="0" fontId="7" fillId="0" borderId="8" xfId="0" applyFont="1" applyBorder="1" applyAlignment="1">
      <alignment horizontal="center" vertical="center" wrapText="1"/>
    </xf>
    <xf numFmtId="0" fontId="15" fillId="0" borderId="0" xfId="0" applyFont="1" applyAlignment="1">
      <alignment horizontal="justify" vertical="center"/>
    </xf>
    <xf numFmtId="0" fontId="13" fillId="7" borderId="8" xfId="0" applyFont="1" applyFill="1" applyBorder="1" applyAlignment="1">
      <alignment horizontal="justify" vertical="center" wrapText="1"/>
    </xf>
    <xf numFmtId="0" fontId="16" fillId="0" borderId="0" xfId="0" applyFont="1" applyAlignment="1">
      <alignment horizontal="justify" vertical="center"/>
    </xf>
    <xf numFmtId="0" fontId="13" fillId="7" borderId="10" xfId="0" applyFont="1" applyFill="1" applyBorder="1" applyAlignment="1">
      <alignment horizontal="justify" vertical="center" wrapText="1"/>
    </xf>
    <xf numFmtId="0" fontId="15" fillId="0" borderId="0" xfId="0" applyFont="1" applyAlignment="1">
      <alignment horizontal="center" vertical="center"/>
    </xf>
    <xf numFmtId="0" fontId="16" fillId="0" borderId="0" xfId="0" applyFont="1" applyAlignment="1">
      <alignment horizontal="center" vertical="center" wrapText="1"/>
    </xf>
    <xf numFmtId="1" fontId="15" fillId="2" borderId="0" xfId="0" applyNumberFormat="1" applyFont="1" applyFill="1" applyAlignment="1">
      <alignment horizontal="center" vertical="center" shrinkToFit="1"/>
    </xf>
    <xf numFmtId="0" fontId="15" fillId="5" borderId="0" xfId="0" applyFont="1" applyFill="1" applyAlignment="1">
      <alignment horizontal="left" vertical="center" wrapText="1"/>
    </xf>
    <xf numFmtId="0" fontId="15" fillId="0" borderId="0" xfId="0" applyFont="1" applyAlignment="1">
      <alignment horizontal="left" vertical="center" wrapText="1"/>
    </xf>
    <xf numFmtId="0" fontId="16" fillId="5" borderId="0" xfId="0" applyFont="1" applyFill="1" applyAlignment="1">
      <alignment horizontal="center" vertical="center" wrapText="1"/>
    </xf>
    <xf numFmtId="0" fontId="17" fillId="0" borderId="0" xfId="0" applyFont="1" applyAlignment="1">
      <alignment horizontal="center" vertical="center"/>
    </xf>
    <xf numFmtId="0" fontId="16" fillId="0" borderId="0" xfId="0" applyFont="1" applyAlignment="1">
      <alignment horizontal="center" vertical="center"/>
    </xf>
    <xf numFmtId="0" fontId="18" fillId="0" borderId="0" xfId="0" applyFont="1" applyAlignment="1">
      <alignment horizontal="left" vertical="center"/>
    </xf>
    <xf numFmtId="0" fontId="17" fillId="5" borderId="0" xfId="0" applyFont="1" applyFill="1" applyAlignment="1">
      <alignment horizontal="center" vertical="center"/>
    </xf>
    <xf numFmtId="0" fontId="17" fillId="5" borderId="0" xfId="0" applyFont="1" applyFill="1" applyAlignment="1">
      <alignment horizontal="left" vertical="center"/>
    </xf>
    <xf numFmtId="0" fontId="17" fillId="0" borderId="0" xfId="0" applyFont="1" applyAlignment="1">
      <alignment horizontal="left" vertical="center"/>
    </xf>
    <xf numFmtId="0" fontId="16" fillId="5" borderId="0" xfId="0" applyFont="1" applyFill="1" applyAlignment="1">
      <alignment horizontal="center" vertical="center"/>
    </xf>
    <xf numFmtId="0" fontId="7" fillId="0" borderId="6" xfId="0" applyFont="1" applyBorder="1" applyAlignment="1">
      <alignment horizontal="justify" vertical="center" wrapText="1"/>
    </xf>
    <xf numFmtId="0" fontId="7" fillId="0" borderId="0" xfId="0" applyFont="1" applyAlignment="1">
      <alignment horizontal="justify" vertical="center"/>
    </xf>
    <xf numFmtId="1" fontId="7" fillId="0" borderId="4" xfId="0" applyNumberFormat="1" applyFont="1" applyBorder="1" applyAlignment="1">
      <alignment horizontal="justify" vertical="center" shrinkToFit="1"/>
    </xf>
    <xf numFmtId="0" fontId="7" fillId="5" borderId="10" xfId="0" applyFont="1" applyFill="1" applyBorder="1" applyAlignment="1">
      <alignment horizontal="justify" vertical="center" wrapText="1"/>
    </xf>
    <xf numFmtId="0" fontId="7" fillId="0" borderId="10" xfId="0" applyFont="1" applyBorder="1" applyAlignment="1">
      <alignment horizontal="justify" vertical="center" wrapText="1"/>
    </xf>
    <xf numFmtId="0" fontId="13" fillId="0" borderId="0" xfId="0" applyFont="1" applyAlignment="1">
      <alignment horizontal="justify" vertical="center"/>
    </xf>
    <xf numFmtId="0" fontId="7" fillId="5" borderId="7" xfId="0" applyFont="1" applyFill="1" applyBorder="1" applyAlignment="1">
      <alignment horizontal="justify" vertical="center" wrapText="1"/>
    </xf>
    <xf numFmtId="0" fontId="13" fillId="4" borderId="7" xfId="0" applyFont="1" applyFill="1" applyBorder="1" applyAlignment="1">
      <alignment horizontal="center" vertical="center" wrapText="1"/>
    </xf>
    <xf numFmtId="0" fontId="13" fillId="4" borderId="7" xfId="0" applyFont="1" applyFill="1" applyBorder="1" applyAlignment="1">
      <alignment horizontal="justify" vertical="center" wrapText="1"/>
    </xf>
    <xf numFmtId="0" fontId="7" fillId="16" borderId="8" xfId="0" applyFont="1" applyFill="1" applyBorder="1" applyAlignment="1">
      <alignment horizontal="justify" vertical="center" wrapText="1"/>
    </xf>
    <xf numFmtId="0" fontId="6" fillId="4" borderId="8" xfId="0" applyFont="1" applyFill="1" applyBorder="1" applyAlignment="1">
      <alignment horizontal="justify"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19" fillId="0" borderId="0" xfId="0" applyFont="1" applyAlignment="1">
      <alignment horizontal="left" vertical="center"/>
    </xf>
    <xf numFmtId="0" fontId="19" fillId="5" borderId="0" xfId="0" applyFont="1" applyFill="1" applyAlignment="1">
      <alignment horizontal="center" vertical="center"/>
    </xf>
    <xf numFmtId="0" fontId="19" fillId="0" borderId="0" xfId="0" applyFont="1" applyAlignment="1">
      <alignment horizontal="center" vertical="center"/>
    </xf>
    <xf numFmtId="0" fontId="19" fillId="5" borderId="0" xfId="0" applyFont="1" applyFill="1" applyAlignment="1">
      <alignment horizontal="left" vertical="center"/>
    </xf>
    <xf numFmtId="0" fontId="20" fillId="0" borderId="0" xfId="0" applyFont="1" applyAlignment="1">
      <alignment horizontal="center" vertical="center"/>
    </xf>
    <xf numFmtId="0" fontId="11" fillId="0" borderId="8" xfId="0" applyFont="1" applyBorder="1" applyAlignment="1">
      <alignment horizontal="justify" vertical="center" wrapText="1"/>
    </xf>
    <xf numFmtId="1" fontId="11" fillId="5" borderId="8" xfId="0" applyNumberFormat="1" applyFont="1" applyFill="1" applyBorder="1" applyAlignment="1" applyProtection="1">
      <alignment horizontal="center" vertical="center" shrinkToFit="1"/>
      <protection locked="0"/>
    </xf>
    <xf numFmtId="0" fontId="11" fillId="5" borderId="8" xfId="0" applyFont="1" applyFill="1" applyBorder="1" applyAlignment="1">
      <alignment horizontal="justify" vertical="center" wrapText="1"/>
    </xf>
    <xf numFmtId="0" fontId="17" fillId="0" borderId="0" xfId="0" applyFont="1" applyAlignment="1">
      <alignment horizontal="justify" vertical="center"/>
    </xf>
    <xf numFmtId="0" fontId="12" fillId="16" borderId="8" xfId="0" applyFont="1" applyFill="1" applyBorder="1" applyAlignment="1">
      <alignment horizontal="justify" vertical="center" wrapText="1"/>
    </xf>
    <xf numFmtId="0" fontId="12" fillId="10" borderId="8" xfId="0" applyFont="1" applyFill="1" applyBorder="1" applyAlignment="1">
      <alignment horizontal="justify" vertical="center" wrapText="1"/>
    </xf>
    <xf numFmtId="0" fontId="11" fillId="10" borderId="8" xfId="0" applyFont="1" applyFill="1" applyBorder="1" applyAlignment="1">
      <alignment horizontal="justify" vertical="center" wrapText="1"/>
    </xf>
    <xf numFmtId="0" fontId="12" fillId="5" borderId="8" xfId="0" applyFont="1" applyFill="1" applyBorder="1" applyAlignment="1">
      <alignment horizontal="justify" vertical="center" wrapText="1"/>
    </xf>
    <xf numFmtId="1" fontId="11" fillId="9" borderId="8" xfId="0" applyNumberFormat="1" applyFont="1" applyFill="1" applyBorder="1" applyAlignment="1">
      <alignment horizontal="justify" vertical="center" shrinkToFit="1"/>
    </xf>
    <xf numFmtId="0" fontId="11" fillId="0" borderId="0" xfId="0" applyFont="1" applyAlignment="1">
      <alignment horizontal="center" vertical="center" wrapText="1"/>
    </xf>
    <xf numFmtId="10" fontId="11" fillId="0" borderId="0" xfId="0" applyNumberFormat="1" applyFont="1" applyAlignment="1">
      <alignment horizontal="left" vertical="center" wrapText="1"/>
    </xf>
    <xf numFmtId="1" fontId="11" fillId="2" borderId="0" xfId="0" applyNumberFormat="1" applyFont="1" applyFill="1" applyAlignment="1">
      <alignment horizontal="center" vertical="center" shrinkToFit="1"/>
    </xf>
    <xf numFmtId="0" fontId="11" fillId="5" borderId="0" xfId="0" applyFont="1" applyFill="1" applyAlignment="1">
      <alignment horizontal="left" vertical="center" wrapText="1"/>
    </xf>
    <xf numFmtId="0" fontId="11" fillId="0" borderId="0" xfId="0" applyFont="1" applyAlignment="1">
      <alignment horizontal="left" vertical="center" wrapText="1"/>
    </xf>
    <xf numFmtId="0" fontId="21" fillId="0" borderId="0" xfId="0" applyFont="1" applyAlignment="1">
      <alignment horizontal="center" vertical="center"/>
    </xf>
    <xf numFmtId="0" fontId="11" fillId="0" borderId="0" xfId="0" applyFont="1" applyAlignment="1">
      <alignment horizontal="left" vertical="center"/>
    </xf>
    <xf numFmtId="0" fontId="11" fillId="5" borderId="0" xfId="0" applyFont="1" applyFill="1" applyAlignment="1">
      <alignment horizontal="center" vertical="center"/>
    </xf>
    <xf numFmtId="0" fontId="11" fillId="5" borderId="0" xfId="0" applyFont="1" applyFill="1" applyAlignment="1">
      <alignment horizontal="left" vertical="center"/>
    </xf>
    <xf numFmtId="0" fontId="21" fillId="0" borderId="0" xfId="0" applyFont="1" applyAlignment="1">
      <alignment horizontal="left" vertical="center"/>
    </xf>
    <xf numFmtId="0" fontId="21" fillId="5" borderId="0" xfId="0" applyFont="1" applyFill="1" applyAlignment="1">
      <alignment horizontal="center" vertical="center"/>
    </xf>
    <xf numFmtId="0" fontId="21" fillId="5" borderId="0" xfId="0" applyFont="1" applyFill="1" applyAlignment="1">
      <alignment horizontal="left" vertical="center"/>
    </xf>
    <xf numFmtId="0" fontId="15" fillId="0" borderId="0" xfId="0" applyFont="1" applyAlignment="1">
      <alignment horizontal="left" vertical="center"/>
    </xf>
    <xf numFmtId="0" fontId="15" fillId="5" borderId="0" xfId="0" applyFont="1" applyFill="1" applyAlignment="1">
      <alignment horizontal="center" vertical="center"/>
    </xf>
    <xf numFmtId="0" fontId="15" fillId="5" borderId="0" xfId="0" applyFont="1" applyFill="1" applyAlignment="1">
      <alignment horizontal="left" vertical="center"/>
    </xf>
    <xf numFmtId="0" fontId="21" fillId="0" borderId="0" xfId="0" applyFont="1" applyAlignment="1">
      <alignment horizontal="justify" vertical="center"/>
    </xf>
    <xf numFmtId="1" fontId="11" fillId="5" borderId="8" xfId="0" applyNumberFormat="1" applyFont="1" applyFill="1" applyBorder="1" applyAlignment="1">
      <alignment horizontal="center" vertical="center" shrinkToFit="1"/>
    </xf>
    <xf numFmtId="0" fontId="11" fillId="5" borderId="8" xfId="0" applyFont="1" applyFill="1" applyBorder="1" applyAlignment="1" applyProtection="1">
      <alignment horizontal="center" vertical="center" wrapText="1"/>
      <protection locked="0"/>
    </xf>
    <xf numFmtId="1" fontId="7" fillId="5" borderId="8" xfId="0" applyNumberFormat="1" applyFont="1" applyFill="1" applyBorder="1" applyAlignment="1">
      <alignment horizontal="center" vertical="center" shrinkToFit="1"/>
    </xf>
    <xf numFmtId="1" fontId="7" fillId="5" borderId="0" xfId="0" applyNumberFormat="1" applyFont="1" applyFill="1" applyAlignment="1">
      <alignment horizontal="center" vertical="center" shrinkToFit="1"/>
    </xf>
    <xf numFmtId="10" fontId="7" fillId="0" borderId="0" xfId="0" applyNumberFormat="1" applyFont="1" applyAlignment="1">
      <alignment horizontal="left" vertical="center"/>
    </xf>
    <xf numFmtId="0" fontId="13" fillId="7" borderId="8" xfId="0" applyFont="1" applyFill="1" applyBorder="1" applyAlignment="1">
      <alignment horizontal="center" vertical="center" wrapText="1"/>
    </xf>
    <xf numFmtId="1" fontId="11" fillId="0" borderId="8" xfId="0" applyNumberFormat="1" applyFont="1" applyBorder="1" applyAlignment="1" applyProtection="1">
      <alignment horizontal="center" vertical="center" shrinkToFit="1"/>
      <protection locked="0"/>
    </xf>
    <xf numFmtId="0" fontId="14" fillId="12" borderId="24" xfId="0" applyFont="1" applyFill="1" applyBorder="1" applyAlignment="1">
      <alignment horizontal="justify" vertical="center" wrapText="1"/>
    </xf>
    <xf numFmtId="0" fontId="17" fillId="12" borderId="0" xfId="0" applyFont="1" applyFill="1" applyAlignment="1">
      <alignment horizontal="center" vertical="center"/>
    </xf>
    <xf numFmtId="0" fontId="6" fillId="12" borderId="8" xfId="0" applyFont="1" applyFill="1" applyBorder="1" applyAlignment="1">
      <alignment vertical="center" wrapText="1"/>
    </xf>
    <xf numFmtId="0" fontId="12" fillId="0" borderId="8" xfId="0" applyFont="1" applyBorder="1" applyAlignment="1">
      <alignment vertical="center" wrapText="1"/>
    </xf>
    <xf numFmtId="0" fontId="12" fillId="0" borderId="7" xfId="0" applyFont="1" applyBorder="1" applyAlignment="1">
      <alignment vertical="center" wrapText="1"/>
    </xf>
    <xf numFmtId="1" fontId="22" fillId="0" borderId="8" xfId="0" applyNumberFormat="1" applyFont="1" applyBorder="1" applyAlignment="1">
      <alignment horizontal="justify" vertical="center" shrinkToFit="1"/>
    </xf>
    <xf numFmtId="10" fontId="7" fillId="0" borderId="0" xfId="0" applyNumberFormat="1" applyFont="1" applyAlignment="1">
      <alignment vertical="center" wrapText="1"/>
    </xf>
    <xf numFmtId="0" fontId="15" fillId="0" borderId="0" xfId="0" applyFont="1" applyAlignment="1">
      <alignment vertical="center"/>
    </xf>
    <xf numFmtId="0" fontId="17" fillId="0" borderId="0" xfId="0" applyFont="1" applyAlignment="1">
      <alignment vertical="center"/>
    </xf>
    <xf numFmtId="0" fontId="6" fillId="12" borderId="8" xfId="0" applyFont="1" applyFill="1" applyBorder="1" applyAlignment="1">
      <alignment horizontal="center" vertical="center" wrapText="1"/>
    </xf>
    <xf numFmtId="0" fontId="6" fillId="8" borderId="8" xfId="0" applyFont="1" applyFill="1" applyBorder="1" applyAlignment="1">
      <alignment horizontal="center" vertical="center" wrapText="1"/>
    </xf>
    <xf numFmtId="0" fontId="6" fillId="13" borderId="8" xfId="0" applyFont="1" applyFill="1" applyBorder="1" applyAlignment="1">
      <alignment horizontal="center" vertical="center"/>
    </xf>
    <xf numFmtId="0" fontId="12" fillId="0" borderId="8" xfId="0" applyFont="1" applyBorder="1" applyAlignment="1">
      <alignment horizontal="center" vertical="center" wrapText="1"/>
    </xf>
    <xf numFmtId="0" fontId="12" fillId="5" borderId="8" xfId="0" applyFont="1" applyFill="1" applyBorder="1" applyAlignment="1">
      <alignment horizontal="center" vertical="center" wrapText="1"/>
    </xf>
    <xf numFmtId="0" fontId="12" fillId="0" borderId="8" xfId="0" applyFont="1" applyBorder="1" applyAlignment="1">
      <alignment horizontal="center" vertical="center"/>
    </xf>
    <xf numFmtId="0" fontId="12" fillId="0" borderId="7" xfId="0" applyFont="1" applyBorder="1" applyAlignment="1">
      <alignment horizontal="center" vertical="center" wrapText="1"/>
    </xf>
    <xf numFmtId="0" fontId="12" fillId="5" borderId="7" xfId="0" applyFont="1" applyFill="1" applyBorder="1" applyAlignment="1">
      <alignment horizontal="center" vertical="center" wrapText="1"/>
    </xf>
    <xf numFmtId="0" fontId="12" fillId="0" borderId="7" xfId="0" applyFont="1" applyBorder="1" applyAlignment="1">
      <alignment horizontal="center" vertical="center"/>
    </xf>
    <xf numFmtId="0" fontId="6" fillId="12" borderId="7" xfId="0" applyFont="1" applyFill="1" applyBorder="1" applyAlignment="1">
      <alignment horizontal="center" vertical="center" wrapText="1"/>
    </xf>
    <xf numFmtId="0" fontId="13" fillId="12" borderId="7" xfId="0" applyFont="1" applyFill="1" applyBorder="1" applyAlignment="1">
      <alignment horizontal="center" vertical="center" wrapText="1"/>
    </xf>
    <xf numFmtId="0" fontId="11" fillId="0" borderId="8" xfId="0" applyFont="1" applyBorder="1" applyAlignment="1">
      <alignment horizontal="center" vertical="center" wrapText="1"/>
    </xf>
    <xf numFmtId="0" fontId="13" fillId="5" borderId="8" xfId="0" applyFont="1" applyFill="1" applyBorder="1" applyAlignment="1">
      <alignment horizontal="justify" vertical="center" wrapText="1"/>
    </xf>
    <xf numFmtId="1" fontId="11" fillId="0" borderId="8" xfId="0" applyNumberFormat="1" applyFont="1" applyBorder="1" applyAlignment="1">
      <alignment horizontal="center" vertical="center" shrinkToFit="1"/>
    </xf>
    <xf numFmtId="10" fontId="11" fillId="0" borderId="0" xfId="0" applyNumberFormat="1" applyFont="1" applyAlignment="1">
      <alignment horizontal="center" vertical="center" wrapText="1"/>
    </xf>
    <xf numFmtId="0" fontId="11" fillId="5" borderId="0" xfId="0" applyFont="1" applyFill="1" applyAlignment="1">
      <alignment horizontal="center" vertical="center" wrapText="1"/>
    </xf>
    <xf numFmtId="0" fontId="24" fillId="0" borderId="0" xfId="1" applyFont="1"/>
    <xf numFmtId="0" fontId="25" fillId="0" borderId="0" xfId="1" applyFont="1" applyAlignment="1">
      <alignment vertical="center"/>
    </xf>
    <xf numFmtId="0" fontId="27" fillId="0" borderId="0" xfId="0" applyFont="1" applyAlignment="1">
      <alignment horizontal="center" vertical="center"/>
    </xf>
    <xf numFmtId="0" fontId="28" fillId="12" borderId="8" xfId="0" applyFont="1" applyFill="1" applyBorder="1" applyAlignment="1">
      <alignment horizontal="left" vertical="center" wrapText="1"/>
    </xf>
    <xf numFmtId="0" fontId="28" fillId="13" borderId="8" xfId="0" applyFont="1" applyFill="1" applyBorder="1" applyAlignment="1">
      <alignment horizontal="left" vertical="center"/>
    </xf>
    <xf numFmtId="0" fontId="29" fillId="0" borderId="8" xfId="0" applyFont="1" applyBorder="1" applyAlignment="1">
      <alignment horizontal="left" vertical="center" wrapText="1"/>
    </xf>
    <xf numFmtId="0" fontId="29" fillId="5" borderId="8" xfId="0" applyFont="1" applyFill="1" applyBorder="1" applyAlignment="1">
      <alignment horizontal="left" vertical="center" wrapText="1"/>
    </xf>
    <xf numFmtId="0" fontId="29" fillId="0" borderId="8" xfId="0" applyFont="1" applyBorder="1" applyAlignment="1">
      <alignment horizontal="left" vertical="center"/>
    </xf>
    <xf numFmtId="0" fontId="29" fillId="0" borderId="7" xfId="0" applyFont="1" applyBorder="1" applyAlignment="1">
      <alignment horizontal="left" vertical="center" wrapText="1"/>
    </xf>
    <xf numFmtId="0" fontId="29" fillId="5" borderId="7" xfId="0" applyFont="1" applyFill="1" applyBorder="1" applyAlignment="1">
      <alignment horizontal="left" vertical="center" wrapText="1"/>
    </xf>
    <xf numFmtId="0" fontId="29" fillId="0" borderId="7" xfId="0" applyFont="1" applyBorder="1" applyAlignment="1">
      <alignment horizontal="left" vertical="center"/>
    </xf>
    <xf numFmtId="1" fontId="30" fillId="0" borderId="8" xfId="0" applyNumberFormat="1" applyFont="1" applyBorder="1" applyAlignment="1">
      <alignment horizontal="justify" vertical="center" shrinkToFit="1"/>
    </xf>
    <xf numFmtId="0" fontId="30" fillId="0" borderId="8" xfId="0" applyFont="1" applyBorder="1" applyAlignment="1">
      <alignment horizontal="justify" vertical="center" wrapText="1"/>
    </xf>
    <xf numFmtId="0" fontId="31" fillId="4" borderId="8" xfId="0" applyFont="1" applyFill="1" applyBorder="1" applyAlignment="1">
      <alignment horizontal="center" vertical="center" wrapText="1"/>
    </xf>
    <xf numFmtId="1" fontId="30" fillId="5" borderId="8" xfId="0" applyNumberFormat="1" applyFont="1" applyFill="1" applyBorder="1" applyAlignment="1" applyProtection="1">
      <alignment horizontal="center" vertical="center" shrinkToFit="1"/>
      <protection locked="0"/>
    </xf>
    <xf numFmtId="0" fontId="32" fillId="0" borderId="24" xfId="0" applyFont="1" applyBorder="1" applyAlignment="1">
      <alignment horizontal="justify" vertical="center" wrapText="1"/>
    </xf>
    <xf numFmtId="0" fontId="30" fillId="5" borderId="8" xfId="0" applyFont="1" applyFill="1" applyBorder="1" applyAlignment="1">
      <alignment horizontal="justify" vertical="center" wrapText="1"/>
    </xf>
    <xf numFmtId="1" fontId="30" fillId="5" borderId="8" xfId="0" applyNumberFormat="1" applyFont="1" applyFill="1" applyBorder="1" applyAlignment="1">
      <alignment horizontal="center" vertical="center" shrinkToFit="1"/>
    </xf>
    <xf numFmtId="0" fontId="31" fillId="4" borderId="8" xfId="0" applyFont="1" applyFill="1" applyBorder="1" applyAlignment="1">
      <alignment horizontal="justify" vertical="center" wrapText="1"/>
    </xf>
    <xf numFmtId="0" fontId="33" fillId="0" borderId="0" xfId="0" applyFont="1" applyAlignment="1">
      <alignment horizontal="justify" vertical="center"/>
    </xf>
    <xf numFmtId="0" fontId="28" fillId="4" borderId="8" xfId="0" applyFont="1" applyFill="1" applyBorder="1" applyAlignment="1">
      <alignment horizontal="center" vertical="center" wrapText="1"/>
    </xf>
    <xf numFmtId="0" fontId="30" fillId="0" borderId="0" xfId="0" applyFont="1" applyAlignment="1">
      <alignment horizontal="center" vertical="center"/>
    </xf>
    <xf numFmtId="0" fontId="30" fillId="0" borderId="0" xfId="0" applyFont="1" applyAlignment="1">
      <alignment horizontal="center" vertical="center" wrapText="1"/>
    </xf>
    <xf numFmtId="0" fontId="31" fillId="0" borderId="0" xfId="0" applyFont="1" applyAlignment="1">
      <alignment horizontal="center" vertical="center" wrapText="1"/>
    </xf>
    <xf numFmtId="10" fontId="30" fillId="0" borderId="0" xfId="0" applyNumberFormat="1" applyFont="1" applyAlignment="1">
      <alignment horizontal="left" vertical="center" wrapText="1"/>
    </xf>
    <xf numFmtId="1" fontId="30" fillId="2" borderId="0" xfId="0" applyNumberFormat="1" applyFont="1" applyFill="1" applyAlignment="1">
      <alignment horizontal="center" vertical="center" shrinkToFit="1"/>
    </xf>
    <xf numFmtId="0" fontId="30" fillId="5" borderId="0" xfId="0" applyFont="1" applyFill="1" applyAlignment="1">
      <alignment horizontal="left" vertical="center" wrapText="1"/>
    </xf>
    <xf numFmtId="0" fontId="30" fillId="0" borderId="0" xfId="0" applyFont="1" applyAlignment="1">
      <alignment horizontal="left" vertical="center" wrapText="1"/>
    </xf>
    <xf numFmtId="0" fontId="33" fillId="0" borderId="0" xfId="0" applyFont="1" applyAlignment="1">
      <alignment horizontal="center" vertical="center"/>
    </xf>
    <xf numFmtId="0" fontId="35" fillId="0" borderId="0" xfId="0" applyFont="1" applyAlignment="1">
      <alignment horizontal="center" vertical="center"/>
    </xf>
    <xf numFmtId="0" fontId="33" fillId="0" borderId="0" xfId="0" applyFont="1" applyAlignment="1">
      <alignment horizontal="left" vertical="center"/>
    </xf>
    <xf numFmtId="0" fontId="33" fillId="5" borderId="0" xfId="0" applyFont="1" applyFill="1" applyAlignment="1">
      <alignment horizontal="center" vertical="center"/>
    </xf>
    <xf numFmtId="0" fontId="33" fillId="5" borderId="0" xfId="0" applyFont="1" applyFill="1" applyAlignment="1">
      <alignment horizontal="left" vertical="center"/>
    </xf>
    <xf numFmtId="0" fontId="36" fillId="0" borderId="0" xfId="0" applyFont="1" applyAlignment="1">
      <alignment horizontal="left" vertical="center"/>
    </xf>
    <xf numFmtId="0" fontId="36" fillId="12" borderId="0" xfId="0" applyFont="1" applyFill="1" applyAlignment="1">
      <alignment horizontal="center" vertical="center"/>
    </xf>
    <xf numFmtId="0" fontId="36" fillId="0" borderId="0" xfId="0" applyFont="1" applyAlignment="1">
      <alignment horizontal="center" vertical="center"/>
    </xf>
    <xf numFmtId="0" fontId="36" fillId="5" borderId="0" xfId="0" applyFont="1" applyFill="1" applyAlignment="1">
      <alignment horizontal="left" vertical="center"/>
    </xf>
    <xf numFmtId="0" fontId="36" fillId="5" borderId="0" xfId="0" applyFont="1" applyFill="1" applyAlignment="1">
      <alignment horizontal="center" vertical="center"/>
    </xf>
    <xf numFmtId="0" fontId="37" fillId="0" borderId="0" xfId="0" applyFont="1" applyAlignment="1">
      <alignment horizontal="center" vertical="center"/>
    </xf>
    <xf numFmtId="0" fontId="39" fillId="0" borderId="17" xfId="0" applyFont="1" applyBorder="1" applyAlignment="1">
      <alignment horizontal="center" vertical="center" wrapText="1"/>
    </xf>
    <xf numFmtId="0" fontId="39" fillId="0" borderId="8" xfId="0" applyFont="1" applyBorder="1" applyAlignment="1">
      <alignment horizontal="center" vertical="center" wrapText="1"/>
    </xf>
    <xf numFmtId="0" fontId="39" fillId="0" borderId="18" xfId="0" applyFont="1" applyBorder="1" applyAlignment="1">
      <alignment horizontal="center" vertical="center" wrapText="1"/>
    </xf>
    <xf numFmtId="0" fontId="39" fillId="5" borderId="17" xfId="0" applyFont="1" applyFill="1" applyBorder="1" applyAlignment="1">
      <alignment horizontal="center" vertical="center" wrapText="1"/>
    </xf>
    <xf numFmtId="164" fontId="39" fillId="0" borderId="8" xfId="0" applyNumberFormat="1" applyFont="1" applyBorder="1" applyAlignment="1">
      <alignment horizontal="center" vertical="center" wrapText="1"/>
    </xf>
    <xf numFmtId="0" fontId="40" fillId="4" borderId="17" xfId="0" applyFont="1" applyFill="1" applyBorder="1" applyAlignment="1">
      <alignment horizontal="center" vertical="center" wrapText="1"/>
    </xf>
    <xf numFmtId="164" fontId="40" fillId="4" borderId="8" xfId="0" applyNumberFormat="1" applyFont="1" applyFill="1" applyBorder="1" applyAlignment="1">
      <alignment horizontal="center" vertical="center" wrapText="1"/>
    </xf>
    <xf numFmtId="0" fontId="40" fillId="4" borderId="19" xfId="0" applyFont="1" applyFill="1" applyBorder="1" applyAlignment="1">
      <alignment horizontal="center" vertical="center" wrapText="1"/>
    </xf>
    <xf numFmtId="10" fontId="13" fillId="7" borderId="31" xfId="0" applyNumberFormat="1" applyFont="1" applyFill="1" applyBorder="1" applyAlignment="1">
      <alignment horizontal="center" vertical="center"/>
    </xf>
    <xf numFmtId="0" fontId="40" fillId="4" borderId="20" xfId="0" applyFont="1" applyFill="1" applyBorder="1" applyAlignment="1">
      <alignment horizontal="center" vertical="center" wrapText="1"/>
    </xf>
    <xf numFmtId="0" fontId="13" fillId="12" borderId="0" xfId="0" applyFont="1" applyFill="1" applyAlignment="1">
      <alignment horizontal="center" vertical="center"/>
    </xf>
    <xf numFmtId="0" fontId="13" fillId="5" borderId="0" xfId="0" applyFont="1" applyFill="1" applyAlignment="1">
      <alignment horizontal="center" vertical="center"/>
    </xf>
    <xf numFmtId="0" fontId="39" fillId="4" borderId="17" xfId="0" applyFont="1" applyFill="1" applyBorder="1" applyAlignment="1">
      <alignment horizontal="center" vertical="center" wrapText="1"/>
    </xf>
    <xf numFmtId="0" fontId="39" fillId="4" borderId="19" xfId="0" applyFont="1" applyFill="1" applyBorder="1" applyAlignment="1">
      <alignment horizontal="center" vertical="center" wrapText="1"/>
    </xf>
    <xf numFmtId="0" fontId="3" fillId="0" borderId="0" xfId="0" applyFont="1" applyAlignment="1">
      <alignment vertical="center" wrapText="1"/>
    </xf>
    <xf numFmtId="0" fontId="8" fillId="0" borderId="8" xfId="0" applyFont="1" applyBorder="1" applyAlignment="1">
      <alignment horizontal="justify" vertical="center" wrapText="1"/>
    </xf>
    <xf numFmtId="1" fontId="8" fillId="5" borderId="8" xfId="0" applyNumberFormat="1" applyFont="1" applyFill="1" applyBorder="1" applyAlignment="1" applyProtection="1">
      <alignment horizontal="center" vertical="center" shrinkToFit="1"/>
      <protection locked="0"/>
    </xf>
    <xf numFmtId="0" fontId="8" fillId="5" borderId="8" xfId="0" applyFont="1" applyFill="1" applyBorder="1" applyAlignment="1">
      <alignment horizontal="justify" vertical="center" wrapText="1"/>
    </xf>
    <xf numFmtId="0" fontId="12" fillId="0" borderId="8" xfId="0" applyFont="1" applyBorder="1" applyAlignment="1">
      <alignment horizontal="justify" vertical="center" wrapText="1"/>
    </xf>
    <xf numFmtId="1" fontId="12" fillId="5" borderId="8" xfId="0" applyNumberFormat="1" applyFont="1" applyFill="1" applyBorder="1" applyAlignment="1" applyProtection="1">
      <alignment horizontal="center" vertical="center" shrinkToFit="1"/>
      <protection locked="0"/>
    </xf>
    <xf numFmtId="0" fontId="11" fillId="5" borderId="8" xfId="0" applyFont="1" applyFill="1" applyBorder="1" applyAlignment="1">
      <alignment horizontal="center" vertical="center" wrapText="1"/>
    </xf>
    <xf numFmtId="0" fontId="12" fillId="0" borderId="0" xfId="0" applyFont="1" applyAlignment="1">
      <alignment horizontal="justify" vertical="center"/>
    </xf>
    <xf numFmtId="0" fontId="7" fillId="0" borderId="17" xfId="0" applyFont="1" applyBorder="1" applyAlignment="1">
      <alignment horizontal="left" vertical="center" wrapText="1"/>
    </xf>
    <xf numFmtId="0" fontId="7" fillId="0" borderId="8" xfId="0" applyFont="1" applyBorder="1" applyAlignment="1">
      <alignment horizontal="left" vertical="center" wrapText="1"/>
    </xf>
    <xf numFmtId="0" fontId="7" fillId="0" borderId="8" xfId="0" applyFont="1" applyBorder="1" applyAlignment="1" applyProtection="1">
      <alignment horizontal="center" vertical="center" wrapText="1"/>
      <protection locked="0"/>
    </xf>
    <xf numFmtId="0" fontId="7" fillId="0" borderId="18" xfId="0" applyFont="1" applyBorder="1" applyAlignment="1" applyProtection="1">
      <alignment horizontal="center" vertical="center" wrapText="1"/>
      <protection locked="0"/>
    </xf>
    <xf numFmtId="0" fontId="6" fillId="18" borderId="17" xfId="0" applyFont="1" applyFill="1" applyBorder="1" applyAlignment="1">
      <alignment horizontal="center" vertical="center" wrapText="1"/>
    </xf>
    <xf numFmtId="0" fontId="6" fillId="18" borderId="8" xfId="0" applyFont="1" applyFill="1" applyBorder="1" applyAlignment="1">
      <alignment horizontal="center" vertical="center" wrapText="1"/>
    </xf>
    <xf numFmtId="0" fontId="6" fillId="18" borderId="18" xfId="0" applyFont="1" applyFill="1" applyBorder="1" applyAlignment="1">
      <alignment horizontal="center" vertical="center" wrapText="1"/>
    </xf>
    <xf numFmtId="0" fontId="8" fillId="5" borderId="41" xfId="0" applyFont="1" applyFill="1" applyBorder="1" applyAlignment="1">
      <alignment horizontal="left" vertical="center" wrapText="1"/>
    </xf>
    <xf numFmtId="0" fontId="8" fillId="5" borderId="5" xfId="0" applyFont="1" applyFill="1" applyBorder="1" applyAlignment="1">
      <alignment horizontal="left" vertical="center" wrapText="1"/>
    </xf>
    <xf numFmtId="0" fontId="8" fillId="5" borderId="40" xfId="0" applyFont="1" applyFill="1" applyBorder="1" applyAlignment="1">
      <alignment horizontal="left" vertical="center" wrapText="1"/>
    </xf>
    <xf numFmtId="0" fontId="6" fillId="18" borderId="41" xfId="0" applyFont="1" applyFill="1" applyBorder="1" applyAlignment="1">
      <alignment horizontal="center" vertical="center" wrapText="1"/>
    </xf>
    <xf numFmtId="0" fontId="6" fillId="18" borderId="5" xfId="0" applyFont="1" applyFill="1" applyBorder="1" applyAlignment="1">
      <alignment horizontal="center" vertical="center" wrapText="1"/>
    </xf>
    <xf numFmtId="0" fontId="6" fillId="18" borderId="40" xfId="0" applyFont="1" applyFill="1" applyBorder="1" applyAlignment="1">
      <alignment horizontal="center" vertical="center" wrapText="1"/>
    </xf>
    <xf numFmtId="0" fontId="8" fillId="5" borderId="46" xfId="0" applyFont="1" applyFill="1" applyBorder="1" applyAlignment="1">
      <alignment horizontal="left" vertical="center" wrapText="1"/>
    </xf>
    <xf numFmtId="0" fontId="8" fillId="5" borderId="2" xfId="0" applyFont="1" applyFill="1" applyBorder="1" applyAlignment="1">
      <alignment horizontal="left" vertical="center" wrapText="1"/>
    </xf>
    <xf numFmtId="0" fontId="8" fillId="5" borderId="45" xfId="0" applyFont="1" applyFill="1" applyBorder="1" applyAlignment="1">
      <alignment horizontal="left" vertical="center" wrapText="1"/>
    </xf>
    <xf numFmtId="0" fontId="8" fillId="5" borderId="37" xfId="0" applyFont="1" applyFill="1" applyBorder="1" applyAlignment="1">
      <alignment horizontal="left" vertical="center" wrapText="1"/>
    </xf>
    <xf numFmtId="0" fontId="8" fillId="5" borderId="13" xfId="0" applyFont="1" applyFill="1" applyBorder="1" applyAlignment="1">
      <alignment horizontal="left" vertical="center" wrapText="1"/>
    </xf>
    <xf numFmtId="0" fontId="8" fillId="5" borderId="38" xfId="0" applyFont="1" applyFill="1" applyBorder="1" applyAlignment="1">
      <alignment horizontal="left" vertical="center" wrapText="1"/>
    </xf>
    <xf numFmtId="0" fontId="8" fillId="5" borderId="35"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36" xfId="0" applyFont="1" applyFill="1" applyBorder="1" applyAlignment="1">
      <alignment horizontal="left" vertical="center" wrapText="1"/>
    </xf>
    <xf numFmtId="0" fontId="7" fillId="5" borderId="17" xfId="0" applyFont="1" applyFill="1" applyBorder="1" applyAlignment="1">
      <alignment horizontal="left" vertical="center" wrapText="1"/>
    </xf>
    <xf numFmtId="0" fontId="7" fillId="5" borderId="8" xfId="0" applyFont="1" applyFill="1" applyBorder="1" applyAlignment="1">
      <alignment horizontal="left" vertical="center" wrapText="1"/>
    </xf>
    <xf numFmtId="0" fontId="7" fillId="0" borderId="4" xfId="0" applyFont="1" applyBorder="1" applyAlignment="1" applyProtection="1">
      <alignment horizontal="center" vertical="center" wrapText="1"/>
      <protection locked="0"/>
    </xf>
    <xf numFmtId="0" fontId="7" fillId="0" borderId="40" xfId="0" applyFont="1" applyBorder="1" applyAlignment="1" applyProtection="1">
      <alignment horizontal="center" vertical="center" wrapText="1"/>
      <protection locked="0"/>
    </xf>
    <xf numFmtId="0" fontId="7" fillId="0" borderId="4" xfId="0" applyFont="1" applyBorder="1" applyAlignment="1">
      <alignment horizontal="center" vertical="center" wrapText="1"/>
    </xf>
    <xf numFmtId="0" fontId="7" fillId="0" borderId="6" xfId="0" applyFont="1" applyBorder="1" applyAlignment="1">
      <alignment horizontal="center" vertical="center" wrapText="1"/>
    </xf>
    <xf numFmtId="0" fontId="7" fillId="0" borderId="5" xfId="0" applyFont="1" applyBorder="1" applyAlignment="1" applyProtection="1">
      <alignment horizontal="center" vertical="center" wrapText="1"/>
      <protection locked="0"/>
    </xf>
    <xf numFmtId="0" fontId="5" fillId="18" borderId="21" xfId="1" applyFont="1" applyFill="1" applyBorder="1" applyAlignment="1">
      <alignment horizontal="left" vertical="top" wrapText="1"/>
    </xf>
    <xf numFmtId="0" fontId="5" fillId="18" borderId="10" xfId="1" applyFont="1" applyFill="1" applyBorder="1" applyAlignment="1">
      <alignment horizontal="left" vertical="top" wrapText="1"/>
    </xf>
    <xf numFmtId="0" fontId="5" fillId="18" borderId="22" xfId="1" applyFont="1" applyFill="1" applyBorder="1" applyAlignment="1">
      <alignment horizontal="left" vertical="top" wrapText="1"/>
    </xf>
    <xf numFmtId="0" fontId="3" fillId="5" borderId="32" xfId="1" applyFont="1" applyFill="1" applyBorder="1" applyAlignment="1">
      <alignment horizontal="right"/>
    </xf>
    <xf numFmtId="0" fontId="3" fillId="5" borderId="33" xfId="1" applyFont="1" applyFill="1" applyBorder="1" applyAlignment="1">
      <alignment horizontal="right"/>
    </xf>
    <xf numFmtId="0" fontId="3" fillId="5" borderId="34" xfId="1" applyFont="1" applyFill="1" applyBorder="1" applyAlignment="1">
      <alignment horizontal="right"/>
    </xf>
    <xf numFmtId="0" fontId="3" fillId="5" borderId="35" xfId="1" applyFont="1" applyFill="1" applyBorder="1" applyAlignment="1">
      <alignment horizontal="right"/>
    </xf>
    <xf numFmtId="0" fontId="3" fillId="5" borderId="0" xfId="1" applyFont="1" applyFill="1" applyAlignment="1">
      <alignment horizontal="right"/>
    </xf>
    <xf numFmtId="0" fontId="3" fillId="5" borderId="36" xfId="1" applyFont="1" applyFill="1" applyBorder="1" applyAlignment="1">
      <alignment horizontal="right"/>
    </xf>
    <xf numFmtId="0" fontId="3" fillId="5" borderId="37" xfId="1" applyFont="1" applyFill="1" applyBorder="1" applyAlignment="1">
      <alignment horizontal="right"/>
    </xf>
    <xf numFmtId="0" fontId="3" fillId="5" borderId="13" xfId="1" applyFont="1" applyFill="1" applyBorder="1" applyAlignment="1">
      <alignment horizontal="right"/>
    </xf>
    <xf numFmtId="0" fontId="3" fillId="5" borderId="38" xfId="1" applyFont="1" applyFill="1" applyBorder="1" applyAlignment="1">
      <alignment horizontal="right"/>
    </xf>
    <xf numFmtId="0" fontId="7" fillId="0" borderId="41"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5" borderId="19" xfId="0" applyFont="1" applyFill="1" applyBorder="1" applyAlignment="1">
      <alignment horizontal="left" vertical="center"/>
    </xf>
    <xf numFmtId="0" fontId="7" fillId="5" borderId="39" xfId="0" applyFont="1" applyFill="1" applyBorder="1" applyAlignment="1">
      <alignment horizontal="left" vertical="center"/>
    </xf>
    <xf numFmtId="0" fontId="7" fillId="5" borderId="20" xfId="0" applyFont="1" applyFill="1" applyBorder="1" applyAlignment="1">
      <alignment horizontal="left" vertical="center"/>
    </xf>
    <xf numFmtId="0" fontId="7" fillId="5" borderId="37" xfId="0" applyFont="1" applyFill="1" applyBorder="1" applyAlignment="1">
      <alignment horizontal="left" vertical="center" wrapText="1"/>
    </xf>
    <xf numFmtId="0" fontId="7" fillId="5" borderId="13" xfId="0" applyFont="1" applyFill="1" applyBorder="1" applyAlignment="1">
      <alignment horizontal="left" vertical="center" wrapText="1"/>
    </xf>
    <xf numFmtId="0" fontId="7" fillId="5" borderId="38" xfId="0" applyFont="1" applyFill="1" applyBorder="1" applyAlignment="1">
      <alignment horizontal="left" vertical="center" wrapText="1"/>
    </xf>
    <xf numFmtId="0" fontId="6" fillId="12" borderId="0" xfId="0" applyFont="1" applyFill="1" applyAlignment="1">
      <alignment horizontal="center" vertical="center" wrapText="1"/>
    </xf>
    <xf numFmtId="0" fontId="6" fillId="12" borderId="8" xfId="0" applyFont="1" applyFill="1" applyBorder="1" applyAlignment="1">
      <alignment horizontal="center" vertical="center" wrapText="1"/>
    </xf>
    <xf numFmtId="0" fontId="6" fillId="12" borderId="7" xfId="0" applyFont="1" applyFill="1" applyBorder="1" applyAlignment="1">
      <alignment horizontal="center" vertical="center" wrapText="1"/>
    </xf>
    <xf numFmtId="0" fontId="13" fillId="4" borderId="8" xfId="0" applyFont="1" applyFill="1" applyBorder="1" applyAlignment="1">
      <alignment horizontal="justify" vertical="center" wrapText="1"/>
    </xf>
    <xf numFmtId="0" fontId="7" fillId="5" borderId="8" xfId="0" applyFont="1" applyFill="1" applyBorder="1" applyAlignment="1">
      <alignment horizontal="justify" vertical="center" wrapText="1"/>
    </xf>
    <xf numFmtId="0" fontId="6" fillId="4" borderId="8" xfId="0" applyFont="1" applyFill="1" applyBorder="1" applyAlignment="1">
      <alignment horizontal="justify" vertical="center" wrapText="1"/>
    </xf>
    <xf numFmtId="0" fontId="12" fillId="11" borderId="23" xfId="0" applyFont="1" applyFill="1" applyBorder="1" applyAlignment="1">
      <alignment horizontal="center" vertical="center" wrapText="1"/>
    </xf>
    <xf numFmtId="0" fontId="12" fillId="11" borderId="28" xfId="0" applyFont="1" applyFill="1" applyBorder="1" applyAlignment="1">
      <alignment horizontal="center" vertical="center" wrapText="1"/>
    </xf>
    <xf numFmtId="0" fontId="3" fillId="5" borderId="1" xfId="1" applyFont="1" applyFill="1" applyBorder="1" applyAlignment="1">
      <alignment horizontal="right" vertical="center"/>
    </xf>
    <xf numFmtId="0" fontId="3" fillId="5" borderId="2" xfId="1" applyFont="1" applyFill="1" applyBorder="1" applyAlignment="1">
      <alignment horizontal="right" vertical="center"/>
    </xf>
    <xf numFmtId="0" fontId="3" fillId="5" borderId="3" xfId="1" applyFont="1" applyFill="1" applyBorder="1" applyAlignment="1">
      <alignment horizontal="right" vertical="center"/>
    </xf>
    <xf numFmtId="0" fontId="3" fillId="5" borderId="0" xfId="1" applyFont="1" applyFill="1" applyAlignment="1">
      <alignment horizontal="right" vertical="center"/>
    </xf>
    <xf numFmtId="0" fontId="5" fillId="4" borderId="4" xfId="1" applyFont="1" applyFill="1" applyBorder="1" applyAlignment="1">
      <alignment horizontal="center" vertical="center" wrapText="1"/>
    </xf>
    <xf numFmtId="0" fontId="5" fillId="4" borderId="5" xfId="1" applyFont="1" applyFill="1" applyBorder="1" applyAlignment="1">
      <alignment horizontal="center" vertical="center" wrapText="1"/>
    </xf>
    <xf numFmtId="0" fontId="3" fillId="5" borderId="11" xfId="1" applyFont="1" applyFill="1" applyBorder="1" applyAlignment="1">
      <alignment horizontal="right" vertical="center"/>
    </xf>
    <xf numFmtId="0" fontId="3" fillId="5" borderId="13" xfId="1" applyFont="1" applyFill="1" applyBorder="1" applyAlignment="1">
      <alignment horizontal="right" vertical="center"/>
    </xf>
    <xf numFmtId="0" fontId="13" fillId="4" borderId="8"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3" borderId="8" xfId="0" applyFont="1" applyFill="1" applyBorder="1" applyAlignment="1">
      <alignment horizontal="center" vertical="center"/>
    </xf>
    <xf numFmtId="0" fontId="7" fillId="0" borderId="8" xfId="0" applyFont="1" applyBorder="1" applyAlignment="1">
      <alignment horizontal="justify" vertical="center" wrapText="1"/>
    </xf>
    <xf numFmtId="1" fontId="7" fillId="5" borderId="8" xfId="0" applyNumberFormat="1" applyFont="1" applyFill="1" applyBorder="1" applyAlignment="1" applyProtection="1">
      <alignment horizontal="center" vertical="center" shrinkToFit="1"/>
      <protection locked="0"/>
    </xf>
    <xf numFmtId="0" fontId="14" fillId="0" borderId="8" xfId="0" applyFont="1" applyBorder="1" applyAlignment="1">
      <alignment horizontal="justify" vertical="center" wrapText="1"/>
    </xf>
    <xf numFmtId="0" fontId="9" fillId="0" borderId="4" xfId="1" applyFont="1" applyBorder="1" applyAlignment="1">
      <alignment horizontal="center" vertical="center" wrapText="1"/>
    </xf>
    <xf numFmtId="0" fontId="9" fillId="0" borderId="5" xfId="1" applyFont="1" applyBorder="1" applyAlignment="1">
      <alignment horizontal="center" vertical="center" wrapText="1"/>
    </xf>
    <xf numFmtId="0" fontId="7" fillId="0" borderId="7"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13" fillId="7" borderId="7" xfId="0" applyFont="1" applyFill="1" applyBorder="1" applyAlignment="1">
      <alignment horizontal="justify" vertical="center" wrapText="1"/>
    </xf>
    <xf numFmtId="0" fontId="13" fillId="7" borderId="9" xfId="0" applyFont="1" applyFill="1" applyBorder="1" applyAlignment="1">
      <alignment horizontal="justify" vertical="center" wrapText="1"/>
    </xf>
    <xf numFmtId="0" fontId="13" fillId="7" borderId="10" xfId="0" applyFont="1" applyFill="1" applyBorder="1" applyAlignment="1">
      <alignment horizontal="justify" vertical="center" wrapText="1"/>
    </xf>
    <xf numFmtId="0" fontId="7" fillId="0" borderId="7" xfId="0" applyFont="1" applyBorder="1" applyAlignment="1">
      <alignment horizontal="justify" vertical="center" wrapText="1"/>
    </xf>
    <xf numFmtId="0" fontId="7" fillId="0" borderId="9" xfId="0" applyFont="1" applyBorder="1" applyAlignment="1">
      <alignment horizontal="justify" vertical="center" wrapText="1"/>
    </xf>
    <xf numFmtId="0" fontId="7" fillId="0" borderId="10" xfId="0" applyFont="1" applyBorder="1" applyAlignment="1">
      <alignment horizontal="justify" vertical="center" wrapText="1"/>
    </xf>
    <xf numFmtId="0" fontId="7" fillId="5" borderId="7" xfId="0" applyFont="1" applyFill="1" applyBorder="1" applyAlignment="1">
      <alignment horizontal="justify" vertical="center" wrapText="1"/>
    </xf>
    <xf numFmtId="0" fontId="7" fillId="5" borderId="9" xfId="0" applyFont="1" applyFill="1" applyBorder="1" applyAlignment="1">
      <alignment horizontal="justify" vertical="center" wrapText="1"/>
    </xf>
    <xf numFmtId="0" fontId="7" fillId="5" borderId="10" xfId="0" applyFont="1" applyFill="1" applyBorder="1" applyAlignment="1">
      <alignment horizontal="justify" vertical="center" wrapText="1"/>
    </xf>
    <xf numFmtId="0" fontId="6" fillId="4" borderId="7" xfId="0" applyFont="1" applyFill="1" applyBorder="1" applyAlignment="1">
      <alignment horizontal="justify" vertical="center" wrapText="1"/>
    </xf>
    <xf numFmtId="0" fontId="12" fillId="14" borderId="23"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3" fillId="4" borderId="9" xfId="0" applyFont="1" applyFill="1" applyBorder="1" applyAlignment="1">
      <alignment horizontal="justify" vertical="center" wrapText="1"/>
    </xf>
    <xf numFmtId="0" fontId="13" fillId="4" borderId="10" xfId="0" applyFont="1" applyFill="1" applyBorder="1" applyAlignment="1">
      <alignment horizontal="justify" vertical="center" wrapText="1"/>
    </xf>
    <xf numFmtId="0" fontId="13" fillId="4" borderId="10" xfId="0" applyFont="1" applyFill="1" applyBorder="1" applyAlignment="1">
      <alignment horizontal="center" vertical="center" wrapText="1"/>
    </xf>
    <xf numFmtId="0" fontId="13" fillId="4" borderId="7" xfId="0" applyFont="1" applyFill="1" applyBorder="1" applyAlignment="1">
      <alignment horizontal="justify" vertical="center" wrapText="1"/>
    </xf>
    <xf numFmtId="0" fontId="7" fillId="0" borderId="4" xfId="0" applyFont="1" applyBorder="1" applyAlignment="1">
      <alignment horizontal="justify" vertical="center" wrapText="1"/>
    </xf>
    <xf numFmtId="0" fontId="7" fillId="0" borderId="1" xfId="0" applyFont="1" applyBorder="1" applyAlignment="1">
      <alignment horizontal="justify" vertical="center" wrapText="1"/>
    </xf>
    <xf numFmtId="0" fontId="13" fillId="4" borderId="12"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8" xfId="0" applyFont="1" applyFill="1" applyBorder="1" applyAlignment="1">
      <alignment horizontal="center" vertical="center"/>
    </xf>
    <xf numFmtId="0" fontId="9" fillId="0" borderId="2" xfId="1" applyFont="1" applyBorder="1" applyAlignment="1">
      <alignment horizontal="center" vertical="center" wrapText="1"/>
    </xf>
    <xf numFmtId="0" fontId="5" fillId="4" borderId="0" xfId="0" applyFont="1" applyFill="1" applyAlignment="1">
      <alignment horizontal="center" vertical="center" wrapText="1"/>
    </xf>
    <xf numFmtId="0" fontId="11" fillId="0" borderId="7" xfId="0" applyFont="1" applyBorder="1" applyAlignment="1">
      <alignment horizontal="justify" vertical="center" wrapText="1"/>
    </xf>
    <xf numFmtId="0" fontId="11" fillId="0" borderId="10" xfId="0" applyFont="1" applyBorder="1" applyAlignment="1">
      <alignment horizontal="justify" vertical="center" wrapText="1"/>
    </xf>
    <xf numFmtId="0" fontId="11" fillId="10" borderId="7" xfId="0" applyFont="1" applyFill="1" applyBorder="1" applyAlignment="1">
      <alignment horizontal="justify" vertical="center" wrapText="1"/>
    </xf>
    <xf numFmtId="0" fontId="11" fillId="10" borderId="10" xfId="0" applyFont="1" applyFill="1" applyBorder="1" applyAlignment="1">
      <alignment horizontal="justify" vertical="center" wrapText="1"/>
    </xf>
    <xf numFmtId="0" fontId="13" fillId="4" borderId="8" xfId="0" applyFont="1" applyFill="1" applyBorder="1" applyAlignment="1">
      <alignment horizontal="left" vertical="center" wrapText="1"/>
    </xf>
    <xf numFmtId="0" fontId="11" fillId="0" borderId="8" xfId="0" applyFont="1" applyBorder="1" applyAlignment="1">
      <alignment horizontal="justify" vertical="center" wrapText="1"/>
    </xf>
    <xf numFmtId="0" fontId="6" fillId="4" borderId="7"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11" fillId="4" borderId="8" xfId="0" applyFont="1" applyFill="1" applyBorder="1" applyAlignment="1">
      <alignment horizontal="justify" vertical="center" wrapText="1"/>
    </xf>
    <xf numFmtId="0" fontId="6" fillId="4" borderId="8" xfId="0" applyFont="1" applyFill="1" applyBorder="1" applyAlignment="1">
      <alignment horizontal="center" vertical="center" wrapText="1"/>
    </xf>
    <xf numFmtId="0" fontId="13" fillId="7" borderId="7" xfId="0" applyFont="1" applyFill="1" applyBorder="1" applyAlignment="1">
      <alignment horizontal="center" vertical="center" wrapText="1"/>
    </xf>
    <xf numFmtId="0" fontId="13" fillId="7" borderId="10" xfId="0" applyFont="1" applyFill="1" applyBorder="1" applyAlignment="1">
      <alignment horizontal="center" vertical="center" wrapText="1"/>
    </xf>
    <xf numFmtId="0" fontId="13" fillId="7" borderId="9" xfId="0" applyFont="1" applyFill="1" applyBorder="1" applyAlignment="1">
      <alignment horizontal="center" vertical="center" wrapText="1"/>
    </xf>
    <xf numFmtId="0" fontId="6" fillId="15" borderId="8" xfId="0" applyFont="1" applyFill="1" applyBorder="1" applyAlignment="1">
      <alignment horizontal="center" vertical="center" wrapText="1"/>
    </xf>
    <xf numFmtId="0" fontId="6" fillId="15" borderId="7" xfId="0" applyFont="1" applyFill="1" applyBorder="1" applyAlignment="1">
      <alignment horizontal="center" vertical="center" wrapText="1"/>
    </xf>
    <xf numFmtId="0" fontId="14" fillId="0" borderId="29" xfId="0" applyFont="1" applyBorder="1" applyAlignment="1">
      <alignment horizontal="justify" vertical="center" wrapText="1"/>
    </xf>
    <xf numFmtId="0" fontId="14" fillId="0" borderId="30" xfId="0" applyFont="1" applyBorder="1" applyAlignment="1">
      <alignment horizontal="justify" vertical="center" wrapText="1"/>
    </xf>
    <xf numFmtId="0" fontId="14" fillId="0" borderId="25" xfId="0" applyFont="1" applyBorder="1" applyAlignment="1">
      <alignment horizontal="justify" vertical="center" wrapText="1"/>
    </xf>
    <xf numFmtId="0" fontId="14" fillId="0" borderId="26" xfId="0" applyFont="1" applyBorder="1" applyAlignment="1">
      <alignment horizontal="justify" vertical="center" wrapText="1"/>
    </xf>
    <xf numFmtId="1" fontId="11" fillId="0" borderId="8" xfId="0" applyNumberFormat="1" applyFont="1" applyBorder="1" applyAlignment="1">
      <alignment horizontal="justify" vertical="center" shrinkToFit="1"/>
    </xf>
    <xf numFmtId="0" fontId="11" fillId="5" borderId="8" xfId="0" applyFont="1" applyFill="1" applyBorder="1" applyAlignment="1">
      <alignment horizontal="justify" vertical="center" wrapText="1"/>
    </xf>
    <xf numFmtId="1" fontId="11" fillId="5" borderId="7" xfId="0" applyNumberFormat="1" applyFont="1" applyFill="1" applyBorder="1" applyAlignment="1" applyProtection="1">
      <alignment horizontal="center" vertical="center" shrinkToFit="1"/>
      <protection locked="0"/>
    </xf>
    <xf numFmtId="1" fontId="11" fillId="5" borderId="10" xfId="0" applyNumberFormat="1" applyFont="1" applyFill="1" applyBorder="1" applyAlignment="1" applyProtection="1">
      <alignment horizontal="center" vertical="center" shrinkToFit="1"/>
      <protection locked="0"/>
    </xf>
    <xf numFmtId="0" fontId="14" fillId="0" borderId="27" xfId="0" applyFont="1" applyBorder="1" applyAlignment="1">
      <alignment horizontal="justify" vertical="center" wrapText="1"/>
    </xf>
    <xf numFmtId="0" fontId="14" fillId="0" borderId="23" xfId="0" applyFont="1" applyBorder="1" applyAlignment="1">
      <alignment horizontal="justify" vertical="center" wrapText="1"/>
    </xf>
    <xf numFmtId="0" fontId="6" fillId="4" borderId="10" xfId="0" applyFont="1" applyFill="1" applyBorder="1" applyAlignment="1">
      <alignment horizontal="justify" vertical="center" wrapText="1"/>
    </xf>
    <xf numFmtId="0" fontId="6" fillId="4" borderId="9" xfId="0" applyFont="1" applyFill="1" applyBorder="1" applyAlignment="1">
      <alignment horizontal="justify" vertical="center" wrapText="1"/>
    </xf>
    <xf numFmtId="0" fontId="11" fillId="0" borderId="9" xfId="0" applyFont="1" applyBorder="1" applyAlignment="1">
      <alignment horizontal="justify" vertical="center" wrapText="1"/>
    </xf>
    <xf numFmtId="0" fontId="6" fillId="4" borderId="3" xfId="0" applyFont="1" applyFill="1" applyBorder="1" applyAlignment="1">
      <alignment horizontal="center" vertical="center" wrapText="1"/>
    </xf>
    <xf numFmtId="0" fontId="6" fillId="4" borderId="0" xfId="0" applyFont="1" applyFill="1" applyAlignment="1">
      <alignment horizontal="center" vertical="center" wrapText="1"/>
    </xf>
    <xf numFmtId="0" fontId="6" fillId="4" borderId="47"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0" xfId="0" applyFont="1" applyFill="1" applyAlignment="1">
      <alignment horizontal="center" vertical="center" wrapText="1"/>
    </xf>
    <xf numFmtId="0" fontId="13" fillId="4" borderId="47" xfId="0" applyFont="1" applyFill="1" applyBorder="1" applyAlignment="1">
      <alignment horizontal="center" vertical="center" wrapText="1"/>
    </xf>
    <xf numFmtId="0" fontId="6" fillId="12" borderId="9" xfId="0" applyFont="1" applyFill="1" applyBorder="1" applyAlignment="1">
      <alignment horizontal="center" vertical="center" wrapText="1"/>
    </xf>
    <xf numFmtId="1" fontId="11" fillId="17" borderId="3" xfId="0" applyNumberFormat="1" applyFont="1" applyFill="1" applyBorder="1" applyAlignment="1">
      <alignment horizontal="center" vertical="center" shrinkToFit="1"/>
    </xf>
    <xf numFmtId="1" fontId="11" fillId="17" borderId="0" xfId="0" applyNumberFormat="1" applyFont="1" applyFill="1" applyAlignment="1">
      <alignment horizontal="center" vertical="center" shrinkToFit="1"/>
    </xf>
    <xf numFmtId="1" fontId="11" fillId="17" borderId="47" xfId="0" applyNumberFormat="1" applyFont="1" applyFill="1" applyBorder="1" applyAlignment="1">
      <alignment horizontal="center" vertical="center" shrinkToFit="1"/>
    </xf>
    <xf numFmtId="1" fontId="11" fillId="4" borderId="3" xfId="0" applyNumberFormat="1" applyFont="1" applyFill="1" applyBorder="1" applyAlignment="1">
      <alignment horizontal="center" vertical="center" shrinkToFit="1"/>
    </xf>
    <xf numFmtId="1" fontId="11" fillId="4" borderId="0" xfId="0" applyNumberFormat="1" applyFont="1" applyFill="1" applyAlignment="1">
      <alignment horizontal="center" vertical="center" shrinkToFit="1"/>
    </xf>
    <xf numFmtId="1" fontId="11" fillId="4" borderId="47" xfId="0" applyNumberFormat="1" applyFont="1" applyFill="1" applyBorder="1" applyAlignment="1">
      <alignment horizontal="center" vertical="center" shrinkToFit="1"/>
    </xf>
    <xf numFmtId="0" fontId="28" fillId="12" borderId="8" xfId="0" applyFont="1" applyFill="1" applyBorder="1" applyAlignment="1">
      <alignment horizontal="center" vertical="center" wrapText="1"/>
    </xf>
    <xf numFmtId="0" fontId="28" fillId="12" borderId="7" xfId="0" applyFont="1" applyFill="1" applyBorder="1" applyAlignment="1">
      <alignment horizontal="center" vertical="center" wrapText="1"/>
    </xf>
    <xf numFmtId="0" fontId="23" fillId="5" borderId="1" xfId="1" applyFont="1" applyFill="1" applyBorder="1" applyAlignment="1">
      <alignment horizontal="right" vertical="center"/>
    </xf>
    <xf numFmtId="0" fontId="23" fillId="5" borderId="2" xfId="1" applyFont="1" applyFill="1" applyBorder="1" applyAlignment="1">
      <alignment horizontal="right" vertical="center"/>
    </xf>
    <xf numFmtId="0" fontId="23" fillId="5" borderId="3" xfId="1" applyFont="1" applyFill="1" applyBorder="1" applyAlignment="1">
      <alignment horizontal="right" vertical="center"/>
    </xf>
    <xf numFmtId="0" fontId="23" fillId="5" borderId="0" xfId="1" applyFont="1" applyFill="1" applyAlignment="1">
      <alignment horizontal="right" vertical="center"/>
    </xf>
    <xf numFmtId="0" fontId="26" fillId="4" borderId="4" xfId="1" applyFont="1" applyFill="1" applyBorder="1" applyAlignment="1">
      <alignment horizontal="center" vertical="center" wrapText="1"/>
    </xf>
    <xf numFmtId="0" fontId="26" fillId="4" borderId="5" xfId="1" applyFont="1" applyFill="1" applyBorder="1" applyAlignment="1">
      <alignment horizontal="center" vertical="center" wrapText="1"/>
    </xf>
    <xf numFmtId="0" fontId="26" fillId="4" borderId="0" xfId="0" applyFont="1" applyFill="1" applyAlignment="1">
      <alignment horizontal="center" vertical="center" wrapText="1"/>
    </xf>
    <xf numFmtId="0" fontId="23" fillId="5" borderId="11" xfId="1" applyFont="1" applyFill="1" applyBorder="1" applyAlignment="1">
      <alignment horizontal="right" vertical="center"/>
    </xf>
    <xf numFmtId="0" fontId="23" fillId="5" borderId="13" xfId="1" applyFont="1" applyFill="1" applyBorder="1" applyAlignment="1">
      <alignment horizontal="right" vertical="center"/>
    </xf>
    <xf numFmtId="0" fontId="31" fillId="4" borderId="8" xfId="0" applyFont="1" applyFill="1" applyBorder="1" applyAlignment="1">
      <alignment horizontal="justify" vertical="center" wrapText="1"/>
    </xf>
    <xf numFmtId="0" fontId="28" fillId="12" borderId="0" xfId="0" applyFont="1" applyFill="1" applyAlignment="1">
      <alignment horizontal="center" vertical="center" wrapText="1"/>
    </xf>
    <xf numFmtId="0" fontId="29" fillId="11" borderId="23" xfId="0" applyFont="1" applyFill="1" applyBorder="1" applyAlignment="1">
      <alignment horizontal="center" vertical="center" wrapText="1"/>
    </xf>
    <xf numFmtId="0" fontId="29" fillId="14" borderId="23" xfId="0" applyFont="1" applyFill="1" applyBorder="1" applyAlignment="1">
      <alignment horizontal="center" vertical="center" wrapText="1"/>
    </xf>
    <xf numFmtId="0" fontId="38" fillId="12" borderId="14" xfId="0" applyFont="1" applyFill="1" applyBorder="1" applyAlignment="1">
      <alignment horizontal="center" vertical="center" wrapText="1"/>
    </xf>
    <xf numFmtId="0" fontId="38" fillId="12" borderId="15" xfId="0" applyFont="1" applyFill="1" applyBorder="1" applyAlignment="1">
      <alignment horizontal="center" vertical="center" wrapText="1"/>
    </xf>
    <xf numFmtId="0" fontId="38" fillId="12" borderId="16" xfId="0" applyFont="1" applyFill="1" applyBorder="1" applyAlignment="1">
      <alignment horizontal="center" vertical="center" wrapText="1"/>
    </xf>
    <xf numFmtId="0" fontId="5" fillId="4" borderId="11" xfId="1" applyFont="1" applyFill="1" applyBorder="1" applyAlignment="1">
      <alignment horizontal="left" vertical="center" wrapText="1"/>
    </xf>
    <xf numFmtId="0" fontId="5" fillId="4" borderId="13" xfId="1" applyFont="1" applyFill="1" applyBorder="1" applyAlignment="1">
      <alignment horizontal="left" vertical="center" wrapText="1"/>
    </xf>
    <xf numFmtId="0" fontId="38" fillId="12" borderId="21" xfId="0" applyFont="1" applyFill="1" applyBorder="1" applyAlignment="1">
      <alignment horizontal="center" vertical="center" wrapText="1"/>
    </xf>
    <xf numFmtId="0" fontId="38" fillId="12" borderId="10" xfId="0" applyFont="1" applyFill="1" applyBorder="1" applyAlignment="1">
      <alignment horizontal="center" vertical="center" wrapText="1"/>
    </xf>
    <xf numFmtId="0" fontId="38" fillId="12" borderId="22" xfId="0" applyFont="1" applyFill="1" applyBorder="1" applyAlignment="1">
      <alignment horizontal="center" vertical="center" wrapText="1"/>
    </xf>
    <xf numFmtId="0" fontId="38" fillId="6" borderId="14" xfId="0" applyFont="1" applyFill="1" applyBorder="1" applyAlignment="1">
      <alignment horizontal="center" vertical="center" wrapText="1"/>
    </xf>
    <xf numFmtId="0" fontId="38" fillId="6" borderId="15" xfId="0" applyFont="1" applyFill="1" applyBorder="1" applyAlignment="1">
      <alignment horizontal="center" vertical="center" wrapText="1"/>
    </xf>
    <xf numFmtId="0" fontId="38" fillId="6" borderId="16" xfId="0" applyFont="1" applyFill="1" applyBorder="1" applyAlignment="1">
      <alignment horizontal="center" vertical="center" wrapText="1"/>
    </xf>
    <xf numFmtId="0" fontId="37" fillId="0" borderId="8" xfId="0" applyFont="1" applyBorder="1" applyAlignment="1">
      <alignment horizontal="center" vertical="center"/>
    </xf>
    <xf numFmtId="0" fontId="37" fillId="0" borderId="8" xfId="0" applyFont="1" applyBorder="1" applyAlignment="1">
      <alignment horizontal="left" vertical="center" wrapText="1"/>
    </xf>
    <xf numFmtId="0" fontId="41" fillId="12" borderId="14" xfId="0" applyFont="1" applyFill="1" applyBorder="1" applyAlignment="1">
      <alignment horizontal="center" vertical="center" wrapText="1"/>
    </xf>
    <xf numFmtId="0" fontId="41" fillId="12" borderId="15" xfId="0" applyFont="1" applyFill="1" applyBorder="1" applyAlignment="1">
      <alignment horizontal="center" vertical="center" wrapText="1"/>
    </xf>
    <xf numFmtId="0" fontId="41" fillId="12" borderId="16" xfId="0" applyFont="1" applyFill="1" applyBorder="1" applyAlignment="1">
      <alignment horizontal="center" vertical="center" wrapText="1"/>
    </xf>
    <xf numFmtId="0" fontId="41" fillId="12" borderId="21" xfId="0" applyFont="1" applyFill="1" applyBorder="1" applyAlignment="1">
      <alignment horizontal="center" vertical="center" wrapText="1"/>
    </xf>
    <xf numFmtId="0" fontId="41" fillId="12" borderId="10" xfId="0" applyFont="1" applyFill="1" applyBorder="1" applyAlignment="1">
      <alignment horizontal="center" vertical="center" wrapText="1"/>
    </xf>
    <xf numFmtId="0" fontId="41" fillId="12" borderId="22" xfId="0" applyFont="1" applyFill="1" applyBorder="1" applyAlignment="1">
      <alignment horizontal="center" vertical="center" wrapText="1"/>
    </xf>
    <xf numFmtId="0" fontId="38" fillId="12" borderId="42" xfId="0" applyFont="1" applyFill="1" applyBorder="1" applyAlignment="1">
      <alignment horizontal="center" vertical="center" wrapText="1"/>
    </xf>
    <xf numFmtId="0" fontId="38" fillId="12" borderId="43" xfId="0" applyFont="1" applyFill="1" applyBorder="1" applyAlignment="1">
      <alignment horizontal="center" vertical="center" wrapText="1"/>
    </xf>
    <xf numFmtId="0" fontId="38" fillId="12" borderId="44"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9" defaultPivotStyle="PivotStyleLight16"/>
  <colors>
    <mruColors>
      <color rgb="FFBC955C"/>
      <color rgb="FFFFCC99"/>
      <color rgb="FF8E001B"/>
      <color rgb="FF990033"/>
      <color rgb="FF6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144462</xdr:colOff>
      <xdr:row>0</xdr:row>
      <xdr:rowOff>111124</xdr:rowOff>
    </xdr:from>
    <xdr:to>
      <xdr:col>1</xdr:col>
      <xdr:colOff>2475949</xdr:colOff>
      <xdr:row>2</xdr:row>
      <xdr:rowOff>261938</xdr:rowOff>
    </xdr:to>
    <xdr:pic>
      <xdr:nvPicPr>
        <xdr:cNvPr id="3" name="Imagen 1" descr="cid:image001.png@01D48D57.DA888C00">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7837" y="111124"/>
          <a:ext cx="2331487" cy="611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0</xdr:row>
      <xdr:rowOff>154781</xdr:rowOff>
    </xdr:from>
    <xdr:to>
      <xdr:col>1</xdr:col>
      <xdr:colOff>2331487</xdr:colOff>
      <xdr:row>2</xdr:row>
      <xdr:rowOff>313532</xdr:rowOff>
    </xdr:to>
    <xdr:pic>
      <xdr:nvPicPr>
        <xdr:cNvPr id="3" name="Imagen 1" descr="cid:image001.png@01D48D57.DA888C00">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154781"/>
          <a:ext cx="2331487" cy="611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190500</xdr:colOff>
      <xdr:row>0</xdr:row>
      <xdr:rowOff>119063</xdr:rowOff>
    </xdr:from>
    <xdr:to>
      <xdr:col>1</xdr:col>
      <xdr:colOff>2188612</xdr:colOff>
      <xdr:row>2</xdr:row>
      <xdr:rowOff>277814</xdr:rowOff>
    </xdr:to>
    <xdr:pic>
      <xdr:nvPicPr>
        <xdr:cNvPr id="3" name="Imagen 1" descr="cid:image001.png@01D48D57.DA888C00">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19063"/>
          <a:ext cx="2331487" cy="611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127000</xdr:colOff>
      <xdr:row>0</xdr:row>
      <xdr:rowOff>158750</xdr:rowOff>
    </xdr:from>
    <xdr:to>
      <xdr:col>1</xdr:col>
      <xdr:colOff>2119820</xdr:colOff>
      <xdr:row>2</xdr:row>
      <xdr:rowOff>304272</xdr:rowOff>
    </xdr:to>
    <xdr:pic>
      <xdr:nvPicPr>
        <xdr:cNvPr id="3" name="Imagen 1" descr="cid:image001.png@01D48D57.DA888C00">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000" y="158750"/>
          <a:ext cx="2331487" cy="611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4</xdr:col>
      <xdr:colOff>0</xdr:colOff>
      <xdr:row>8</xdr:row>
      <xdr:rowOff>0</xdr:rowOff>
    </xdr:from>
    <xdr:to>
      <xdr:col>4</xdr:col>
      <xdr:colOff>76200</xdr:colOff>
      <xdr:row>8</xdr:row>
      <xdr:rowOff>83484</xdr:rowOff>
    </xdr:to>
    <xdr:pic>
      <xdr:nvPicPr>
        <xdr:cNvPr id="2" name="image1.png">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7935" y="457200"/>
          <a:ext cx="76200" cy="83484"/>
        </a:xfrm>
        <a:prstGeom prst="rect">
          <a:avLst/>
        </a:prstGeom>
      </xdr:spPr>
    </xdr:pic>
    <xdr:clientData/>
  </xdr:twoCellAnchor>
  <xdr:twoCellAnchor>
    <xdr:from>
      <xdr:col>0</xdr:col>
      <xdr:colOff>232833</xdr:colOff>
      <xdr:row>0</xdr:row>
      <xdr:rowOff>116417</xdr:rowOff>
    </xdr:from>
    <xdr:to>
      <xdr:col>1</xdr:col>
      <xdr:colOff>2225653</xdr:colOff>
      <xdr:row>2</xdr:row>
      <xdr:rowOff>261939</xdr:rowOff>
    </xdr:to>
    <xdr:pic>
      <xdr:nvPicPr>
        <xdr:cNvPr id="4" name="Imagen 1" descr="cid:image001.png@01D48D57.DA888C00">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2833" y="116417"/>
          <a:ext cx="2331487" cy="611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338666</xdr:colOff>
      <xdr:row>0</xdr:row>
      <xdr:rowOff>95251</xdr:rowOff>
    </xdr:from>
    <xdr:to>
      <xdr:col>1</xdr:col>
      <xdr:colOff>2331486</xdr:colOff>
      <xdr:row>2</xdr:row>
      <xdr:rowOff>240773</xdr:rowOff>
    </xdr:to>
    <xdr:pic>
      <xdr:nvPicPr>
        <xdr:cNvPr id="3" name="Imagen 1" descr="cid:image001.png@01D48D57.DA888C00">
          <a:extLst>
            <a:ext uri="{FF2B5EF4-FFF2-40B4-BE49-F238E27FC236}">
              <a16:creationId xmlns:a16="http://schemas.microsoft.com/office/drawing/2014/main" id="{00000000-0008-0000-0D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8666" y="95251"/>
          <a:ext cx="2331487" cy="611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4</xdr:col>
      <xdr:colOff>0</xdr:colOff>
      <xdr:row>8</xdr:row>
      <xdr:rowOff>0</xdr:rowOff>
    </xdr:from>
    <xdr:to>
      <xdr:col>4</xdr:col>
      <xdr:colOff>76200</xdr:colOff>
      <xdr:row>8</xdr:row>
      <xdr:rowOff>83484</xdr:rowOff>
    </xdr:to>
    <xdr:pic>
      <xdr:nvPicPr>
        <xdr:cNvPr id="3" name="image1.png">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7935" y="457200"/>
          <a:ext cx="76200" cy="83484"/>
        </a:xfrm>
        <a:prstGeom prst="rect">
          <a:avLst/>
        </a:prstGeom>
      </xdr:spPr>
    </xdr:pic>
    <xdr:clientData/>
  </xdr:twoCellAnchor>
  <xdr:twoCellAnchor editAs="oneCell">
    <xdr:from>
      <xdr:col>4</xdr:col>
      <xdr:colOff>0</xdr:colOff>
      <xdr:row>8</xdr:row>
      <xdr:rowOff>0</xdr:rowOff>
    </xdr:from>
    <xdr:to>
      <xdr:col>4</xdr:col>
      <xdr:colOff>87406</xdr:colOff>
      <xdr:row>8</xdr:row>
      <xdr:rowOff>83484</xdr:rowOff>
    </xdr:to>
    <xdr:pic>
      <xdr:nvPicPr>
        <xdr:cNvPr id="4" name="image1.png">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29365" y="457200"/>
          <a:ext cx="85725" cy="83484"/>
        </a:xfrm>
        <a:prstGeom prst="rect">
          <a:avLst/>
        </a:prstGeom>
      </xdr:spPr>
    </xdr:pic>
    <xdr:clientData/>
  </xdr:twoCellAnchor>
  <xdr:twoCellAnchor>
    <xdr:from>
      <xdr:col>1</xdr:col>
      <xdr:colOff>107156</xdr:colOff>
      <xdr:row>0</xdr:row>
      <xdr:rowOff>107157</xdr:rowOff>
    </xdr:from>
    <xdr:to>
      <xdr:col>1</xdr:col>
      <xdr:colOff>2438643</xdr:colOff>
      <xdr:row>2</xdr:row>
      <xdr:rowOff>265908</xdr:rowOff>
    </xdr:to>
    <xdr:pic>
      <xdr:nvPicPr>
        <xdr:cNvPr id="5" name="Imagen 1" descr="cid:image001.png@01D48D57.DA888C00">
          <a:extLst>
            <a:ext uri="{FF2B5EF4-FFF2-40B4-BE49-F238E27FC236}">
              <a16:creationId xmlns:a16="http://schemas.microsoft.com/office/drawing/2014/main" id="{00000000-0008-0000-0E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0531" y="107157"/>
          <a:ext cx="2331487" cy="611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261937</xdr:colOff>
      <xdr:row>0</xdr:row>
      <xdr:rowOff>214313</xdr:rowOff>
    </xdr:from>
    <xdr:to>
      <xdr:col>1</xdr:col>
      <xdr:colOff>2260049</xdr:colOff>
      <xdr:row>2</xdr:row>
      <xdr:rowOff>373064</xdr:rowOff>
    </xdr:to>
    <xdr:pic>
      <xdr:nvPicPr>
        <xdr:cNvPr id="3" name="Imagen 1" descr="cid:image001.png@01D48D57.DA888C00">
          <a:extLst>
            <a:ext uri="{FF2B5EF4-FFF2-40B4-BE49-F238E27FC236}">
              <a16:creationId xmlns:a16="http://schemas.microsoft.com/office/drawing/2014/main" id="{00000000-0008-0000-0F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937" y="214313"/>
          <a:ext cx="2331487" cy="611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4</xdr:col>
      <xdr:colOff>0</xdr:colOff>
      <xdr:row>148</xdr:row>
      <xdr:rowOff>0</xdr:rowOff>
    </xdr:from>
    <xdr:to>
      <xdr:col>4</xdr:col>
      <xdr:colOff>87406</xdr:colOff>
      <xdr:row>148</xdr:row>
      <xdr:rowOff>78129</xdr:rowOff>
    </xdr:to>
    <xdr:pic>
      <xdr:nvPicPr>
        <xdr:cNvPr id="2" name="image1.png">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35342" y="18633267"/>
          <a:ext cx="85725" cy="85725"/>
        </a:xfrm>
        <a:prstGeom prst="rect">
          <a:avLst/>
        </a:prstGeom>
      </xdr:spPr>
    </xdr:pic>
    <xdr:clientData/>
  </xdr:twoCellAnchor>
  <xdr:twoCellAnchor>
    <xdr:from>
      <xdr:col>1</xdr:col>
      <xdr:colOff>21166</xdr:colOff>
      <xdr:row>0</xdr:row>
      <xdr:rowOff>222250</xdr:rowOff>
    </xdr:from>
    <xdr:to>
      <xdr:col>1</xdr:col>
      <xdr:colOff>2352653</xdr:colOff>
      <xdr:row>2</xdr:row>
      <xdr:rowOff>367772</xdr:rowOff>
    </xdr:to>
    <xdr:pic>
      <xdr:nvPicPr>
        <xdr:cNvPr id="4" name="Imagen 1" descr="cid:image001.png@01D48D57.DA888C00">
          <a:extLst>
            <a:ext uri="{FF2B5EF4-FFF2-40B4-BE49-F238E27FC236}">
              <a16:creationId xmlns:a16="http://schemas.microsoft.com/office/drawing/2014/main" id="{00000000-0008-0000-10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9833" y="222250"/>
          <a:ext cx="2331487" cy="611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309562</xdr:colOff>
      <xdr:row>0</xdr:row>
      <xdr:rowOff>178595</xdr:rowOff>
    </xdr:from>
    <xdr:to>
      <xdr:col>1</xdr:col>
      <xdr:colOff>2307674</xdr:colOff>
      <xdr:row>2</xdr:row>
      <xdr:rowOff>337346</xdr:rowOff>
    </xdr:to>
    <xdr:pic>
      <xdr:nvPicPr>
        <xdr:cNvPr id="3" name="Imagen 1" descr="cid:image001.png@01D48D57.DA888C00">
          <a:extLst>
            <a:ext uri="{FF2B5EF4-FFF2-40B4-BE49-F238E27FC236}">
              <a16:creationId xmlns:a16="http://schemas.microsoft.com/office/drawing/2014/main" id="{00000000-0008-0000-1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9562" y="178595"/>
          <a:ext cx="2331487" cy="611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84666</xdr:colOff>
      <xdr:row>0</xdr:row>
      <xdr:rowOff>190499</xdr:rowOff>
    </xdr:from>
    <xdr:to>
      <xdr:col>1</xdr:col>
      <xdr:colOff>997986</xdr:colOff>
      <xdr:row>2</xdr:row>
      <xdr:rowOff>336021</xdr:rowOff>
    </xdr:to>
    <xdr:pic>
      <xdr:nvPicPr>
        <xdr:cNvPr id="3" name="Imagen 1" descr="cid:image001.png@01D48D57.DA888C00">
          <a:extLst>
            <a:ext uri="{FF2B5EF4-FFF2-40B4-BE49-F238E27FC236}">
              <a16:creationId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666" y="190499"/>
          <a:ext cx="2331487" cy="611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276225</xdr:colOff>
      <xdr:row>0</xdr:row>
      <xdr:rowOff>142875</xdr:rowOff>
    </xdr:from>
    <xdr:to>
      <xdr:col>1</xdr:col>
      <xdr:colOff>2274337</xdr:colOff>
      <xdr:row>2</xdr:row>
      <xdr:rowOff>296864</xdr:rowOff>
    </xdr:to>
    <xdr:pic>
      <xdr:nvPicPr>
        <xdr:cNvPr id="3" name="Imagen 1" descr="cid:image001.png@01D48D57.DA888C00">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 y="142875"/>
          <a:ext cx="2331487" cy="611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296334</xdr:colOff>
      <xdr:row>0</xdr:row>
      <xdr:rowOff>211667</xdr:rowOff>
    </xdr:from>
    <xdr:to>
      <xdr:col>2</xdr:col>
      <xdr:colOff>13738</xdr:colOff>
      <xdr:row>2</xdr:row>
      <xdr:rowOff>357189</xdr:rowOff>
    </xdr:to>
    <xdr:pic>
      <xdr:nvPicPr>
        <xdr:cNvPr id="3" name="Imagen 1" descr="cid:image001.png@01D48D57.DA888C00">
          <a:extLst>
            <a:ext uri="{FF2B5EF4-FFF2-40B4-BE49-F238E27FC236}">
              <a16:creationId xmlns:a16="http://schemas.microsoft.com/office/drawing/2014/main" id="{00000000-0008-0000-1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6334" y="211667"/>
          <a:ext cx="2331487" cy="611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137583</xdr:colOff>
      <xdr:row>1</xdr:row>
      <xdr:rowOff>0</xdr:rowOff>
    </xdr:from>
    <xdr:to>
      <xdr:col>1</xdr:col>
      <xdr:colOff>1050903</xdr:colOff>
      <xdr:row>2</xdr:row>
      <xdr:rowOff>378355</xdr:rowOff>
    </xdr:to>
    <xdr:pic>
      <xdr:nvPicPr>
        <xdr:cNvPr id="3" name="Imagen 1" descr="cid:image001.png@01D48D57.DA888C00">
          <a:extLst>
            <a:ext uri="{FF2B5EF4-FFF2-40B4-BE49-F238E27FC236}">
              <a16:creationId xmlns:a16="http://schemas.microsoft.com/office/drawing/2014/main" id="{00000000-0008-0000-1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583" y="232833"/>
          <a:ext cx="2331487" cy="611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95250</xdr:colOff>
      <xdr:row>0</xdr:row>
      <xdr:rowOff>171450</xdr:rowOff>
    </xdr:from>
    <xdr:to>
      <xdr:col>1</xdr:col>
      <xdr:colOff>2426737</xdr:colOff>
      <xdr:row>2</xdr:row>
      <xdr:rowOff>325439</xdr:rowOff>
    </xdr:to>
    <xdr:pic>
      <xdr:nvPicPr>
        <xdr:cNvPr id="4" name="Imagen 1" descr="cid:image001.png@01D48D57.DA888C00">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8625" y="171450"/>
          <a:ext cx="2331487" cy="611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11906</xdr:colOff>
      <xdr:row>0</xdr:row>
      <xdr:rowOff>130970</xdr:rowOff>
    </xdr:from>
    <xdr:to>
      <xdr:col>1</xdr:col>
      <xdr:colOff>2343393</xdr:colOff>
      <xdr:row>2</xdr:row>
      <xdr:rowOff>289721</xdr:rowOff>
    </xdr:to>
    <xdr:pic>
      <xdr:nvPicPr>
        <xdr:cNvPr id="3" name="Imagen 1" descr="cid:image001.png@01D48D57.DA888C00">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281" y="130970"/>
          <a:ext cx="2331487" cy="611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59532</xdr:colOff>
      <xdr:row>0</xdr:row>
      <xdr:rowOff>202407</xdr:rowOff>
    </xdr:from>
    <xdr:to>
      <xdr:col>1</xdr:col>
      <xdr:colOff>2391019</xdr:colOff>
      <xdr:row>2</xdr:row>
      <xdr:rowOff>361158</xdr:rowOff>
    </xdr:to>
    <xdr:pic>
      <xdr:nvPicPr>
        <xdr:cNvPr id="3" name="Imagen 1" descr="cid:image001.png@01D48D57.DA888C00">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2907" y="202407"/>
          <a:ext cx="2331487" cy="611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74083</xdr:colOff>
      <xdr:row>0</xdr:row>
      <xdr:rowOff>190500</xdr:rowOff>
    </xdr:from>
    <xdr:to>
      <xdr:col>1</xdr:col>
      <xdr:colOff>2405570</xdr:colOff>
      <xdr:row>2</xdr:row>
      <xdr:rowOff>336022</xdr:rowOff>
    </xdr:to>
    <xdr:pic>
      <xdr:nvPicPr>
        <xdr:cNvPr id="3" name="Imagen 1" descr="cid:image001.png@01D48D57.DA888C00">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2750" y="190500"/>
          <a:ext cx="2331487" cy="611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190500</xdr:colOff>
      <xdr:row>0</xdr:row>
      <xdr:rowOff>179916</xdr:rowOff>
    </xdr:from>
    <xdr:to>
      <xdr:col>1</xdr:col>
      <xdr:colOff>2183320</xdr:colOff>
      <xdr:row>2</xdr:row>
      <xdr:rowOff>325438</xdr:rowOff>
    </xdr:to>
    <xdr:pic>
      <xdr:nvPicPr>
        <xdr:cNvPr id="3" name="Imagen 1" descr="cid:image001.png@01D48D57.DA888C00">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9916"/>
          <a:ext cx="2331487" cy="611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296333</xdr:colOff>
      <xdr:row>0</xdr:row>
      <xdr:rowOff>190499</xdr:rowOff>
    </xdr:from>
    <xdr:to>
      <xdr:col>1</xdr:col>
      <xdr:colOff>2289153</xdr:colOff>
      <xdr:row>2</xdr:row>
      <xdr:rowOff>336021</xdr:rowOff>
    </xdr:to>
    <xdr:pic>
      <xdr:nvPicPr>
        <xdr:cNvPr id="3" name="Imagen 1" descr="cid:image001.png@01D48D57.DA888C00">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6333" y="190499"/>
          <a:ext cx="2331487" cy="611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95250</xdr:colOff>
      <xdr:row>0</xdr:row>
      <xdr:rowOff>166688</xdr:rowOff>
    </xdr:from>
    <xdr:to>
      <xdr:col>1</xdr:col>
      <xdr:colOff>2426737</xdr:colOff>
      <xdr:row>2</xdr:row>
      <xdr:rowOff>325439</xdr:rowOff>
    </xdr:to>
    <xdr:pic>
      <xdr:nvPicPr>
        <xdr:cNvPr id="3" name="Imagen 1" descr="cid:image001.png@01D48D57.DA888C00">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8625" y="166688"/>
          <a:ext cx="2331487" cy="611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8E001B"/>
    <pageSetUpPr fitToPage="1"/>
  </sheetPr>
  <dimension ref="B1:H122"/>
  <sheetViews>
    <sheetView view="pageBreakPreview" zoomScale="90" zoomScaleNormal="120" zoomScaleSheetLayoutView="90" workbookViewId="0">
      <selection activeCell="B112" sqref="B112:G112"/>
    </sheetView>
  </sheetViews>
  <sheetFormatPr baseColWidth="10" defaultColWidth="59" defaultRowHeight="14"/>
  <cols>
    <col min="1" max="1" width="5.796875" style="3" customWidth="1"/>
    <col min="2" max="2" width="51.59765625" style="3" customWidth="1"/>
    <col min="3" max="3" width="30.796875" style="3" customWidth="1"/>
    <col min="4" max="4" width="12.19921875" style="3" customWidth="1"/>
    <col min="5" max="5" width="30.796875" style="3" customWidth="1"/>
    <col min="6" max="6" width="22.796875" style="3" customWidth="1"/>
    <col min="7" max="7" width="7" style="3" customWidth="1"/>
    <col min="8" max="8" width="8.3984375" style="3" customWidth="1"/>
    <col min="9" max="16384" width="59" style="3"/>
  </cols>
  <sheetData>
    <row r="1" spans="2:7" s="1" customFormat="1" ht="19">
      <c r="B1" s="233" t="s">
        <v>1829</v>
      </c>
      <c r="C1" s="234"/>
      <c r="D1" s="234"/>
      <c r="E1" s="234"/>
      <c r="F1" s="234"/>
      <c r="G1" s="235"/>
    </row>
    <row r="2" spans="2:7" s="1" customFormat="1" ht="19">
      <c r="B2" s="236" t="s">
        <v>27</v>
      </c>
      <c r="C2" s="237"/>
      <c r="D2" s="237"/>
      <c r="E2" s="237"/>
      <c r="F2" s="237"/>
      <c r="G2" s="238"/>
    </row>
    <row r="3" spans="2:7" s="1" customFormat="1" ht="38.25" customHeight="1">
      <c r="B3" s="239"/>
      <c r="C3" s="240"/>
      <c r="D3" s="240"/>
      <c r="E3" s="240"/>
      <c r="F3" s="240"/>
      <c r="G3" s="241"/>
    </row>
    <row r="4" spans="2:7" s="1" customFormat="1" ht="111" customHeight="1">
      <c r="B4" s="230" t="s">
        <v>1833</v>
      </c>
      <c r="C4" s="231"/>
      <c r="D4" s="231"/>
      <c r="E4" s="231"/>
      <c r="F4" s="231"/>
      <c r="G4" s="232"/>
    </row>
    <row r="5" spans="2:7" s="2" customFormat="1" ht="14.25" customHeight="1">
      <c r="B5" s="205" t="s">
        <v>1811</v>
      </c>
      <c r="C5" s="206"/>
      <c r="D5" s="206"/>
      <c r="E5" s="206"/>
      <c r="F5" s="206"/>
      <c r="G5" s="207"/>
    </row>
    <row r="6" spans="2:7" ht="12.75" customHeight="1">
      <c r="B6" s="201" t="s">
        <v>230</v>
      </c>
      <c r="C6" s="202"/>
      <c r="D6" s="202"/>
      <c r="E6" s="203"/>
      <c r="F6" s="203"/>
      <c r="G6" s="204"/>
    </row>
    <row r="7" spans="2:7" ht="12.75" customHeight="1">
      <c r="B7" s="201" t="s">
        <v>232</v>
      </c>
      <c r="C7" s="202"/>
      <c r="D7" s="202"/>
      <c r="E7" s="203"/>
      <c r="F7" s="203"/>
      <c r="G7" s="204"/>
    </row>
    <row r="8" spans="2:7" ht="39" customHeight="1">
      <c r="B8" s="201" t="s">
        <v>234</v>
      </c>
      <c r="C8" s="202"/>
      <c r="D8" s="202"/>
      <c r="E8" s="203"/>
      <c r="F8" s="203"/>
      <c r="G8" s="204"/>
    </row>
    <row r="9" spans="2:7" ht="24" customHeight="1">
      <c r="B9" s="201" t="s">
        <v>1895</v>
      </c>
      <c r="C9" s="202"/>
      <c r="D9" s="202"/>
      <c r="E9" s="203"/>
      <c r="F9" s="203"/>
      <c r="G9" s="204"/>
    </row>
    <row r="10" spans="2:7">
      <c r="B10" s="201" t="s">
        <v>237</v>
      </c>
      <c r="C10" s="202"/>
      <c r="D10" s="202"/>
      <c r="E10" s="203"/>
      <c r="F10" s="203"/>
      <c r="G10" s="204"/>
    </row>
    <row r="11" spans="2:7">
      <c r="B11" s="201" t="s">
        <v>429</v>
      </c>
      <c r="C11" s="202"/>
      <c r="D11" s="202"/>
      <c r="E11" s="203"/>
      <c r="F11" s="203"/>
      <c r="G11" s="204"/>
    </row>
    <row r="12" spans="2:7" ht="14.25" customHeight="1">
      <c r="B12" s="201" t="s">
        <v>240</v>
      </c>
      <c r="C12" s="202"/>
      <c r="D12" s="202"/>
      <c r="E12" s="203"/>
      <c r="F12" s="203"/>
      <c r="G12" s="204"/>
    </row>
    <row r="13" spans="2:7" ht="12.75" customHeight="1">
      <c r="B13" s="201" t="s">
        <v>241</v>
      </c>
      <c r="C13" s="202"/>
      <c r="D13" s="202"/>
      <c r="E13" s="203"/>
      <c r="F13" s="203"/>
      <c r="G13" s="204"/>
    </row>
    <row r="14" spans="2:7" ht="12.75" customHeight="1">
      <c r="B14" s="201" t="s">
        <v>243</v>
      </c>
      <c r="C14" s="202"/>
      <c r="D14" s="202"/>
      <c r="E14" s="203"/>
      <c r="F14" s="203"/>
      <c r="G14" s="204"/>
    </row>
    <row r="15" spans="2:7" ht="12.75" customHeight="1">
      <c r="B15" s="201" t="s">
        <v>244</v>
      </c>
      <c r="C15" s="202"/>
      <c r="D15" s="202"/>
      <c r="E15" s="203"/>
      <c r="F15" s="203"/>
      <c r="G15" s="204"/>
    </row>
    <row r="16" spans="2:7" ht="12.75" customHeight="1">
      <c r="B16" s="201" t="s">
        <v>246</v>
      </c>
      <c r="C16" s="202"/>
      <c r="D16" s="202"/>
      <c r="E16" s="203"/>
      <c r="F16" s="203"/>
      <c r="G16" s="204"/>
    </row>
    <row r="17" spans="2:7" ht="12.75" customHeight="1">
      <c r="B17" s="201" t="s">
        <v>1925</v>
      </c>
      <c r="C17" s="202"/>
      <c r="D17" s="202"/>
      <c r="E17" s="203"/>
      <c r="F17" s="203"/>
      <c r="G17" s="204"/>
    </row>
    <row r="18" spans="2:7" s="2" customFormat="1" ht="18.75" customHeight="1">
      <c r="B18" s="211" t="s">
        <v>1921</v>
      </c>
      <c r="C18" s="212"/>
      <c r="D18" s="212"/>
      <c r="E18" s="212"/>
      <c r="F18" s="212"/>
      <c r="G18" s="213"/>
    </row>
    <row r="19" spans="2:7" ht="12.75" customHeight="1">
      <c r="B19" s="201" t="s">
        <v>250</v>
      </c>
      <c r="C19" s="202"/>
      <c r="D19" s="202"/>
      <c r="E19" s="203"/>
      <c r="F19" s="203"/>
      <c r="G19" s="204"/>
    </row>
    <row r="20" spans="2:7" ht="12.75" customHeight="1">
      <c r="B20" s="201" t="s">
        <v>251</v>
      </c>
      <c r="C20" s="202"/>
      <c r="D20" s="202"/>
      <c r="E20" s="203"/>
      <c r="F20" s="203"/>
      <c r="G20" s="204"/>
    </row>
    <row r="21" spans="2:7" ht="14.25" customHeight="1">
      <c r="B21" s="201" t="s">
        <v>1757</v>
      </c>
      <c r="C21" s="202"/>
      <c r="D21" s="202"/>
      <c r="E21" s="203"/>
      <c r="F21" s="203"/>
      <c r="G21" s="204"/>
    </row>
    <row r="22" spans="2:7" ht="12.75" customHeight="1">
      <c r="B22" s="201" t="s">
        <v>252</v>
      </c>
      <c r="C22" s="202"/>
      <c r="D22" s="202"/>
      <c r="E22" s="203"/>
      <c r="F22" s="203"/>
      <c r="G22" s="204"/>
    </row>
    <row r="23" spans="2:7" s="2" customFormat="1" ht="19.5" customHeight="1">
      <c r="B23" s="211" t="s">
        <v>1923</v>
      </c>
      <c r="C23" s="212"/>
      <c r="D23" s="212"/>
      <c r="E23" s="212"/>
      <c r="F23" s="212"/>
      <c r="G23" s="213"/>
    </row>
    <row r="24" spans="2:7" ht="12.75" customHeight="1">
      <c r="B24" s="201" t="s">
        <v>162</v>
      </c>
      <c r="C24" s="202"/>
      <c r="D24" s="203" t="s">
        <v>255</v>
      </c>
      <c r="E24" s="203"/>
      <c r="F24" s="225" t="s">
        <v>256</v>
      </c>
      <c r="G24" s="226"/>
    </row>
    <row r="25" spans="2:7" ht="12.75" customHeight="1">
      <c r="B25" s="201" t="s">
        <v>163</v>
      </c>
      <c r="C25" s="202"/>
      <c r="D25" s="203" t="s">
        <v>255</v>
      </c>
      <c r="E25" s="203"/>
      <c r="F25" s="225" t="s">
        <v>256</v>
      </c>
      <c r="G25" s="226"/>
    </row>
    <row r="26" spans="2:7" ht="12.75" customHeight="1">
      <c r="B26" s="201" t="s">
        <v>164</v>
      </c>
      <c r="C26" s="202"/>
      <c r="D26" s="203" t="s">
        <v>255</v>
      </c>
      <c r="E26" s="203"/>
      <c r="F26" s="225" t="s">
        <v>256</v>
      </c>
      <c r="G26" s="226"/>
    </row>
    <row r="27" spans="2:7" ht="12.75" customHeight="1">
      <c r="B27" s="201" t="s">
        <v>165</v>
      </c>
      <c r="C27" s="202"/>
      <c r="D27" s="203" t="s">
        <v>255</v>
      </c>
      <c r="E27" s="203"/>
      <c r="F27" s="225" t="s">
        <v>256</v>
      </c>
      <c r="G27" s="226"/>
    </row>
    <row r="28" spans="2:7" s="2" customFormat="1" ht="21.75" customHeight="1">
      <c r="B28" s="211" t="s">
        <v>1922</v>
      </c>
      <c r="C28" s="212"/>
      <c r="D28" s="212"/>
      <c r="E28" s="212"/>
      <c r="F28" s="212"/>
      <c r="G28" s="213"/>
    </row>
    <row r="29" spans="2:7" ht="12.75" customHeight="1">
      <c r="B29" s="223" t="s">
        <v>1744</v>
      </c>
      <c r="C29" s="224"/>
      <c r="D29" s="203" t="s">
        <v>255</v>
      </c>
      <c r="E29" s="203"/>
      <c r="F29" s="225" t="s">
        <v>256</v>
      </c>
      <c r="G29" s="226"/>
    </row>
    <row r="30" spans="2:7" ht="12.75" customHeight="1">
      <c r="B30" s="223" t="s">
        <v>1745</v>
      </c>
      <c r="C30" s="224"/>
      <c r="D30" s="203" t="s">
        <v>255</v>
      </c>
      <c r="E30" s="203"/>
      <c r="F30" s="225" t="s">
        <v>256</v>
      </c>
      <c r="G30" s="226"/>
    </row>
    <row r="31" spans="2:7">
      <c r="B31" s="223" t="s">
        <v>1746</v>
      </c>
      <c r="C31" s="224"/>
      <c r="D31" s="203" t="s">
        <v>255</v>
      </c>
      <c r="E31" s="203"/>
      <c r="F31" s="225" t="s">
        <v>256</v>
      </c>
      <c r="G31" s="226"/>
    </row>
    <row r="32" spans="2:7" ht="12.75" customHeight="1">
      <c r="B32" s="223" t="s">
        <v>1747</v>
      </c>
      <c r="C32" s="224"/>
      <c r="D32" s="203" t="s">
        <v>255</v>
      </c>
      <c r="E32" s="203"/>
      <c r="F32" s="225" t="s">
        <v>256</v>
      </c>
      <c r="G32" s="226"/>
    </row>
    <row r="33" spans="2:7" ht="12.75" customHeight="1">
      <c r="B33" s="223" t="s">
        <v>1748</v>
      </c>
      <c r="C33" s="224"/>
      <c r="D33" s="203" t="s">
        <v>255</v>
      </c>
      <c r="E33" s="203"/>
      <c r="F33" s="225" t="s">
        <v>256</v>
      </c>
      <c r="G33" s="226"/>
    </row>
    <row r="34" spans="2:7" ht="12.75" customHeight="1">
      <c r="B34" s="223" t="s">
        <v>1749</v>
      </c>
      <c r="C34" s="224"/>
      <c r="D34" s="203" t="s">
        <v>255</v>
      </c>
      <c r="E34" s="203"/>
      <c r="F34" s="225" t="s">
        <v>256</v>
      </c>
      <c r="G34" s="226"/>
    </row>
    <row r="35" spans="2:7" ht="12.75" customHeight="1">
      <c r="B35" s="223" t="s">
        <v>1750</v>
      </c>
      <c r="C35" s="224"/>
      <c r="D35" s="203" t="s">
        <v>255</v>
      </c>
      <c r="E35" s="203"/>
      <c r="F35" s="225" t="s">
        <v>256</v>
      </c>
      <c r="G35" s="226"/>
    </row>
    <row r="36" spans="2:7" ht="12.75" customHeight="1">
      <c r="B36" s="223" t="s">
        <v>1751</v>
      </c>
      <c r="C36" s="224"/>
      <c r="D36" s="203" t="s">
        <v>255</v>
      </c>
      <c r="E36" s="203"/>
      <c r="F36" s="225" t="s">
        <v>256</v>
      </c>
      <c r="G36" s="226"/>
    </row>
    <row r="37" spans="2:7" ht="12.75" customHeight="1">
      <c r="B37" s="223" t="s">
        <v>1752</v>
      </c>
      <c r="C37" s="224"/>
      <c r="D37" s="203" t="s">
        <v>255</v>
      </c>
      <c r="E37" s="203"/>
      <c r="F37" s="225" t="s">
        <v>256</v>
      </c>
      <c r="G37" s="226"/>
    </row>
    <row r="38" spans="2:7" ht="12.75" customHeight="1">
      <c r="B38" s="223" t="s">
        <v>1753</v>
      </c>
      <c r="C38" s="224"/>
      <c r="D38" s="203" t="s">
        <v>255</v>
      </c>
      <c r="E38" s="203"/>
      <c r="F38" s="225" t="s">
        <v>256</v>
      </c>
      <c r="G38" s="226"/>
    </row>
    <row r="39" spans="2:7" ht="12.75" customHeight="1">
      <c r="B39" s="223" t="s">
        <v>1754</v>
      </c>
      <c r="C39" s="224"/>
      <c r="D39" s="203" t="s">
        <v>255</v>
      </c>
      <c r="E39" s="203"/>
      <c r="F39" s="225" t="s">
        <v>256</v>
      </c>
      <c r="G39" s="226"/>
    </row>
    <row r="40" spans="2:7" ht="12.75" customHeight="1">
      <c r="B40" s="223" t="s">
        <v>1755</v>
      </c>
      <c r="C40" s="224"/>
      <c r="D40" s="203" t="s">
        <v>255</v>
      </c>
      <c r="E40" s="203"/>
      <c r="F40" s="225" t="s">
        <v>256</v>
      </c>
      <c r="G40" s="226"/>
    </row>
    <row r="41" spans="2:7" ht="12.75" customHeight="1">
      <c r="B41" s="223" t="s">
        <v>1756</v>
      </c>
      <c r="C41" s="224"/>
      <c r="D41" s="203" t="s">
        <v>255</v>
      </c>
      <c r="E41" s="203"/>
      <c r="F41" s="225" t="s">
        <v>256</v>
      </c>
      <c r="G41" s="226"/>
    </row>
    <row r="42" spans="2:7" ht="12.75" customHeight="1">
      <c r="B42" s="223" t="s">
        <v>175</v>
      </c>
      <c r="C42" s="224"/>
      <c r="D42" s="203" t="s">
        <v>255</v>
      </c>
      <c r="E42" s="203"/>
      <c r="F42" s="225" t="s">
        <v>256</v>
      </c>
      <c r="G42" s="226"/>
    </row>
    <row r="43" spans="2:7" s="2" customFormat="1" ht="14.25" customHeight="1">
      <c r="B43" s="211" t="s">
        <v>1812</v>
      </c>
      <c r="C43" s="212"/>
      <c r="D43" s="212"/>
      <c r="E43" s="212"/>
      <c r="F43" s="212"/>
      <c r="G43" s="213"/>
    </row>
    <row r="44" spans="2:7" ht="12.75" customHeight="1">
      <c r="B44" s="242" t="s">
        <v>258</v>
      </c>
      <c r="C44" s="243"/>
      <c r="D44" s="244"/>
      <c r="E44" s="225"/>
      <c r="F44" s="229"/>
      <c r="G44" s="226"/>
    </row>
    <row r="45" spans="2:7" ht="12.75" customHeight="1">
      <c r="B45" s="242" t="s">
        <v>259</v>
      </c>
      <c r="C45" s="243"/>
      <c r="D45" s="244"/>
      <c r="E45" s="225"/>
      <c r="F45" s="229"/>
      <c r="G45" s="226"/>
    </row>
    <row r="46" spans="2:7" ht="12.75" customHeight="1">
      <c r="B46" s="201" t="s">
        <v>260</v>
      </c>
      <c r="C46" s="202"/>
      <c r="D46" s="202"/>
      <c r="E46" s="203"/>
      <c r="F46" s="203"/>
      <c r="G46" s="204"/>
    </row>
    <row r="47" spans="2:7" ht="12.75" customHeight="1">
      <c r="B47" s="201" t="s">
        <v>262</v>
      </c>
      <c r="C47" s="202"/>
      <c r="D47" s="202"/>
      <c r="E47" s="203"/>
      <c r="F47" s="203"/>
      <c r="G47" s="204"/>
    </row>
    <row r="48" spans="2:7">
      <c r="B48" s="201" t="s">
        <v>263</v>
      </c>
      <c r="C48" s="202"/>
      <c r="D48" s="202"/>
      <c r="E48" s="203"/>
      <c r="F48" s="203"/>
      <c r="G48" s="204"/>
    </row>
    <row r="49" spans="2:7" ht="12.75" customHeight="1">
      <c r="B49" s="201" t="s">
        <v>264</v>
      </c>
      <c r="C49" s="202"/>
      <c r="D49" s="202"/>
      <c r="E49" s="203"/>
      <c r="F49" s="203"/>
      <c r="G49" s="204"/>
    </row>
    <row r="50" spans="2:7" ht="12.75" customHeight="1">
      <c r="B50" s="201" t="s">
        <v>265</v>
      </c>
      <c r="C50" s="202"/>
      <c r="D50" s="202"/>
      <c r="E50" s="203"/>
      <c r="F50" s="203"/>
      <c r="G50" s="204"/>
    </row>
    <row r="51" spans="2:7" ht="12.75" customHeight="1">
      <c r="B51" s="201" t="s">
        <v>266</v>
      </c>
      <c r="C51" s="202"/>
      <c r="D51" s="202"/>
      <c r="E51" s="203"/>
      <c r="F51" s="203"/>
      <c r="G51" s="204"/>
    </row>
    <row r="52" spans="2:7" ht="23.25" customHeight="1">
      <c r="B52" s="201" t="s">
        <v>1767</v>
      </c>
      <c r="C52" s="202"/>
      <c r="D52" s="202"/>
      <c r="E52" s="203"/>
      <c r="F52" s="203"/>
      <c r="G52" s="204"/>
    </row>
    <row r="53" spans="2:7" ht="12.75" customHeight="1">
      <c r="B53" s="201" t="s">
        <v>267</v>
      </c>
      <c r="C53" s="202"/>
      <c r="D53" s="202"/>
      <c r="E53" s="203"/>
      <c r="F53" s="203"/>
      <c r="G53" s="204"/>
    </row>
    <row r="54" spans="2:7" ht="12.75" customHeight="1">
      <c r="B54" s="201" t="s">
        <v>268</v>
      </c>
      <c r="C54" s="202"/>
      <c r="D54" s="202"/>
      <c r="E54" s="203"/>
      <c r="F54" s="203"/>
      <c r="G54" s="204"/>
    </row>
    <row r="55" spans="2:7" s="2" customFormat="1" ht="14.25" customHeight="1">
      <c r="B55" s="205" t="s">
        <v>1813</v>
      </c>
      <c r="C55" s="206"/>
      <c r="D55" s="206"/>
      <c r="E55" s="206"/>
      <c r="F55" s="206"/>
      <c r="G55" s="207"/>
    </row>
    <row r="56" spans="2:7" ht="12.75" customHeight="1">
      <c r="B56" s="201" t="s">
        <v>1732</v>
      </c>
      <c r="C56" s="202"/>
      <c r="D56" s="4"/>
      <c r="E56" s="202" t="s">
        <v>269</v>
      </c>
      <c r="F56" s="202"/>
      <c r="G56" s="5"/>
    </row>
    <row r="57" spans="2:7" ht="12.75" customHeight="1">
      <c r="B57" s="201" t="s">
        <v>1736</v>
      </c>
      <c r="C57" s="202"/>
      <c r="D57" s="4"/>
      <c r="E57" s="202" t="s">
        <v>270</v>
      </c>
      <c r="F57" s="202"/>
      <c r="G57" s="5"/>
    </row>
    <row r="58" spans="2:7" ht="12.75" customHeight="1">
      <c r="B58" s="201" t="s">
        <v>1735</v>
      </c>
      <c r="C58" s="202"/>
      <c r="D58" s="4"/>
      <c r="E58" s="202" t="s">
        <v>271</v>
      </c>
      <c r="F58" s="202"/>
      <c r="G58" s="5"/>
    </row>
    <row r="59" spans="2:7" ht="10.5" customHeight="1">
      <c r="B59" s="201" t="s">
        <v>1733</v>
      </c>
      <c r="C59" s="202"/>
      <c r="D59" s="4"/>
      <c r="E59" s="202" t="s">
        <v>272</v>
      </c>
      <c r="F59" s="202"/>
      <c r="G59" s="5"/>
    </row>
    <row r="60" spans="2:7" ht="12.75" customHeight="1">
      <c r="B60" s="201" t="s">
        <v>1775</v>
      </c>
      <c r="C60" s="202"/>
      <c r="D60" s="4"/>
      <c r="E60" s="202" t="s">
        <v>273</v>
      </c>
      <c r="F60" s="202"/>
      <c r="G60" s="5"/>
    </row>
    <row r="61" spans="2:7" ht="12.75" customHeight="1">
      <c r="B61" s="201" t="s">
        <v>1776</v>
      </c>
      <c r="C61" s="202"/>
      <c r="D61" s="4"/>
      <c r="E61" s="227"/>
      <c r="F61" s="228"/>
      <c r="G61" s="5"/>
    </row>
    <row r="62" spans="2:7" ht="24" customHeight="1">
      <c r="B62" s="201" t="s">
        <v>1769</v>
      </c>
      <c r="C62" s="202"/>
      <c r="D62" s="4"/>
      <c r="E62" s="202" t="s">
        <v>229</v>
      </c>
      <c r="F62" s="202"/>
      <c r="G62" s="5"/>
    </row>
    <row r="63" spans="2:7" ht="12.75" customHeight="1">
      <c r="B63" s="201" t="s">
        <v>1734</v>
      </c>
      <c r="C63" s="202"/>
      <c r="D63" s="4"/>
      <c r="E63" s="202" t="s">
        <v>274</v>
      </c>
      <c r="F63" s="202"/>
      <c r="G63" s="5"/>
    </row>
    <row r="64" spans="2:7" ht="12.75" customHeight="1">
      <c r="B64" s="201" t="s">
        <v>1770</v>
      </c>
      <c r="C64" s="202"/>
      <c r="D64" s="4"/>
      <c r="E64" s="202" t="s">
        <v>275</v>
      </c>
      <c r="F64" s="202"/>
      <c r="G64" s="5"/>
    </row>
    <row r="65" spans="2:7" ht="28.5" customHeight="1">
      <c r="B65" s="201" t="s">
        <v>1771</v>
      </c>
      <c r="C65" s="202"/>
      <c r="D65" s="4"/>
      <c r="E65" s="202" t="s">
        <v>276</v>
      </c>
      <c r="F65" s="202"/>
      <c r="G65" s="5"/>
    </row>
    <row r="66" spans="2:7" ht="13.5" customHeight="1">
      <c r="B66" s="201" t="s">
        <v>1773</v>
      </c>
      <c r="C66" s="202"/>
      <c r="D66" s="4"/>
      <c r="E66" s="202" t="s">
        <v>277</v>
      </c>
      <c r="F66" s="202"/>
      <c r="G66" s="5"/>
    </row>
    <row r="67" spans="2:7" ht="12.75" customHeight="1">
      <c r="B67" s="201" t="s">
        <v>1772</v>
      </c>
      <c r="C67" s="202"/>
      <c r="D67" s="4"/>
      <c r="G67" s="5"/>
    </row>
    <row r="68" spans="2:7" ht="12.75" customHeight="1">
      <c r="B68" s="201" t="s">
        <v>227</v>
      </c>
      <c r="C68" s="202"/>
      <c r="D68" s="4"/>
      <c r="E68" s="202"/>
      <c r="F68" s="202"/>
      <c r="G68" s="5"/>
    </row>
    <row r="69" spans="2:7" ht="12.75" customHeight="1">
      <c r="B69" s="201" t="s">
        <v>228</v>
      </c>
      <c r="C69" s="202"/>
      <c r="D69" s="4"/>
      <c r="E69" s="202"/>
      <c r="F69" s="202"/>
      <c r="G69" s="5"/>
    </row>
    <row r="70" spans="2:7" ht="12.75" customHeight="1">
      <c r="B70" s="201" t="s">
        <v>278</v>
      </c>
      <c r="C70" s="202"/>
      <c r="D70" s="4"/>
      <c r="E70" s="202"/>
      <c r="F70" s="202"/>
      <c r="G70" s="5"/>
    </row>
    <row r="71" spans="2:7">
      <c r="B71" s="205" t="s">
        <v>1814</v>
      </c>
      <c r="C71" s="206"/>
      <c r="D71" s="206"/>
      <c r="E71" s="206"/>
      <c r="F71" s="206"/>
      <c r="G71" s="207"/>
    </row>
    <row r="72" spans="2:7">
      <c r="B72" s="201" t="s">
        <v>231</v>
      </c>
      <c r="C72" s="202"/>
      <c r="D72" s="202"/>
      <c r="E72" s="203"/>
      <c r="F72" s="203"/>
      <c r="G72" s="204"/>
    </row>
    <row r="73" spans="2:7">
      <c r="B73" s="201" t="s">
        <v>233</v>
      </c>
      <c r="C73" s="202"/>
      <c r="D73" s="202"/>
      <c r="E73" s="203"/>
      <c r="F73" s="203"/>
      <c r="G73" s="204"/>
    </row>
    <row r="74" spans="2:7" ht="14.25" customHeight="1">
      <c r="B74" s="201" t="s">
        <v>235</v>
      </c>
      <c r="C74" s="202"/>
      <c r="D74" s="202"/>
      <c r="E74" s="203"/>
      <c r="F74" s="203"/>
      <c r="G74" s="204"/>
    </row>
    <row r="75" spans="2:7" ht="12.75" customHeight="1">
      <c r="B75" s="201" t="s">
        <v>236</v>
      </c>
      <c r="C75" s="202"/>
      <c r="D75" s="202"/>
      <c r="E75" s="203"/>
      <c r="F75" s="203"/>
      <c r="G75" s="204"/>
    </row>
    <row r="76" spans="2:7" ht="12.75" customHeight="1">
      <c r="B76" s="201" t="s">
        <v>238</v>
      </c>
      <c r="C76" s="202"/>
      <c r="D76" s="202"/>
      <c r="E76" s="203"/>
      <c r="F76" s="203"/>
      <c r="G76" s="204"/>
    </row>
    <row r="77" spans="2:7" ht="12.75" customHeight="1">
      <c r="B77" s="201" t="s">
        <v>239</v>
      </c>
      <c r="C77" s="202"/>
      <c r="D77" s="202"/>
      <c r="E77" s="203"/>
      <c r="F77" s="203"/>
      <c r="G77" s="204"/>
    </row>
    <row r="78" spans="2:7" ht="32.25" customHeight="1">
      <c r="B78" s="205" t="s">
        <v>1837</v>
      </c>
      <c r="C78" s="206"/>
      <c r="D78" s="206"/>
      <c r="E78" s="206"/>
      <c r="F78" s="206"/>
      <c r="G78" s="207"/>
    </row>
    <row r="79" spans="2:7" ht="18" customHeight="1">
      <c r="B79" s="208" t="s">
        <v>242</v>
      </c>
      <c r="C79" s="209"/>
      <c r="D79" s="209"/>
      <c r="E79" s="209"/>
      <c r="F79" s="209"/>
      <c r="G79" s="210"/>
    </row>
    <row r="80" spans="2:7" ht="12.75" customHeight="1">
      <c r="B80" s="214" t="s">
        <v>1740</v>
      </c>
      <c r="C80" s="215"/>
      <c r="D80" s="215"/>
      <c r="E80" s="215"/>
      <c r="F80" s="215"/>
      <c r="G80" s="216"/>
    </row>
    <row r="81" spans="2:7" ht="13.5" customHeight="1">
      <c r="B81" s="217"/>
      <c r="C81" s="218"/>
      <c r="D81" s="218"/>
      <c r="E81" s="218"/>
      <c r="F81" s="218"/>
      <c r="G81" s="219"/>
    </row>
    <row r="82" spans="2:7" ht="15" customHeight="1">
      <c r="B82" s="214" t="s">
        <v>245</v>
      </c>
      <c r="C82" s="215"/>
      <c r="D82" s="215"/>
      <c r="E82" s="215"/>
      <c r="F82" s="215"/>
      <c r="G82" s="216"/>
    </row>
    <row r="83" spans="2:7" ht="14.25" customHeight="1">
      <c r="B83" s="220"/>
      <c r="C83" s="221"/>
      <c r="D83" s="221"/>
      <c r="E83" s="221"/>
      <c r="F83" s="221"/>
      <c r="G83" s="222"/>
    </row>
    <row r="84" spans="2:7" ht="12.75" customHeight="1">
      <c r="B84" s="217"/>
      <c r="C84" s="218"/>
      <c r="D84" s="218"/>
      <c r="E84" s="218"/>
      <c r="F84" s="218"/>
      <c r="G84" s="219"/>
    </row>
    <row r="85" spans="2:7" ht="32.25" customHeight="1">
      <c r="B85" s="205" t="s">
        <v>1838</v>
      </c>
      <c r="C85" s="206"/>
      <c r="D85" s="206"/>
      <c r="E85" s="206"/>
      <c r="F85" s="206"/>
      <c r="G85" s="207"/>
    </row>
    <row r="86" spans="2:7" ht="12.75" customHeight="1">
      <c r="B86" s="214" t="s">
        <v>253</v>
      </c>
      <c r="C86" s="215"/>
      <c r="D86" s="215"/>
      <c r="E86" s="215"/>
      <c r="F86" s="215"/>
      <c r="G86" s="216"/>
    </row>
    <row r="87" spans="2:7">
      <c r="B87" s="217"/>
      <c r="C87" s="218"/>
      <c r="D87" s="218"/>
      <c r="E87" s="218"/>
      <c r="F87" s="218"/>
      <c r="G87" s="219"/>
    </row>
    <row r="88" spans="2:7" ht="15" customHeight="1">
      <c r="B88" s="214" t="s">
        <v>254</v>
      </c>
      <c r="C88" s="215"/>
      <c r="D88" s="215"/>
      <c r="E88" s="215"/>
      <c r="F88" s="215"/>
      <c r="G88" s="216"/>
    </row>
    <row r="89" spans="2:7" ht="12.75" customHeight="1">
      <c r="B89" s="217"/>
      <c r="C89" s="218"/>
      <c r="D89" s="218"/>
      <c r="E89" s="218"/>
      <c r="F89" s="218"/>
      <c r="G89" s="219"/>
    </row>
    <row r="90" spans="2:7" ht="27" customHeight="1">
      <c r="B90" s="208" t="s">
        <v>1766</v>
      </c>
      <c r="C90" s="209"/>
      <c r="D90" s="209"/>
      <c r="E90" s="209"/>
      <c r="F90" s="209"/>
      <c r="G90" s="210"/>
    </row>
    <row r="91" spans="2:7" ht="12.75" customHeight="1">
      <c r="B91" s="214" t="s">
        <v>1740</v>
      </c>
      <c r="C91" s="215"/>
      <c r="D91" s="215"/>
      <c r="E91" s="215"/>
      <c r="F91" s="215"/>
      <c r="G91" s="216"/>
    </row>
    <row r="92" spans="2:7" ht="12.75" customHeight="1">
      <c r="B92" s="217"/>
      <c r="C92" s="218"/>
      <c r="D92" s="218"/>
      <c r="E92" s="218"/>
      <c r="F92" s="218"/>
      <c r="G92" s="219"/>
    </row>
    <row r="93" spans="2:7" ht="12.75" customHeight="1">
      <c r="B93" s="214" t="s">
        <v>261</v>
      </c>
      <c r="C93" s="215"/>
      <c r="D93" s="215"/>
      <c r="E93" s="215"/>
      <c r="F93" s="215"/>
      <c r="G93" s="216"/>
    </row>
    <row r="94" spans="2:7" ht="17.25" customHeight="1">
      <c r="B94" s="217"/>
      <c r="C94" s="218"/>
      <c r="D94" s="218"/>
      <c r="E94" s="218"/>
      <c r="F94" s="218"/>
      <c r="G94" s="219"/>
    </row>
    <row r="95" spans="2:7" ht="12.75" customHeight="1">
      <c r="B95" s="214" t="s">
        <v>245</v>
      </c>
      <c r="C95" s="215"/>
      <c r="D95" s="215"/>
      <c r="E95" s="215"/>
      <c r="F95" s="215"/>
      <c r="G95" s="216"/>
    </row>
    <row r="96" spans="2:7" ht="12.75" customHeight="1">
      <c r="B96" s="220"/>
      <c r="C96" s="221"/>
      <c r="D96" s="221"/>
      <c r="E96" s="221"/>
      <c r="F96" s="221"/>
      <c r="G96" s="222"/>
    </row>
    <row r="97" spans="2:7" ht="3.75" customHeight="1">
      <c r="B97" s="217"/>
      <c r="C97" s="218"/>
      <c r="D97" s="218"/>
      <c r="E97" s="218"/>
      <c r="F97" s="218"/>
      <c r="G97" s="219"/>
    </row>
    <row r="98" spans="2:7" ht="45" customHeight="1">
      <c r="B98" s="211" t="s">
        <v>1839</v>
      </c>
      <c r="C98" s="212"/>
      <c r="D98" s="212"/>
      <c r="E98" s="212"/>
      <c r="F98" s="212"/>
      <c r="G98" s="213"/>
    </row>
    <row r="99" spans="2:7" ht="12.75" customHeight="1">
      <c r="B99" s="214" t="s">
        <v>254</v>
      </c>
      <c r="C99" s="215"/>
      <c r="D99" s="215"/>
      <c r="E99" s="215"/>
      <c r="F99" s="215"/>
      <c r="G99" s="216"/>
    </row>
    <row r="100" spans="2:7">
      <c r="B100" s="217"/>
      <c r="C100" s="218"/>
      <c r="D100" s="218"/>
      <c r="E100" s="218"/>
      <c r="F100" s="218"/>
      <c r="G100" s="219"/>
    </row>
    <row r="101" spans="2:7" ht="15" customHeight="1">
      <c r="B101" s="214" t="s">
        <v>257</v>
      </c>
      <c r="C101" s="215"/>
      <c r="D101" s="215"/>
      <c r="E101" s="215"/>
      <c r="F101" s="215"/>
      <c r="G101" s="216"/>
    </row>
    <row r="102" spans="2:7">
      <c r="B102" s="217"/>
      <c r="C102" s="218"/>
      <c r="D102" s="218"/>
      <c r="E102" s="218"/>
      <c r="F102" s="218"/>
      <c r="G102" s="219"/>
    </row>
    <row r="103" spans="2:7" ht="12.75" customHeight="1">
      <c r="B103" s="214" t="s">
        <v>1743</v>
      </c>
      <c r="C103" s="215"/>
      <c r="D103" s="215"/>
      <c r="E103" s="215"/>
      <c r="F103" s="215"/>
      <c r="G103" s="216"/>
    </row>
    <row r="104" spans="2:7" ht="12.75" customHeight="1">
      <c r="B104" s="217"/>
      <c r="C104" s="218"/>
      <c r="D104" s="218"/>
      <c r="E104" s="218"/>
      <c r="F104" s="218"/>
      <c r="G104" s="219"/>
    </row>
    <row r="105" spans="2:7" ht="12.75" customHeight="1">
      <c r="B105" s="214" t="s">
        <v>1740</v>
      </c>
      <c r="C105" s="215"/>
      <c r="D105" s="215"/>
      <c r="E105" s="215"/>
      <c r="F105" s="215"/>
      <c r="G105" s="216"/>
    </row>
    <row r="106" spans="2:7" ht="9" customHeight="1">
      <c r="B106" s="217"/>
      <c r="C106" s="218"/>
      <c r="D106" s="218"/>
      <c r="E106" s="218"/>
      <c r="F106" s="218"/>
      <c r="G106" s="219"/>
    </row>
    <row r="107" spans="2:7" ht="12.75" customHeight="1">
      <c r="B107" s="214" t="s">
        <v>261</v>
      </c>
      <c r="C107" s="215"/>
      <c r="D107" s="215"/>
      <c r="E107" s="215"/>
      <c r="F107" s="215"/>
      <c r="G107" s="216"/>
    </row>
    <row r="108" spans="2:7" ht="23.25" customHeight="1">
      <c r="B108" s="217"/>
      <c r="C108" s="218"/>
      <c r="D108" s="218"/>
      <c r="E108" s="218"/>
      <c r="F108" s="218"/>
      <c r="G108" s="219"/>
    </row>
    <row r="109" spans="2:7" ht="25.5" customHeight="1">
      <c r="B109" s="214" t="s">
        <v>245</v>
      </c>
      <c r="C109" s="215"/>
      <c r="D109" s="215"/>
      <c r="E109" s="215"/>
      <c r="F109" s="215"/>
      <c r="G109" s="216"/>
    </row>
    <row r="110" spans="2:7" ht="5.25" customHeight="1">
      <c r="B110" s="220"/>
      <c r="C110" s="221"/>
      <c r="D110" s="221"/>
      <c r="E110" s="221"/>
      <c r="F110" s="221"/>
      <c r="G110" s="222"/>
    </row>
    <row r="111" spans="2:7" hidden="1">
      <c r="B111" s="217"/>
      <c r="C111" s="218"/>
      <c r="D111" s="218"/>
      <c r="E111" s="218"/>
      <c r="F111" s="218"/>
      <c r="G111" s="219"/>
    </row>
    <row r="112" spans="2:7" ht="45" customHeight="1">
      <c r="B112" s="211" t="s">
        <v>1924</v>
      </c>
      <c r="C112" s="212"/>
      <c r="D112" s="212"/>
      <c r="E112" s="212"/>
      <c r="F112" s="212"/>
      <c r="G112" s="213"/>
    </row>
    <row r="113" spans="2:8" hidden="1">
      <c r="B113" s="248"/>
      <c r="C113" s="249"/>
      <c r="D113" s="249"/>
      <c r="E113" s="249"/>
      <c r="F113" s="249"/>
      <c r="G113" s="250"/>
    </row>
    <row r="114" spans="2:8">
      <c r="B114" s="208" t="s">
        <v>247</v>
      </c>
      <c r="C114" s="209"/>
      <c r="D114" s="209"/>
      <c r="E114" s="209"/>
      <c r="F114" s="209"/>
      <c r="G114" s="210"/>
    </row>
    <row r="115" spans="2:8">
      <c r="B115" s="208" t="s">
        <v>248</v>
      </c>
      <c r="C115" s="209"/>
      <c r="D115" s="209"/>
      <c r="E115" s="209"/>
      <c r="F115" s="209"/>
      <c r="G115" s="210"/>
    </row>
    <row r="116" spans="2:8">
      <c r="B116" s="208" t="s">
        <v>249</v>
      </c>
      <c r="C116" s="209"/>
      <c r="D116" s="209"/>
      <c r="E116" s="209"/>
      <c r="F116" s="209"/>
      <c r="G116" s="210"/>
    </row>
    <row r="117" spans="2:8">
      <c r="B117" s="208" t="s">
        <v>1971</v>
      </c>
      <c r="C117" s="209"/>
      <c r="D117" s="209"/>
      <c r="E117" s="209"/>
      <c r="F117" s="209"/>
      <c r="G117" s="210"/>
    </row>
    <row r="118" spans="2:8" s="78" customFormat="1">
      <c r="B118" s="208" t="s">
        <v>1832</v>
      </c>
      <c r="C118" s="209"/>
      <c r="D118" s="209"/>
      <c r="E118" s="209"/>
      <c r="F118" s="209"/>
      <c r="G118" s="210"/>
    </row>
    <row r="119" spans="2:8" s="78" customFormat="1" ht="16">
      <c r="B119" s="208" t="s">
        <v>1246</v>
      </c>
      <c r="C119" s="209"/>
      <c r="D119" s="209"/>
      <c r="E119" s="209"/>
      <c r="F119" s="209"/>
      <c r="G119" s="210"/>
      <c r="H119" s="193"/>
    </row>
    <row r="120" spans="2:8" s="78" customFormat="1" ht="16">
      <c r="B120" s="208" t="s">
        <v>36</v>
      </c>
      <c r="C120" s="209"/>
      <c r="D120" s="209"/>
      <c r="E120" s="209"/>
      <c r="F120" s="209"/>
      <c r="G120" s="210"/>
      <c r="H120" s="193"/>
    </row>
    <row r="121" spans="2:8" s="78" customFormat="1" ht="16">
      <c r="B121" s="208" t="s">
        <v>1970</v>
      </c>
      <c r="C121" s="209"/>
      <c r="D121" s="209"/>
      <c r="E121" s="209"/>
      <c r="F121" s="209"/>
      <c r="G121" s="210"/>
      <c r="H121" s="193"/>
    </row>
    <row r="122" spans="2:8" ht="15" thickBot="1">
      <c r="B122" s="245" t="s">
        <v>444</v>
      </c>
      <c r="C122" s="246"/>
      <c r="D122" s="246"/>
      <c r="E122" s="246"/>
      <c r="F122" s="246"/>
      <c r="G122" s="247"/>
    </row>
  </sheetData>
  <mergeCells count="189">
    <mergeCell ref="B103:G104"/>
    <mergeCell ref="B105:G106"/>
    <mergeCell ref="B107:G108"/>
    <mergeCell ref="B109:G111"/>
    <mergeCell ref="B99:G100"/>
    <mergeCell ref="B101:G102"/>
    <mergeCell ref="B85:G85"/>
    <mergeCell ref="B116:G116"/>
    <mergeCell ref="B117:G117"/>
    <mergeCell ref="B118:G118"/>
    <mergeCell ref="B119:G119"/>
    <mergeCell ref="B120:G120"/>
    <mergeCell ref="B121:G121"/>
    <mergeCell ref="B122:G122"/>
    <mergeCell ref="B112:G112"/>
    <mergeCell ref="B113:G113"/>
    <mergeCell ref="B114:G114"/>
    <mergeCell ref="B115:G115"/>
    <mergeCell ref="B48:D48"/>
    <mergeCell ref="E49:G49"/>
    <mergeCell ref="B50:D50"/>
    <mergeCell ref="E50:G50"/>
    <mergeCell ref="B51:D51"/>
    <mergeCell ref="E51:G51"/>
    <mergeCell ref="D31:E31"/>
    <mergeCell ref="B14:D14"/>
    <mergeCell ref="E14:G14"/>
    <mergeCell ref="B15:D15"/>
    <mergeCell ref="E15:G15"/>
    <mergeCell ref="B43:G43"/>
    <mergeCell ref="D24:E24"/>
    <mergeCell ref="D25:E25"/>
    <mergeCell ref="D26:E26"/>
    <mergeCell ref="D27:E27"/>
    <mergeCell ref="D29:E29"/>
    <mergeCell ref="B30:C30"/>
    <mergeCell ref="B31:C31"/>
    <mergeCell ref="B32:C32"/>
    <mergeCell ref="B33:C33"/>
    <mergeCell ref="B36:C36"/>
    <mergeCell ref="D36:E36"/>
    <mergeCell ref="F36:G36"/>
    <mergeCell ref="E46:G46"/>
    <mergeCell ref="B47:D47"/>
    <mergeCell ref="E47:G47"/>
    <mergeCell ref="B26:C26"/>
    <mergeCell ref="B34:C34"/>
    <mergeCell ref="D34:E34"/>
    <mergeCell ref="F34:G34"/>
    <mergeCell ref="B35:C35"/>
    <mergeCell ref="D35:E35"/>
    <mergeCell ref="F35:G35"/>
    <mergeCell ref="F41:G41"/>
    <mergeCell ref="B42:C42"/>
    <mergeCell ref="D42:E42"/>
    <mergeCell ref="F42:G42"/>
    <mergeCell ref="B46:D46"/>
    <mergeCell ref="B37:C37"/>
    <mergeCell ref="D37:E37"/>
    <mergeCell ref="F37:G37"/>
    <mergeCell ref="B38:C38"/>
    <mergeCell ref="D38:E38"/>
    <mergeCell ref="F38:G38"/>
    <mergeCell ref="B39:C39"/>
    <mergeCell ref="B70:C70"/>
    <mergeCell ref="E56:F56"/>
    <mergeCell ref="E57:F57"/>
    <mergeCell ref="E58:F58"/>
    <mergeCell ref="E59:F59"/>
    <mergeCell ref="E60:F60"/>
    <mergeCell ref="E62:F62"/>
    <mergeCell ref="E63:F63"/>
    <mergeCell ref="E64:F64"/>
    <mergeCell ref="E65:F65"/>
    <mergeCell ref="E66:F66"/>
    <mergeCell ref="E70:F70"/>
    <mergeCell ref="B56:C56"/>
    <mergeCell ref="B57:C57"/>
    <mergeCell ref="B58:C58"/>
    <mergeCell ref="B59:C59"/>
    <mergeCell ref="B60:C60"/>
    <mergeCell ref="B67:C67"/>
    <mergeCell ref="B68:C68"/>
    <mergeCell ref="B69:C69"/>
    <mergeCell ref="B62:C62"/>
    <mergeCell ref="E68:F68"/>
    <mergeCell ref="E69:F69"/>
    <mergeCell ref="E44:G44"/>
    <mergeCell ref="B45:D45"/>
    <mergeCell ref="B22:D22"/>
    <mergeCell ref="E22:G22"/>
    <mergeCell ref="B9:D9"/>
    <mergeCell ref="E9:G9"/>
    <mergeCell ref="B10:D10"/>
    <mergeCell ref="E10:G10"/>
    <mergeCell ref="B11:D11"/>
    <mergeCell ref="E11:G11"/>
    <mergeCell ref="B12:D12"/>
    <mergeCell ref="E12:G12"/>
    <mergeCell ref="B13:D13"/>
    <mergeCell ref="E13:G13"/>
    <mergeCell ref="B29:C29"/>
    <mergeCell ref="B16:D16"/>
    <mergeCell ref="E16:G16"/>
    <mergeCell ref="B17:D17"/>
    <mergeCell ref="B41:C41"/>
    <mergeCell ref="D41:E41"/>
    <mergeCell ref="B4:G4"/>
    <mergeCell ref="B1:G1"/>
    <mergeCell ref="B2:G2"/>
    <mergeCell ref="B3:G3"/>
    <mergeCell ref="B5:G5"/>
    <mergeCell ref="B23:G23"/>
    <mergeCell ref="B28:G28"/>
    <mergeCell ref="F29:G29"/>
    <mergeCell ref="D30:E30"/>
    <mergeCell ref="F30:G30"/>
    <mergeCell ref="B18:G18"/>
    <mergeCell ref="B19:D19"/>
    <mergeCell ref="E19:G19"/>
    <mergeCell ref="E6:G6"/>
    <mergeCell ref="E7:G7"/>
    <mergeCell ref="B8:D8"/>
    <mergeCell ref="E8:G8"/>
    <mergeCell ref="F25:G25"/>
    <mergeCell ref="F26:G26"/>
    <mergeCell ref="F27:G27"/>
    <mergeCell ref="B6:D6"/>
    <mergeCell ref="B7:D7"/>
    <mergeCell ref="B71:G71"/>
    <mergeCell ref="B72:D72"/>
    <mergeCell ref="E72:G72"/>
    <mergeCell ref="E17:G17"/>
    <mergeCell ref="B25:C25"/>
    <mergeCell ref="B20:D20"/>
    <mergeCell ref="F31:G31"/>
    <mergeCell ref="D32:E32"/>
    <mergeCell ref="F32:G32"/>
    <mergeCell ref="D33:E33"/>
    <mergeCell ref="F33:G33"/>
    <mergeCell ref="F24:G24"/>
    <mergeCell ref="E20:G20"/>
    <mergeCell ref="B21:D21"/>
    <mergeCell ref="E21:G21"/>
    <mergeCell ref="B24:C24"/>
    <mergeCell ref="B27:C27"/>
    <mergeCell ref="D39:E39"/>
    <mergeCell ref="F39:G39"/>
    <mergeCell ref="B73:D73"/>
    <mergeCell ref="E73:G73"/>
    <mergeCell ref="B74:D74"/>
    <mergeCell ref="E74:G74"/>
    <mergeCell ref="E48:G48"/>
    <mergeCell ref="B40:C40"/>
    <mergeCell ref="D40:E40"/>
    <mergeCell ref="F40:G40"/>
    <mergeCell ref="B66:C66"/>
    <mergeCell ref="B61:C61"/>
    <mergeCell ref="E61:F61"/>
    <mergeCell ref="B64:C64"/>
    <mergeCell ref="B65:C65"/>
    <mergeCell ref="B54:D54"/>
    <mergeCell ref="E54:G54"/>
    <mergeCell ref="B49:D49"/>
    <mergeCell ref="B52:D52"/>
    <mergeCell ref="E52:G52"/>
    <mergeCell ref="B53:D53"/>
    <mergeCell ref="E53:G53"/>
    <mergeCell ref="B55:G55"/>
    <mergeCell ref="B63:C63"/>
    <mergeCell ref="E45:G45"/>
    <mergeCell ref="B44:D44"/>
    <mergeCell ref="B75:D75"/>
    <mergeCell ref="E75:G75"/>
    <mergeCell ref="B76:D76"/>
    <mergeCell ref="E76:G76"/>
    <mergeCell ref="B77:D77"/>
    <mergeCell ref="E77:G77"/>
    <mergeCell ref="B78:G78"/>
    <mergeCell ref="B79:G79"/>
    <mergeCell ref="B98:G98"/>
    <mergeCell ref="B86:G87"/>
    <mergeCell ref="B88:G89"/>
    <mergeCell ref="B90:G90"/>
    <mergeCell ref="B91:G92"/>
    <mergeCell ref="B93:G94"/>
    <mergeCell ref="B95:G97"/>
    <mergeCell ref="B80:G81"/>
    <mergeCell ref="B82:G84"/>
  </mergeCells>
  <pageMargins left="0.70866141732283472" right="0.70866141732283472" top="0.74803149606299213" bottom="0.74803149606299213" header="0.31496062992125984" footer="0.31496062992125984"/>
  <pageSetup scale="63"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8E001B"/>
    <pageSetUpPr fitToPage="1"/>
  </sheetPr>
  <dimension ref="A1:S16"/>
  <sheetViews>
    <sheetView zoomScale="70" zoomScaleNormal="70" workbookViewId="0">
      <pane ySplit="8" topLeftCell="A9" activePane="bottomLeft" state="frozen"/>
      <selection activeCell="A5" sqref="A5:I5"/>
      <selection pane="bottomLeft" activeCell="I10" sqref="I10"/>
    </sheetView>
  </sheetViews>
  <sheetFormatPr baseColWidth="10" defaultColWidth="9.3984375" defaultRowHeight="10"/>
  <cols>
    <col min="1" max="1" width="5.796875" style="58" customWidth="1"/>
    <col min="2" max="2" width="50.796875" style="58" customWidth="1"/>
    <col min="3" max="3" width="22.796875" style="59" customWidth="1"/>
    <col min="4" max="4" width="64" style="63" customWidth="1"/>
    <col min="5" max="5" width="10.796875" style="61" customWidth="1"/>
    <col min="6" max="8" width="10.796875" style="58" hidden="1" customWidth="1"/>
    <col min="9" max="9" width="90.796875" style="62" customWidth="1"/>
    <col min="10" max="10" width="10.796875" style="58" customWidth="1"/>
    <col min="11" max="13" width="10.796875" style="58" hidden="1" customWidth="1"/>
    <col min="14" max="14" width="90.796875" style="63" customWidth="1"/>
    <col min="15" max="15" width="10.796875" style="58" customWidth="1"/>
    <col min="16" max="18" width="10.796875" style="58" hidden="1" customWidth="1"/>
    <col min="19" max="19" width="40.796875" style="59" customWidth="1"/>
    <col min="20" max="20" width="9.3984375" style="58" customWidth="1"/>
    <col min="21" max="16384" width="9.3984375" style="58"/>
  </cols>
  <sheetData>
    <row r="1" spans="1:19" s="1" customFormat="1" ht="18" customHeight="1">
      <c r="A1" s="259" t="s">
        <v>1829</v>
      </c>
      <c r="B1" s="260"/>
      <c r="C1" s="260"/>
      <c r="D1" s="260"/>
      <c r="E1" s="260"/>
      <c r="F1" s="260"/>
      <c r="G1" s="260"/>
      <c r="H1" s="260"/>
      <c r="I1" s="260"/>
      <c r="J1" s="260"/>
      <c r="K1" s="260"/>
      <c r="L1" s="260"/>
      <c r="M1" s="260"/>
      <c r="N1" s="260"/>
      <c r="O1" s="260"/>
      <c r="P1" s="260"/>
      <c r="Q1" s="260"/>
      <c r="R1" s="260"/>
      <c r="S1" s="260"/>
    </row>
    <row r="2" spans="1:19" s="1" customFormat="1" ht="18" customHeight="1">
      <c r="A2" s="261" t="s">
        <v>27</v>
      </c>
      <c r="B2" s="262"/>
      <c r="C2" s="262"/>
      <c r="D2" s="262"/>
      <c r="E2" s="262"/>
      <c r="F2" s="262"/>
      <c r="G2" s="262"/>
      <c r="H2" s="262"/>
      <c r="I2" s="262"/>
      <c r="J2" s="262"/>
      <c r="K2" s="262"/>
      <c r="L2" s="262"/>
      <c r="M2" s="262"/>
      <c r="N2" s="262"/>
      <c r="O2" s="262"/>
      <c r="P2" s="262"/>
      <c r="Q2" s="262"/>
      <c r="R2" s="262"/>
      <c r="S2" s="262"/>
    </row>
    <row r="3" spans="1:19" s="6" customFormat="1" ht="42" customHeight="1">
      <c r="A3" s="265"/>
      <c r="B3" s="266"/>
      <c r="C3" s="266"/>
      <c r="D3" s="266"/>
      <c r="E3" s="266"/>
      <c r="F3" s="266"/>
      <c r="G3" s="266"/>
      <c r="H3" s="266"/>
      <c r="I3" s="266"/>
      <c r="J3" s="266"/>
      <c r="K3" s="266"/>
      <c r="L3" s="266"/>
      <c r="M3" s="266"/>
      <c r="N3" s="266"/>
      <c r="O3" s="266"/>
      <c r="P3" s="266"/>
      <c r="Q3" s="266"/>
      <c r="R3" s="266"/>
      <c r="S3" s="266"/>
    </row>
    <row r="4" spans="1:19" s="1" customFormat="1" ht="54" customHeight="1">
      <c r="A4" s="263" t="str">
        <f>CARÁTULA!B4</f>
        <v xml:space="preserve">CÉDULA DE EVALUACIÓN PARA CÁNCER EN MENORES DE 18 AÑOS: Astrocitoma, Ependimoma, Meduloblastoma, Neuroblastoma, Otros tumores del sistema nervioso central; Tumor de Wilms, Otros tumores renales, Hepatocarcinoma, Hepatoblastoma, Osteosarcoma, Sarcoma de Ewing, Linfoma no Hodgkin, Enfermedad o linfoma deHodgkin, Retinoblastoma, Sarcoma de partes blandas, Tumores gonadales, Tumores extragonadales, Diversos carcinomas, Histiocitosis; Leucemia linfoblástica aguda, Leucemia mieloblástica aguda, Leucemia crónica, Síndrome mielodisplásico - 2018                                                                                                                                                                             </v>
      </c>
      <c r="B4" s="264"/>
      <c r="C4" s="264"/>
      <c r="D4" s="264"/>
      <c r="E4" s="264"/>
      <c r="F4" s="264"/>
      <c r="G4" s="264"/>
      <c r="H4" s="264"/>
      <c r="I4" s="264"/>
      <c r="J4" s="264"/>
      <c r="K4" s="264"/>
      <c r="L4" s="264"/>
      <c r="M4" s="264"/>
      <c r="N4" s="264"/>
      <c r="O4" s="264"/>
      <c r="P4" s="264"/>
      <c r="Q4" s="264"/>
      <c r="R4" s="264"/>
      <c r="S4" s="264"/>
    </row>
    <row r="5" spans="1:19" s="7" customFormat="1" ht="21" customHeight="1">
      <c r="A5" s="301">
        <f>CARÁTULA!E8</f>
        <v>0</v>
      </c>
      <c r="B5" s="301"/>
      <c r="C5" s="301"/>
      <c r="D5" s="301"/>
      <c r="E5" s="301"/>
      <c r="F5" s="301"/>
      <c r="G5" s="301"/>
      <c r="H5" s="301"/>
      <c r="I5" s="301"/>
      <c r="J5" s="301">
        <f>CARÁTULA!E11</f>
        <v>0</v>
      </c>
      <c r="K5" s="301"/>
      <c r="L5" s="301"/>
      <c r="M5" s="301"/>
      <c r="N5" s="301"/>
      <c r="O5" s="301"/>
      <c r="P5" s="301"/>
      <c r="Q5" s="301"/>
      <c r="R5" s="301"/>
      <c r="S5" s="301"/>
    </row>
    <row r="6" spans="1:19" s="7" customFormat="1" ht="56.25" customHeight="1">
      <c r="A6" s="302" t="s">
        <v>1874</v>
      </c>
      <c r="B6" s="302"/>
      <c r="C6" s="302"/>
      <c r="D6" s="302"/>
      <c r="E6" s="302"/>
      <c r="F6" s="302"/>
      <c r="G6" s="302"/>
      <c r="H6" s="302"/>
      <c r="I6" s="302"/>
      <c r="J6" s="302"/>
      <c r="K6" s="302"/>
      <c r="L6" s="302"/>
      <c r="M6" s="302"/>
      <c r="N6" s="302"/>
      <c r="O6" s="302"/>
      <c r="P6" s="302"/>
      <c r="Q6" s="302"/>
      <c r="R6" s="302"/>
      <c r="S6" s="302"/>
    </row>
    <row r="7" spans="1:19" s="7" customFormat="1" ht="20" customHeight="1">
      <c r="A7" s="251"/>
      <c r="B7" s="251" t="s">
        <v>28</v>
      </c>
      <c r="C7" s="252" t="s">
        <v>29</v>
      </c>
      <c r="D7" s="8" t="s">
        <v>30</v>
      </c>
      <c r="E7" s="252" t="s">
        <v>31</v>
      </c>
      <c r="F7" s="257" t="s">
        <v>1723</v>
      </c>
      <c r="G7" s="257" t="s">
        <v>452</v>
      </c>
      <c r="H7" s="257" t="s">
        <v>1724</v>
      </c>
      <c r="I7" s="8" t="s">
        <v>1</v>
      </c>
      <c r="J7" s="252" t="s">
        <v>31</v>
      </c>
      <c r="K7" s="257" t="s">
        <v>1723</v>
      </c>
      <c r="L7" s="257" t="s">
        <v>452</v>
      </c>
      <c r="M7" s="257" t="s">
        <v>1724</v>
      </c>
      <c r="N7" s="9" t="s">
        <v>2</v>
      </c>
      <c r="O7" s="252" t="s">
        <v>31</v>
      </c>
      <c r="P7" s="288" t="s">
        <v>1723</v>
      </c>
      <c r="Q7" s="288" t="s">
        <v>452</v>
      </c>
      <c r="R7" s="288" t="s">
        <v>1724</v>
      </c>
      <c r="S7" s="252" t="s">
        <v>32</v>
      </c>
    </row>
    <row r="8" spans="1:19" s="7" customFormat="1" ht="19.5" customHeight="1">
      <c r="A8" s="251"/>
      <c r="B8" s="251"/>
      <c r="C8" s="252"/>
      <c r="D8" s="39" t="s">
        <v>33</v>
      </c>
      <c r="E8" s="252"/>
      <c r="F8" s="257"/>
      <c r="G8" s="257"/>
      <c r="H8" s="257"/>
      <c r="I8" s="40" t="s">
        <v>33</v>
      </c>
      <c r="J8" s="252"/>
      <c r="K8" s="257"/>
      <c r="L8" s="257"/>
      <c r="M8" s="257"/>
      <c r="N8" s="41" t="s">
        <v>5</v>
      </c>
      <c r="O8" s="252"/>
      <c r="P8" s="288"/>
      <c r="Q8" s="288"/>
      <c r="R8" s="288"/>
      <c r="S8" s="252"/>
    </row>
    <row r="9" spans="1:19" s="66" customFormat="1" ht="55.5" customHeight="1">
      <c r="A9" s="251"/>
      <c r="B9" s="251"/>
      <c r="C9" s="253"/>
      <c r="D9" s="42" t="s">
        <v>34</v>
      </c>
      <c r="E9" s="253"/>
      <c r="F9" s="257"/>
      <c r="G9" s="257"/>
      <c r="H9" s="257"/>
      <c r="I9" s="43" t="s">
        <v>34</v>
      </c>
      <c r="J9" s="253"/>
      <c r="K9" s="257"/>
      <c r="L9" s="257"/>
      <c r="M9" s="257"/>
      <c r="N9" s="44" t="s">
        <v>34</v>
      </c>
      <c r="O9" s="253"/>
      <c r="P9" s="288"/>
      <c r="Q9" s="288"/>
      <c r="R9" s="288"/>
      <c r="S9" s="253"/>
    </row>
    <row r="10" spans="1:19" s="66" customFormat="1" ht="315" customHeight="1">
      <c r="A10" s="45">
        <v>1</v>
      </c>
      <c r="B10" s="281" t="s">
        <v>930</v>
      </c>
      <c r="C10" s="289" t="s">
        <v>1912</v>
      </c>
      <c r="D10" s="17" t="s">
        <v>931</v>
      </c>
      <c r="E10" s="110">
        <v>1</v>
      </c>
      <c r="F10" s="46">
        <f t="shared" ref="F10:F11" si="0">IF(E10=G10,H10)</f>
        <v>1</v>
      </c>
      <c r="G10" s="46">
        <f t="shared" ref="G10:G11" si="1">IF(E10="NA","NA",H10)</f>
        <v>1</v>
      </c>
      <c r="H10" s="46">
        <v>1</v>
      </c>
      <c r="I10" s="20" t="s">
        <v>1911</v>
      </c>
      <c r="J10" s="110">
        <v>1</v>
      </c>
      <c r="K10" s="46">
        <f t="shared" ref="K10:K14" si="2">IF(J10=L10,M10)</f>
        <v>1</v>
      </c>
      <c r="L10" s="46">
        <f t="shared" ref="L10:L14" si="3">IF(J10="NA","NA",M10)</f>
        <v>1</v>
      </c>
      <c r="M10" s="46">
        <v>1</v>
      </c>
      <c r="N10" s="17" t="s">
        <v>932</v>
      </c>
      <c r="O10" s="110">
        <v>1</v>
      </c>
      <c r="P10" s="46">
        <f t="shared" ref="P10:P14" si="4">IF(O10=Q10,R10)</f>
        <v>1</v>
      </c>
      <c r="Q10" s="46">
        <f t="shared" ref="Q10:Q14" si="5">IF(O10="NA","NA",R10)</f>
        <v>1</v>
      </c>
      <c r="R10" s="46">
        <v>1</v>
      </c>
      <c r="S10" s="294" t="s">
        <v>176</v>
      </c>
    </row>
    <row r="11" spans="1:19" s="66" customFormat="1" ht="114.75" customHeight="1">
      <c r="A11" s="45">
        <v>2</v>
      </c>
      <c r="B11" s="283"/>
      <c r="C11" s="293"/>
      <c r="D11" s="17" t="s">
        <v>933</v>
      </c>
      <c r="E11" s="110">
        <v>1</v>
      </c>
      <c r="F11" s="46">
        <f t="shared" si="0"/>
        <v>1</v>
      </c>
      <c r="G11" s="46">
        <f t="shared" si="1"/>
        <v>1</v>
      </c>
      <c r="H11" s="46">
        <v>1</v>
      </c>
      <c r="I11" s="20" t="s">
        <v>934</v>
      </c>
      <c r="J11" s="110">
        <v>1</v>
      </c>
      <c r="K11" s="46">
        <f t="shared" si="2"/>
        <v>1</v>
      </c>
      <c r="L11" s="46">
        <f t="shared" si="3"/>
        <v>1</v>
      </c>
      <c r="M11" s="46">
        <v>1</v>
      </c>
      <c r="N11" s="17" t="s">
        <v>935</v>
      </c>
      <c r="O11" s="110">
        <v>1</v>
      </c>
      <c r="P11" s="46">
        <f t="shared" si="4"/>
        <v>1</v>
      </c>
      <c r="Q11" s="46">
        <f t="shared" si="5"/>
        <v>1</v>
      </c>
      <c r="R11" s="46">
        <v>1</v>
      </c>
      <c r="S11" s="292"/>
    </row>
    <row r="12" spans="1:19" s="66" customFormat="1" ht="123.75" customHeight="1">
      <c r="A12" s="45">
        <v>3</v>
      </c>
      <c r="B12" s="281" t="s">
        <v>930</v>
      </c>
      <c r="C12" s="24" t="s">
        <v>335</v>
      </c>
      <c r="D12" s="17" t="s">
        <v>936</v>
      </c>
      <c r="E12" s="110">
        <v>1</v>
      </c>
      <c r="F12" s="46">
        <f t="shared" ref="F12:F14" si="6">IF(E12=G12,H12)</f>
        <v>1</v>
      </c>
      <c r="G12" s="46">
        <f t="shared" ref="G12:G14" si="7">IF(E12="NA","NA",H12)</f>
        <v>1</v>
      </c>
      <c r="H12" s="46">
        <v>1</v>
      </c>
      <c r="I12" s="20" t="s">
        <v>937</v>
      </c>
      <c r="J12" s="110">
        <v>1</v>
      </c>
      <c r="K12" s="46">
        <f t="shared" si="2"/>
        <v>1</v>
      </c>
      <c r="L12" s="46">
        <f t="shared" si="3"/>
        <v>1</v>
      </c>
      <c r="M12" s="46">
        <v>1</v>
      </c>
      <c r="N12" s="17" t="s">
        <v>938</v>
      </c>
      <c r="O12" s="110">
        <v>1</v>
      </c>
      <c r="P12" s="46">
        <f t="shared" si="4"/>
        <v>1</v>
      </c>
      <c r="Q12" s="46">
        <f t="shared" si="5"/>
        <v>1</v>
      </c>
      <c r="R12" s="46">
        <v>1</v>
      </c>
      <c r="S12" s="294" t="s">
        <v>19</v>
      </c>
    </row>
    <row r="13" spans="1:19" s="66" customFormat="1" ht="122.25" customHeight="1">
      <c r="A13" s="45">
        <v>4</v>
      </c>
      <c r="B13" s="282"/>
      <c r="C13" s="24" t="s">
        <v>336</v>
      </c>
      <c r="D13" s="17" t="s">
        <v>939</v>
      </c>
      <c r="E13" s="110">
        <v>1</v>
      </c>
      <c r="F13" s="46">
        <f t="shared" si="6"/>
        <v>1</v>
      </c>
      <c r="G13" s="46">
        <f t="shared" si="7"/>
        <v>1</v>
      </c>
      <c r="H13" s="46">
        <v>1</v>
      </c>
      <c r="I13" s="20" t="s">
        <v>940</v>
      </c>
      <c r="J13" s="110">
        <v>1</v>
      </c>
      <c r="K13" s="46">
        <f t="shared" si="2"/>
        <v>1</v>
      </c>
      <c r="L13" s="46">
        <f t="shared" si="3"/>
        <v>1</v>
      </c>
      <c r="M13" s="46">
        <v>1</v>
      </c>
      <c r="N13" s="17" t="s">
        <v>941</v>
      </c>
      <c r="O13" s="110">
        <v>1</v>
      </c>
      <c r="P13" s="46">
        <f t="shared" si="4"/>
        <v>1</v>
      </c>
      <c r="Q13" s="46">
        <f t="shared" si="5"/>
        <v>1</v>
      </c>
      <c r="R13" s="46">
        <v>1</v>
      </c>
      <c r="S13" s="291"/>
    </row>
    <row r="14" spans="1:19" s="2" customFormat="1" ht="60">
      <c r="A14" s="45">
        <v>5</v>
      </c>
      <c r="B14" s="283"/>
      <c r="C14" s="24" t="s">
        <v>337</v>
      </c>
      <c r="D14" s="17" t="s">
        <v>942</v>
      </c>
      <c r="E14" s="110">
        <v>1</v>
      </c>
      <c r="F14" s="46">
        <f t="shared" si="6"/>
        <v>1</v>
      </c>
      <c r="G14" s="46">
        <f t="shared" si="7"/>
        <v>1</v>
      </c>
      <c r="H14" s="46">
        <v>1</v>
      </c>
      <c r="I14" s="20" t="s">
        <v>934</v>
      </c>
      <c r="J14" s="110">
        <v>1</v>
      </c>
      <c r="K14" s="46">
        <f t="shared" si="2"/>
        <v>1</v>
      </c>
      <c r="L14" s="46">
        <f t="shared" si="3"/>
        <v>1</v>
      </c>
      <c r="M14" s="46">
        <v>1</v>
      </c>
      <c r="N14" s="17" t="s">
        <v>935</v>
      </c>
      <c r="O14" s="110">
        <v>1</v>
      </c>
      <c r="P14" s="46">
        <f t="shared" si="4"/>
        <v>1</v>
      </c>
      <c r="Q14" s="46">
        <f t="shared" si="5"/>
        <v>1</v>
      </c>
      <c r="R14" s="46">
        <v>1</v>
      </c>
      <c r="S14" s="292"/>
    </row>
    <row r="15" spans="1:19" s="52" customFormat="1" ht="15">
      <c r="A15" s="2"/>
      <c r="B15" s="29" t="s">
        <v>1242</v>
      </c>
      <c r="C15" s="30"/>
      <c r="D15" s="31">
        <f>'RESULTADOS FUERA'!B32</f>
        <v>1</v>
      </c>
      <c r="E15" s="111">
        <f>SUM(E10:E14)</f>
        <v>5</v>
      </c>
      <c r="F15" s="32">
        <f t="shared" ref="F15:H15" si="8">SUM(F10:F14)</f>
        <v>5</v>
      </c>
      <c r="G15" s="32">
        <f t="shared" si="8"/>
        <v>5</v>
      </c>
      <c r="H15" s="32">
        <f t="shared" si="8"/>
        <v>5</v>
      </c>
      <c r="I15" s="33"/>
      <c r="J15" s="32">
        <f t="shared" ref="J15:K15" si="9">SUM(J10:J14)</f>
        <v>5</v>
      </c>
      <c r="K15" s="32">
        <f t="shared" si="9"/>
        <v>5</v>
      </c>
      <c r="L15" s="32">
        <f t="shared" ref="L15" si="10">SUM(L10:L14)</f>
        <v>5</v>
      </c>
      <c r="M15" s="32">
        <f t="shared" ref="M15" si="11">SUM(M10:M14)</f>
        <v>5</v>
      </c>
      <c r="N15" s="34"/>
      <c r="O15" s="32">
        <f t="shared" ref="O15:P15" si="12">SUM(O10:O14)</f>
        <v>5</v>
      </c>
      <c r="P15" s="32">
        <f t="shared" si="12"/>
        <v>5</v>
      </c>
      <c r="Q15" s="32">
        <f t="shared" ref="Q15" si="13">SUM(Q10:Q14)</f>
        <v>5</v>
      </c>
      <c r="R15" s="32">
        <f t="shared" ref="R15" si="14">SUM(R10:R14)</f>
        <v>5</v>
      </c>
      <c r="S15" s="30"/>
    </row>
    <row r="16" spans="1:19" ht="15">
      <c r="A16" s="52"/>
      <c r="B16" s="29" t="s">
        <v>1731</v>
      </c>
      <c r="D16" s="112">
        <f>'RESULTADOS TUMORES SOLIDOS'!B32</f>
        <v>1</v>
      </c>
      <c r="E16" s="111">
        <f>SUM(E10:E14)</f>
        <v>5</v>
      </c>
      <c r="F16" s="32">
        <f t="shared" ref="F16:H16" si="15">SUM(F10:F14)</f>
        <v>5</v>
      </c>
      <c r="G16" s="32">
        <f t="shared" si="15"/>
        <v>5</v>
      </c>
      <c r="H16" s="32">
        <f t="shared" si="15"/>
        <v>5</v>
      </c>
      <c r="I16" s="106"/>
      <c r="J16" s="32">
        <f>SUM(J10:J14)</f>
        <v>5</v>
      </c>
      <c r="K16" s="32">
        <f t="shared" ref="K16:M16" si="16">SUM(K10:K14)</f>
        <v>5</v>
      </c>
      <c r="L16" s="32">
        <f t="shared" si="16"/>
        <v>5</v>
      </c>
      <c r="M16" s="32">
        <f t="shared" si="16"/>
        <v>5</v>
      </c>
      <c r="N16" s="104"/>
      <c r="O16" s="32">
        <f>SUM(O10:O14)</f>
        <v>5</v>
      </c>
      <c r="P16" s="32">
        <f t="shared" ref="P16:R16" si="17">SUM(P10:P14)</f>
        <v>5</v>
      </c>
      <c r="Q16" s="32">
        <f t="shared" si="17"/>
        <v>5</v>
      </c>
      <c r="R16" s="32">
        <f t="shared" si="17"/>
        <v>5</v>
      </c>
    </row>
  </sheetData>
  <mergeCells count="28">
    <mergeCell ref="B10:B11"/>
    <mergeCell ref="S10:S11"/>
    <mergeCell ref="S12:S14"/>
    <mergeCell ref="B12:B14"/>
    <mergeCell ref="C10:C11"/>
    <mergeCell ref="A1:S1"/>
    <mergeCell ref="A2:S2"/>
    <mergeCell ref="A4:S4"/>
    <mergeCell ref="A6:S6"/>
    <mergeCell ref="A3:S3"/>
    <mergeCell ref="A5:I5"/>
    <mergeCell ref="J5:S5"/>
    <mergeCell ref="O7:O9"/>
    <mergeCell ref="S7:S9"/>
    <mergeCell ref="A7:A9"/>
    <mergeCell ref="B7:B9"/>
    <mergeCell ref="C7:C9"/>
    <mergeCell ref="E7:E9"/>
    <mergeCell ref="J7:J9"/>
    <mergeCell ref="F7:F9"/>
    <mergeCell ref="G7:G9"/>
    <mergeCell ref="H7:H9"/>
    <mergeCell ref="K7:K9"/>
    <mergeCell ref="L7:L9"/>
    <mergeCell ref="M7:M9"/>
    <mergeCell ref="P7:P9"/>
    <mergeCell ref="Q7:Q9"/>
    <mergeCell ref="R7:R9"/>
  </mergeCells>
  <pageMargins left="0.70866141732283472" right="0.70866141732283472" top="0.74803149606299213" bottom="0.74803149606299213" header="0.31496062992125984" footer="0.31496062992125984"/>
  <pageSetup scale="34"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tabColor rgb="FF8E001B"/>
    <pageSetUpPr fitToPage="1"/>
  </sheetPr>
  <dimension ref="A1:S30"/>
  <sheetViews>
    <sheetView zoomScale="70" zoomScaleNormal="70" workbookViewId="0">
      <pane ySplit="8" topLeftCell="A9" activePane="bottomLeft" state="frozen"/>
      <selection activeCell="A5" sqref="A5:I5"/>
      <selection pane="bottomLeft" activeCell="A5" sqref="A5:S5"/>
    </sheetView>
  </sheetViews>
  <sheetFormatPr baseColWidth="10" defaultColWidth="9.3984375" defaultRowHeight="10"/>
  <cols>
    <col min="1" max="1" width="5.796875" style="58" customWidth="1"/>
    <col min="2" max="2" width="54.3984375" style="58" customWidth="1"/>
    <col min="3" max="3" width="22.796875" style="59" customWidth="1"/>
    <col min="4" max="4" width="50.796875" style="63" customWidth="1"/>
    <col min="5" max="5" width="10.796875" style="61" customWidth="1"/>
    <col min="6" max="8" width="10.796875" style="58" hidden="1" customWidth="1"/>
    <col min="9" max="9" width="94.796875" style="62" customWidth="1"/>
    <col min="10" max="10" width="10.796875" style="58" customWidth="1"/>
    <col min="11" max="13" width="10.796875" style="58" hidden="1" customWidth="1"/>
    <col min="14" max="14" width="90.796875" style="63" customWidth="1"/>
    <col min="15" max="15" width="10.796875" style="58" customWidth="1"/>
    <col min="16" max="18" width="10.796875" style="58" hidden="1" customWidth="1"/>
    <col min="19" max="19" width="50.796875" style="59" customWidth="1"/>
    <col min="20" max="20" width="11.3984375" style="58" customWidth="1"/>
    <col min="21" max="16384" width="9.3984375" style="58"/>
  </cols>
  <sheetData>
    <row r="1" spans="1:19" s="1" customFormat="1" ht="18" customHeight="1">
      <c r="A1" s="259" t="s">
        <v>1829</v>
      </c>
      <c r="B1" s="260"/>
      <c r="C1" s="260"/>
      <c r="D1" s="260"/>
      <c r="E1" s="260"/>
      <c r="F1" s="260"/>
      <c r="G1" s="260"/>
      <c r="H1" s="260"/>
      <c r="I1" s="260"/>
      <c r="J1" s="260"/>
      <c r="K1" s="260"/>
      <c r="L1" s="260"/>
      <c r="M1" s="260"/>
      <c r="N1" s="260"/>
      <c r="O1" s="260"/>
      <c r="P1" s="260"/>
      <c r="Q1" s="260"/>
      <c r="R1" s="260"/>
      <c r="S1" s="260"/>
    </row>
    <row r="2" spans="1:19" s="1" customFormat="1" ht="18" customHeight="1">
      <c r="A2" s="261" t="s">
        <v>27</v>
      </c>
      <c r="B2" s="262"/>
      <c r="C2" s="262"/>
      <c r="D2" s="262"/>
      <c r="E2" s="262"/>
      <c r="F2" s="262"/>
      <c r="G2" s="262"/>
      <c r="H2" s="262"/>
      <c r="I2" s="262"/>
      <c r="J2" s="262"/>
      <c r="K2" s="262"/>
      <c r="L2" s="262"/>
      <c r="M2" s="262"/>
      <c r="N2" s="262"/>
      <c r="O2" s="262"/>
      <c r="P2" s="262"/>
      <c r="Q2" s="262"/>
      <c r="R2" s="262"/>
      <c r="S2" s="262"/>
    </row>
    <row r="3" spans="1:19" s="6" customFormat="1" ht="42" customHeight="1">
      <c r="A3" s="265"/>
      <c r="B3" s="266"/>
      <c r="C3" s="266"/>
      <c r="D3" s="266"/>
      <c r="E3" s="266"/>
      <c r="F3" s="266"/>
      <c r="G3" s="266"/>
      <c r="H3" s="266"/>
      <c r="I3" s="266"/>
      <c r="J3" s="266"/>
      <c r="K3" s="266"/>
      <c r="L3" s="266"/>
      <c r="M3" s="266"/>
      <c r="N3" s="266"/>
      <c r="O3" s="266"/>
      <c r="P3" s="266"/>
      <c r="Q3" s="266"/>
      <c r="R3" s="266"/>
      <c r="S3" s="266"/>
    </row>
    <row r="4" spans="1:19" s="1" customFormat="1" ht="56.25" customHeight="1">
      <c r="A4" s="263" t="str">
        <f>CARÁTULA!B4</f>
        <v xml:space="preserve">CÉDULA DE EVALUACIÓN PARA CÁNCER EN MENORES DE 18 AÑOS: Astrocitoma, Ependimoma, Meduloblastoma, Neuroblastoma, Otros tumores del sistema nervioso central; Tumor de Wilms, Otros tumores renales, Hepatocarcinoma, Hepatoblastoma, Osteosarcoma, Sarcoma de Ewing, Linfoma no Hodgkin, Enfermedad o linfoma deHodgkin, Retinoblastoma, Sarcoma de partes blandas, Tumores gonadales, Tumores extragonadales, Diversos carcinomas, Histiocitosis; Leucemia linfoblástica aguda, Leucemia mieloblástica aguda, Leucemia crónica, Síndrome mielodisplásico - 2018                                                                                                                                                                             </v>
      </c>
      <c r="B4" s="264"/>
      <c r="C4" s="264"/>
      <c r="D4" s="264"/>
      <c r="E4" s="264"/>
      <c r="F4" s="264"/>
      <c r="G4" s="264"/>
      <c r="H4" s="264"/>
      <c r="I4" s="264"/>
      <c r="J4" s="264"/>
      <c r="K4" s="264"/>
      <c r="L4" s="264"/>
      <c r="M4" s="264"/>
      <c r="N4" s="264"/>
      <c r="O4" s="264"/>
      <c r="P4" s="264"/>
      <c r="Q4" s="264"/>
      <c r="R4" s="264"/>
      <c r="S4" s="264"/>
    </row>
    <row r="5" spans="1:19" s="7" customFormat="1" ht="21" customHeight="1">
      <c r="A5" s="301">
        <f>CARÁTULA!E8</f>
        <v>0</v>
      </c>
      <c r="B5" s="301"/>
      <c r="C5" s="301"/>
      <c r="D5" s="301"/>
      <c r="E5" s="301"/>
      <c r="F5" s="301"/>
      <c r="G5" s="301"/>
      <c r="H5" s="301"/>
      <c r="I5" s="301"/>
      <c r="J5" s="301">
        <f>CARÁTULA!E11</f>
        <v>0</v>
      </c>
      <c r="K5" s="301"/>
      <c r="L5" s="301"/>
      <c r="M5" s="301"/>
      <c r="N5" s="301"/>
      <c r="O5" s="301"/>
      <c r="P5" s="301"/>
      <c r="Q5" s="301"/>
      <c r="R5" s="301"/>
      <c r="S5" s="301"/>
    </row>
    <row r="6" spans="1:19" s="7" customFormat="1" ht="20" customHeight="1">
      <c r="A6" s="302" t="s">
        <v>1855</v>
      </c>
      <c r="B6" s="302"/>
      <c r="C6" s="302"/>
      <c r="D6" s="302"/>
      <c r="E6" s="302"/>
      <c r="F6" s="302"/>
      <c r="G6" s="302"/>
      <c r="H6" s="302"/>
      <c r="I6" s="302"/>
      <c r="J6" s="302"/>
      <c r="K6" s="302"/>
      <c r="L6" s="302"/>
      <c r="M6" s="302"/>
      <c r="N6" s="302"/>
      <c r="O6" s="302"/>
      <c r="P6" s="302"/>
      <c r="Q6" s="302"/>
      <c r="R6" s="302"/>
      <c r="S6" s="302"/>
    </row>
    <row r="7" spans="1:19" s="7" customFormat="1" ht="20" customHeight="1">
      <c r="A7" s="251"/>
      <c r="B7" s="251" t="s">
        <v>28</v>
      </c>
      <c r="C7" s="252" t="s">
        <v>29</v>
      </c>
      <c r="D7" s="8" t="s">
        <v>30</v>
      </c>
      <c r="E7" s="252" t="s">
        <v>31</v>
      </c>
      <c r="F7" s="257" t="s">
        <v>1723</v>
      </c>
      <c r="G7" s="257" t="s">
        <v>452</v>
      </c>
      <c r="H7" s="257" t="s">
        <v>1724</v>
      </c>
      <c r="I7" s="8" t="s">
        <v>1</v>
      </c>
      <c r="J7" s="252" t="s">
        <v>31</v>
      </c>
      <c r="K7" s="257" t="s">
        <v>1723</v>
      </c>
      <c r="L7" s="257" t="s">
        <v>452</v>
      </c>
      <c r="M7" s="257" t="s">
        <v>1724</v>
      </c>
      <c r="N7" s="9" t="s">
        <v>2</v>
      </c>
      <c r="O7" s="252" t="s">
        <v>31</v>
      </c>
      <c r="P7" s="288" t="s">
        <v>1723</v>
      </c>
      <c r="Q7" s="288" t="s">
        <v>452</v>
      </c>
      <c r="R7" s="288" t="s">
        <v>1724</v>
      </c>
      <c r="S7" s="252" t="s">
        <v>32</v>
      </c>
    </row>
    <row r="8" spans="1:19" s="7" customFormat="1" ht="20" customHeight="1">
      <c r="A8" s="251"/>
      <c r="B8" s="251"/>
      <c r="C8" s="252"/>
      <c r="D8" s="39" t="s">
        <v>33</v>
      </c>
      <c r="E8" s="252"/>
      <c r="F8" s="257"/>
      <c r="G8" s="257"/>
      <c r="H8" s="257"/>
      <c r="I8" s="40" t="s">
        <v>33</v>
      </c>
      <c r="J8" s="252"/>
      <c r="K8" s="257"/>
      <c r="L8" s="257"/>
      <c r="M8" s="257"/>
      <c r="N8" s="41" t="s">
        <v>5</v>
      </c>
      <c r="O8" s="252"/>
      <c r="P8" s="288"/>
      <c r="Q8" s="288"/>
      <c r="R8" s="288"/>
      <c r="S8" s="252"/>
    </row>
    <row r="9" spans="1:19" s="107" customFormat="1" ht="102" customHeight="1">
      <c r="A9" s="251"/>
      <c r="B9" s="251"/>
      <c r="C9" s="253"/>
      <c r="D9" s="42" t="s">
        <v>34</v>
      </c>
      <c r="E9" s="253"/>
      <c r="F9" s="257"/>
      <c r="G9" s="257"/>
      <c r="H9" s="257"/>
      <c r="I9" s="43" t="s">
        <v>34</v>
      </c>
      <c r="J9" s="253"/>
      <c r="K9" s="257"/>
      <c r="L9" s="257"/>
      <c r="M9" s="257"/>
      <c r="N9" s="44" t="s">
        <v>34</v>
      </c>
      <c r="O9" s="253"/>
      <c r="P9" s="288"/>
      <c r="Q9" s="288"/>
      <c r="R9" s="288"/>
      <c r="S9" s="253"/>
    </row>
    <row r="10" spans="1:19" s="107" customFormat="1" ht="139.5" customHeight="1">
      <c r="A10" s="16">
        <v>1</v>
      </c>
      <c r="B10" s="83" t="s">
        <v>943</v>
      </c>
      <c r="C10" s="24" t="s">
        <v>321</v>
      </c>
      <c r="D10" s="83" t="s">
        <v>944</v>
      </c>
      <c r="E10" s="84">
        <v>1</v>
      </c>
      <c r="F10" s="46">
        <f t="shared" ref="F10:F11" si="0">IF(E10=G10,H10)</f>
        <v>1</v>
      </c>
      <c r="G10" s="46">
        <f t="shared" ref="G10:G11" si="1">IF(E10="NA","NA",H10)</f>
        <v>1</v>
      </c>
      <c r="H10" s="46">
        <v>1</v>
      </c>
      <c r="I10" s="85" t="s">
        <v>945</v>
      </c>
      <c r="J10" s="84">
        <v>1</v>
      </c>
      <c r="K10" s="46">
        <f t="shared" ref="K10:K22" si="2">IF(J10=L10,M10)</f>
        <v>1</v>
      </c>
      <c r="L10" s="46">
        <f t="shared" ref="L10:L22" si="3">IF(J10="NA","NA",M10)</f>
        <v>1</v>
      </c>
      <c r="M10" s="46">
        <v>1</v>
      </c>
      <c r="N10" s="83" t="s">
        <v>946</v>
      </c>
      <c r="O10" s="84">
        <v>1</v>
      </c>
      <c r="P10" s="46">
        <f t="shared" ref="P10:P22" si="4">IF(O10=Q10,R10)</f>
        <v>1</v>
      </c>
      <c r="Q10" s="46">
        <f t="shared" ref="Q10:Q22" si="5">IF(O10="NA","NA",R10)</f>
        <v>1</v>
      </c>
      <c r="R10" s="46">
        <v>1</v>
      </c>
      <c r="S10" s="28" t="s">
        <v>191</v>
      </c>
    </row>
    <row r="11" spans="1:19" s="107" customFormat="1" ht="135">
      <c r="A11" s="16">
        <v>2</v>
      </c>
      <c r="B11" s="83" t="s">
        <v>947</v>
      </c>
      <c r="C11" s="267" t="s">
        <v>322</v>
      </c>
      <c r="D11" s="83" t="s">
        <v>948</v>
      </c>
      <c r="E11" s="84">
        <v>1</v>
      </c>
      <c r="F11" s="46">
        <f t="shared" si="0"/>
        <v>1</v>
      </c>
      <c r="G11" s="46">
        <f t="shared" si="1"/>
        <v>1</v>
      </c>
      <c r="H11" s="46">
        <v>1</v>
      </c>
      <c r="I11" s="85" t="s">
        <v>949</v>
      </c>
      <c r="J11" s="84">
        <v>1</v>
      </c>
      <c r="K11" s="46">
        <f t="shared" si="2"/>
        <v>1</v>
      </c>
      <c r="L11" s="46">
        <f t="shared" si="3"/>
        <v>1</v>
      </c>
      <c r="M11" s="46">
        <v>1</v>
      </c>
      <c r="N11" s="83" t="s">
        <v>950</v>
      </c>
      <c r="O11" s="84">
        <v>1</v>
      </c>
      <c r="P11" s="46">
        <f t="shared" si="4"/>
        <v>1</v>
      </c>
      <c r="Q11" s="46">
        <f t="shared" si="5"/>
        <v>1</v>
      </c>
      <c r="R11" s="46">
        <v>1</v>
      </c>
      <c r="S11" s="254" t="s">
        <v>323</v>
      </c>
    </row>
    <row r="12" spans="1:19" s="107" customFormat="1" ht="135">
      <c r="A12" s="16">
        <v>3</v>
      </c>
      <c r="B12" s="83" t="s">
        <v>951</v>
      </c>
      <c r="C12" s="267"/>
      <c r="D12" s="83" t="s">
        <v>948</v>
      </c>
      <c r="E12" s="109">
        <v>1</v>
      </c>
      <c r="F12" s="46">
        <f t="shared" ref="F12:F22" si="6">IF(E12=G12,H12)</f>
        <v>1</v>
      </c>
      <c r="G12" s="46">
        <f t="shared" ref="G12:G22" si="7">IF(E12="NA","NA",H12)</f>
        <v>1</v>
      </c>
      <c r="H12" s="46">
        <v>1</v>
      </c>
      <c r="I12" s="85" t="s">
        <v>952</v>
      </c>
      <c r="J12" s="109">
        <v>1</v>
      </c>
      <c r="K12" s="46">
        <f t="shared" si="2"/>
        <v>1</v>
      </c>
      <c r="L12" s="46">
        <f t="shared" si="3"/>
        <v>1</v>
      </c>
      <c r="M12" s="46">
        <v>1</v>
      </c>
      <c r="N12" s="83" t="s">
        <v>953</v>
      </c>
      <c r="O12" s="109">
        <v>1</v>
      </c>
      <c r="P12" s="46">
        <f t="shared" si="4"/>
        <v>1</v>
      </c>
      <c r="Q12" s="46">
        <f t="shared" si="5"/>
        <v>1</v>
      </c>
      <c r="R12" s="46">
        <v>1</v>
      </c>
      <c r="S12" s="254"/>
    </row>
    <row r="13" spans="1:19" s="107" customFormat="1" ht="138.75" customHeight="1">
      <c r="A13" s="16">
        <v>4</v>
      </c>
      <c r="B13" s="83" t="s">
        <v>954</v>
      </c>
      <c r="C13" s="24" t="s">
        <v>324</v>
      </c>
      <c r="D13" s="83" t="s">
        <v>1804</v>
      </c>
      <c r="E13" s="84">
        <v>1</v>
      </c>
      <c r="F13" s="46">
        <f t="shared" si="6"/>
        <v>1</v>
      </c>
      <c r="G13" s="46">
        <f t="shared" si="7"/>
        <v>1</v>
      </c>
      <c r="H13" s="46">
        <v>1</v>
      </c>
      <c r="I13" s="85" t="s">
        <v>955</v>
      </c>
      <c r="J13" s="84">
        <v>1</v>
      </c>
      <c r="K13" s="46">
        <f t="shared" si="2"/>
        <v>1</v>
      </c>
      <c r="L13" s="46">
        <f t="shared" si="3"/>
        <v>1</v>
      </c>
      <c r="M13" s="46">
        <v>1</v>
      </c>
      <c r="N13" s="83" t="s">
        <v>956</v>
      </c>
      <c r="O13" s="84">
        <v>1</v>
      </c>
      <c r="P13" s="46">
        <f t="shared" si="4"/>
        <v>1</v>
      </c>
      <c r="Q13" s="46">
        <f t="shared" si="5"/>
        <v>1</v>
      </c>
      <c r="R13" s="46">
        <v>1</v>
      </c>
      <c r="S13" s="254"/>
    </row>
    <row r="14" spans="1:19" s="107" customFormat="1" ht="150">
      <c r="A14" s="16">
        <v>5</v>
      </c>
      <c r="B14" s="83" t="s">
        <v>957</v>
      </c>
      <c r="C14" s="24" t="s">
        <v>325</v>
      </c>
      <c r="D14" s="83" t="s">
        <v>958</v>
      </c>
      <c r="E14" s="84">
        <v>1</v>
      </c>
      <c r="F14" s="46">
        <f t="shared" si="6"/>
        <v>1</v>
      </c>
      <c r="G14" s="46">
        <f t="shared" si="7"/>
        <v>1</v>
      </c>
      <c r="H14" s="46">
        <v>1</v>
      </c>
      <c r="I14" s="85" t="s">
        <v>959</v>
      </c>
      <c r="J14" s="84">
        <v>1</v>
      </c>
      <c r="K14" s="46">
        <f t="shared" si="2"/>
        <v>1</v>
      </c>
      <c r="L14" s="46">
        <f t="shared" si="3"/>
        <v>1</v>
      </c>
      <c r="M14" s="46">
        <v>1</v>
      </c>
      <c r="N14" s="83" t="s">
        <v>960</v>
      </c>
      <c r="O14" s="84">
        <v>1</v>
      </c>
      <c r="P14" s="46">
        <f t="shared" si="4"/>
        <v>1</v>
      </c>
      <c r="Q14" s="46">
        <f t="shared" si="5"/>
        <v>1</v>
      </c>
      <c r="R14" s="46">
        <v>1</v>
      </c>
      <c r="S14" s="254" t="s">
        <v>326</v>
      </c>
    </row>
    <row r="15" spans="1:19" s="107" customFormat="1" ht="90">
      <c r="A15" s="16">
        <v>6</v>
      </c>
      <c r="B15" s="83" t="s">
        <v>961</v>
      </c>
      <c r="C15" s="24" t="s">
        <v>327</v>
      </c>
      <c r="D15" s="83" t="s">
        <v>962</v>
      </c>
      <c r="E15" s="84">
        <v>1</v>
      </c>
      <c r="F15" s="46">
        <f t="shared" si="6"/>
        <v>1</v>
      </c>
      <c r="G15" s="46">
        <f t="shared" si="7"/>
        <v>1</v>
      </c>
      <c r="H15" s="46">
        <v>1</v>
      </c>
      <c r="I15" s="85" t="s">
        <v>963</v>
      </c>
      <c r="J15" s="84">
        <v>1</v>
      </c>
      <c r="K15" s="46">
        <f t="shared" si="2"/>
        <v>1</v>
      </c>
      <c r="L15" s="46">
        <f t="shared" si="3"/>
        <v>1</v>
      </c>
      <c r="M15" s="46">
        <v>1</v>
      </c>
      <c r="N15" s="83" t="s">
        <v>964</v>
      </c>
      <c r="O15" s="84">
        <v>1</v>
      </c>
      <c r="P15" s="46">
        <f t="shared" si="4"/>
        <v>1</v>
      </c>
      <c r="Q15" s="46">
        <f t="shared" si="5"/>
        <v>1</v>
      </c>
      <c r="R15" s="46">
        <v>1</v>
      </c>
      <c r="S15" s="254"/>
    </row>
    <row r="16" spans="1:19" s="107" customFormat="1" ht="90">
      <c r="A16" s="16">
        <v>7</v>
      </c>
      <c r="B16" s="83" t="s">
        <v>965</v>
      </c>
      <c r="C16" s="24" t="s">
        <v>328</v>
      </c>
      <c r="D16" s="83" t="s">
        <v>962</v>
      </c>
      <c r="E16" s="84">
        <v>1</v>
      </c>
      <c r="F16" s="46">
        <f t="shared" si="6"/>
        <v>1</v>
      </c>
      <c r="G16" s="46">
        <f t="shared" si="7"/>
        <v>1</v>
      </c>
      <c r="H16" s="46">
        <v>1</v>
      </c>
      <c r="I16" s="85" t="s">
        <v>963</v>
      </c>
      <c r="J16" s="84">
        <v>1</v>
      </c>
      <c r="K16" s="46">
        <f t="shared" si="2"/>
        <v>1</v>
      </c>
      <c r="L16" s="46">
        <f t="shared" si="3"/>
        <v>1</v>
      </c>
      <c r="M16" s="46">
        <v>1</v>
      </c>
      <c r="N16" s="83" t="s">
        <v>964</v>
      </c>
      <c r="O16" s="84">
        <v>1</v>
      </c>
      <c r="P16" s="46">
        <f t="shared" si="4"/>
        <v>1</v>
      </c>
      <c r="Q16" s="46">
        <f t="shared" si="5"/>
        <v>1</v>
      </c>
      <c r="R16" s="46">
        <v>1</v>
      </c>
      <c r="S16" s="254"/>
    </row>
    <row r="17" spans="1:19" s="107" customFormat="1" ht="90">
      <c r="A17" s="16">
        <v>8</v>
      </c>
      <c r="B17" s="83" t="s">
        <v>966</v>
      </c>
      <c r="C17" s="24" t="s">
        <v>329</v>
      </c>
      <c r="D17" s="83" t="s">
        <v>962</v>
      </c>
      <c r="E17" s="84">
        <v>1</v>
      </c>
      <c r="F17" s="46">
        <f t="shared" si="6"/>
        <v>1</v>
      </c>
      <c r="G17" s="46">
        <f t="shared" si="7"/>
        <v>1</v>
      </c>
      <c r="H17" s="46">
        <v>1</v>
      </c>
      <c r="I17" s="85" t="s">
        <v>963</v>
      </c>
      <c r="J17" s="84">
        <v>1</v>
      </c>
      <c r="K17" s="46">
        <f t="shared" si="2"/>
        <v>1</v>
      </c>
      <c r="L17" s="46">
        <f t="shared" si="3"/>
        <v>1</v>
      </c>
      <c r="M17" s="46">
        <v>1</v>
      </c>
      <c r="N17" s="83" t="s">
        <v>964</v>
      </c>
      <c r="O17" s="84">
        <v>1</v>
      </c>
      <c r="P17" s="46">
        <f t="shared" si="4"/>
        <v>1</v>
      </c>
      <c r="Q17" s="46">
        <f t="shared" si="5"/>
        <v>1</v>
      </c>
      <c r="R17" s="46">
        <v>1</v>
      </c>
      <c r="S17" s="254" t="s">
        <v>326</v>
      </c>
    </row>
    <row r="18" spans="1:19" s="107" customFormat="1" ht="90">
      <c r="A18" s="16">
        <v>9</v>
      </c>
      <c r="B18" s="83" t="s">
        <v>967</v>
      </c>
      <c r="C18" s="24" t="s">
        <v>330</v>
      </c>
      <c r="D18" s="83" t="s">
        <v>962</v>
      </c>
      <c r="E18" s="84">
        <v>1</v>
      </c>
      <c r="F18" s="46">
        <f t="shared" si="6"/>
        <v>1</v>
      </c>
      <c r="G18" s="46">
        <f t="shared" si="7"/>
        <v>1</v>
      </c>
      <c r="H18" s="46">
        <v>1</v>
      </c>
      <c r="I18" s="85" t="s">
        <v>963</v>
      </c>
      <c r="J18" s="84">
        <v>1</v>
      </c>
      <c r="K18" s="46">
        <f t="shared" si="2"/>
        <v>1</v>
      </c>
      <c r="L18" s="46">
        <f t="shared" si="3"/>
        <v>1</v>
      </c>
      <c r="M18" s="46">
        <v>1</v>
      </c>
      <c r="N18" s="83" t="s">
        <v>964</v>
      </c>
      <c r="O18" s="84">
        <v>1</v>
      </c>
      <c r="P18" s="46">
        <f t="shared" si="4"/>
        <v>1</v>
      </c>
      <c r="Q18" s="46">
        <f t="shared" si="5"/>
        <v>1</v>
      </c>
      <c r="R18" s="46">
        <v>1</v>
      </c>
      <c r="S18" s="254"/>
    </row>
    <row r="19" spans="1:19" s="107" customFormat="1" ht="90">
      <c r="A19" s="16">
        <v>10</v>
      </c>
      <c r="B19" s="83" t="s">
        <v>968</v>
      </c>
      <c r="C19" s="24" t="s">
        <v>331</v>
      </c>
      <c r="D19" s="83" t="s">
        <v>962</v>
      </c>
      <c r="E19" s="84">
        <v>1</v>
      </c>
      <c r="F19" s="46">
        <f t="shared" si="6"/>
        <v>1</v>
      </c>
      <c r="G19" s="46">
        <f t="shared" si="7"/>
        <v>1</v>
      </c>
      <c r="H19" s="46">
        <v>1</v>
      </c>
      <c r="I19" s="85" t="s">
        <v>963</v>
      </c>
      <c r="J19" s="84">
        <v>1</v>
      </c>
      <c r="K19" s="46">
        <f t="shared" si="2"/>
        <v>1</v>
      </c>
      <c r="L19" s="46">
        <f t="shared" si="3"/>
        <v>1</v>
      </c>
      <c r="M19" s="46">
        <v>1</v>
      </c>
      <c r="N19" s="83" t="s">
        <v>964</v>
      </c>
      <c r="O19" s="84">
        <v>1</v>
      </c>
      <c r="P19" s="46">
        <f t="shared" si="4"/>
        <v>1</v>
      </c>
      <c r="Q19" s="46">
        <f t="shared" si="5"/>
        <v>1</v>
      </c>
      <c r="R19" s="46">
        <v>1</v>
      </c>
      <c r="S19" s="254"/>
    </row>
    <row r="20" spans="1:19" s="107" customFormat="1" ht="90">
      <c r="A20" s="16">
        <v>11</v>
      </c>
      <c r="B20" s="83" t="s">
        <v>969</v>
      </c>
      <c r="C20" s="24" t="s">
        <v>332</v>
      </c>
      <c r="D20" s="83" t="s">
        <v>962</v>
      </c>
      <c r="E20" s="84">
        <v>1</v>
      </c>
      <c r="F20" s="46">
        <f t="shared" si="6"/>
        <v>1</v>
      </c>
      <c r="G20" s="46">
        <f t="shared" si="7"/>
        <v>1</v>
      </c>
      <c r="H20" s="46">
        <v>1</v>
      </c>
      <c r="I20" s="85" t="s">
        <v>963</v>
      </c>
      <c r="J20" s="84">
        <v>1</v>
      </c>
      <c r="K20" s="46">
        <f t="shared" si="2"/>
        <v>1</v>
      </c>
      <c r="L20" s="46">
        <f t="shared" si="3"/>
        <v>1</v>
      </c>
      <c r="M20" s="46">
        <v>1</v>
      </c>
      <c r="N20" s="83" t="s">
        <v>964</v>
      </c>
      <c r="O20" s="84">
        <v>1</v>
      </c>
      <c r="P20" s="46">
        <f t="shared" si="4"/>
        <v>1</v>
      </c>
      <c r="Q20" s="46">
        <f t="shared" si="5"/>
        <v>1</v>
      </c>
      <c r="R20" s="46">
        <v>1</v>
      </c>
      <c r="S20" s="254"/>
    </row>
    <row r="21" spans="1:19" s="107" customFormat="1" ht="122.25" customHeight="1">
      <c r="A21" s="16">
        <v>12</v>
      </c>
      <c r="B21" s="83" t="s">
        <v>970</v>
      </c>
      <c r="C21" s="24" t="s">
        <v>333</v>
      </c>
      <c r="D21" s="83" t="s">
        <v>962</v>
      </c>
      <c r="E21" s="84">
        <v>1</v>
      </c>
      <c r="F21" s="46">
        <f t="shared" si="6"/>
        <v>1</v>
      </c>
      <c r="G21" s="46">
        <f t="shared" si="7"/>
        <v>1</v>
      </c>
      <c r="H21" s="46">
        <v>1</v>
      </c>
      <c r="I21" s="85" t="s">
        <v>963</v>
      </c>
      <c r="J21" s="84">
        <v>1</v>
      </c>
      <c r="K21" s="46">
        <f t="shared" si="2"/>
        <v>1</v>
      </c>
      <c r="L21" s="46">
        <f t="shared" si="3"/>
        <v>1</v>
      </c>
      <c r="M21" s="46">
        <v>1</v>
      </c>
      <c r="N21" s="83" t="s">
        <v>964</v>
      </c>
      <c r="O21" s="84">
        <v>1</v>
      </c>
      <c r="P21" s="46">
        <f t="shared" si="4"/>
        <v>1</v>
      </c>
      <c r="Q21" s="46">
        <f t="shared" si="5"/>
        <v>1</v>
      </c>
      <c r="R21" s="46">
        <v>1</v>
      </c>
      <c r="S21" s="254"/>
    </row>
    <row r="22" spans="1:19" s="97" customFormat="1" ht="105">
      <c r="A22" s="16">
        <v>13</v>
      </c>
      <c r="B22" s="83" t="s">
        <v>971</v>
      </c>
      <c r="C22" s="24" t="s">
        <v>214</v>
      </c>
      <c r="D22" s="83" t="s">
        <v>972</v>
      </c>
      <c r="E22" s="84">
        <v>1</v>
      </c>
      <c r="F22" s="46">
        <f t="shared" si="6"/>
        <v>1</v>
      </c>
      <c r="G22" s="46">
        <f t="shared" si="7"/>
        <v>1</v>
      </c>
      <c r="H22" s="46">
        <v>1</v>
      </c>
      <c r="I22" s="85" t="s">
        <v>0</v>
      </c>
      <c r="J22" s="84">
        <v>1</v>
      </c>
      <c r="K22" s="46">
        <f t="shared" si="2"/>
        <v>1</v>
      </c>
      <c r="L22" s="46">
        <f t="shared" si="3"/>
        <v>1</v>
      </c>
      <c r="M22" s="46">
        <v>1</v>
      </c>
      <c r="N22" s="83" t="s">
        <v>973</v>
      </c>
      <c r="O22" s="84">
        <v>1</v>
      </c>
      <c r="P22" s="46">
        <f t="shared" si="4"/>
        <v>1</v>
      </c>
      <c r="Q22" s="46">
        <f t="shared" si="5"/>
        <v>1</v>
      </c>
      <c r="R22" s="46">
        <v>1</v>
      </c>
      <c r="S22" s="28" t="s">
        <v>326</v>
      </c>
    </row>
    <row r="23" spans="1:19" s="97" customFormat="1" ht="30">
      <c r="A23" s="7"/>
      <c r="B23" s="92" t="s">
        <v>1239</v>
      </c>
      <c r="C23" s="30"/>
      <c r="D23" s="93">
        <f>'RESULTADOS HEMATOPATIAS'!F32</f>
        <v>1</v>
      </c>
      <c r="E23" s="94">
        <f>SUM(E10:E22)</f>
        <v>13</v>
      </c>
      <c r="F23" s="94">
        <f t="shared" ref="F23:H23" si="8">SUM(F10:F22)</f>
        <v>13</v>
      </c>
      <c r="G23" s="94">
        <f t="shared" si="8"/>
        <v>13</v>
      </c>
      <c r="H23" s="94">
        <f t="shared" si="8"/>
        <v>13</v>
      </c>
      <c r="I23" s="95"/>
      <c r="J23" s="94">
        <f t="shared" ref="J23:K23" si="9">SUM(J10:J22)</f>
        <v>13</v>
      </c>
      <c r="K23" s="94">
        <f t="shared" si="9"/>
        <v>13</v>
      </c>
      <c r="L23" s="94">
        <f t="shared" ref="L23" si="10">SUM(L10:L22)</f>
        <v>13</v>
      </c>
      <c r="M23" s="94">
        <f t="shared" ref="M23" si="11">SUM(M10:M22)</f>
        <v>13</v>
      </c>
      <c r="N23" s="96"/>
      <c r="O23" s="94">
        <f t="shared" ref="O23:P23" si="12">SUM(O10:O22)</f>
        <v>13</v>
      </c>
      <c r="P23" s="94">
        <f t="shared" si="12"/>
        <v>13</v>
      </c>
      <c r="Q23" s="94">
        <f t="shared" ref="Q23" si="13">SUM(Q10:Q22)</f>
        <v>13</v>
      </c>
      <c r="R23" s="94">
        <f t="shared" ref="R23" si="14">SUM(R10:R22)</f>
        <v>13</v>
      </c>
      <c r="S23" s="30"/>
    </row>
    <row r="24" spans="1:19" s="97" customFormat="1" ht="15">
      <c r="A24" s="7"/>
      <c r="B24" s="92" t="s">
        <v>1240</v>
      </c>
      <c r="C24" s="30"/>
      <c r="D24" s="93">
        <f>'RESULTADOS FUERA'!N32</f>
        <v>1</v>
      </c>
      <c r="E24" s="94">
        <f>SUM(E10:E22)</f>
        <v>13</v>
      </c>
      <c r="F24" s="94">
        <f t="shared" ref="F24:H24" si="15">SUM(F10:F22)</f>
        <v>13</v>
      </c>
      <c r="G24" s="94">
        <f t="shared" si="15"/>
        <v>13</v>
      </c>
      <c r="H24" s="94">
        <f t="shared" si="15"/>
        <v>13</v>
      </c>
      <c r="I24" s="95"/>
      <c r="J24" s="94">
        <f t="shared" ref="J24" si="16">SUM(J10:J22)</f>
        <v>13</v>
      </c>
      <c r="K24" s="94">
        <f t="shared" ref="K24:M24" si="17">SUM(K10:K22)</f>
        <v>13</v>
      </c>
      <c r="L24" s="94">
        <f t="shared" si="17"/>
        <v>13</v>
      </c>
      <c r="M24" s="94">
        <f t="shared" si="17"/>
        <v>13</v>
      </c>
      <c r="N24" s="96"/>
      <c r="O24" s="94">
        <f t="shared" ref="O24" si="18">SUM(O10:O22)</f>
        <v>13</v>
      </c>
      <c r="P24" s="94">
        <f t="shared" ref="P24:R24" si="19">SUM(P10:P22)</f>
        <v>13</v>
      </c>
      <c r="Q24" s="94">
        <f t="shared" si="19"/>
        <v>13</v>
      </c>
      <c r="R24" s="94">
        <f t="shared" si="19"/>
        <v>13</v>
      </c>
      <c r="S24" s="30"/>
    </row>
    <row r="25" spans="1:19" s="97" customFormat="1" ht="15">
      <c r="A25" s="7"/>
      <c r="B25" s="92" t="s">
        <v>1241</v>
      </c>
      <c r="C25" s="30"/>
      <c r="D25" s="93">
        <f>'RESULTADOS TUMORES SOLIDOS'!N32</f>
        <v>1</v>
      </c>
      <c r="E25" s="94">
        <f>SUM(E10:E22)</f>
        <v>13</v>
      </c>
      <c r="F25" s="94">
        <f t="shared" ref="F25:H25" si="20">SUM(F10:F22)</f>
        <v>13</v>
      </c>
      <c r="G25" s="94">
        <f t="shared" si="20"/>
        <v>13</v>
      </c>
      <c r="H25" s="94">
        <f t="shared" si="20"/>
        <v>13</v>
      </c>
      <c r="I25" s="95"/>
      <c r="J25" s="94">
        <f t="shared" ref="J25" si="21">SUM(J10:J22)</f>
        <v>13</v>
      </c>
      <c r="K25" s="94">
        <f t="shared" ref="K25:M25" si="22">SUM(K10:K22)</f>
        <v>13</v>
      </c>
      <c r="L25" s="94">
        <f t="shared" si="22"/>
        <v>13</v>
      </c>
      <c r="M25" s="94">
        <f t="shared" si="22"/>
        <v>13</v>
      </c>
      <c r="N25" s="96"/>
      <c r="O25" s="94">
        <f t="shared" ref="O25" si="23">SUM(O10:O22)</f>
        <v>13</v>
      </c>
      <c r="P25" s="94">
        <f t="shared" ref="P25:R25" si="24">SUM(P10:P22)</f>
        <v>13</v>
      </c>
      <c r="Q25" s="94">
        <f t="shared" si="24"/>
        <v>13</v>
      </c>
      <c r="R25" s="94">
        <f t="shared" si="24"/>
        <v>13</v>
      </c>
      <c r="S25" s="30"/>
    </row>
    <row r="26" spans="1:19" s="97" customFormat="1">
      <c r="C26" s="59"/>
      <c r="D26" s="101"/>
      <c r="E26" s="102"/>
      <c r="I26" s="103"/>
      <c r="N26" s="101"/>
      <c r="S26" s="59"/>
    </row>
    <row r="27" spans="1:19" s="97" customFormat="1">
      <c r="C27" s="59"/>
      <c r="D27" s="101"/>
      <c r="E27" s="102"/>
      <c r="I27" s="103"/>
      <c r="N27" s="101"/>
      <c r="S27" s="59"/>
    </row>
    <row r="28" spans="1:19" s="97" customFormat="1">
      <c r="C28" s="59"/>
      <c r="D28" s="101"/>
      <c r="E28" s="102"/>
      <c r="I28" s="103"/>
      <c r="N28" s="101"/>
      <c r="S28" s="59"/>
    </row>
    <row r="29" spans="1:19" s="97" customFormat="1">
      <c r="C29" s="59"/>
      <c r="D29" s="101"/>
      <c r="E29" s="102"/>
      <c r="I29" s="103"/>
      <c r="N29" s="101"/>
      <c r="S29" s="59"/>
    </row>
    <row r="30" spans="1:19">
      <c r="A30" s="97"/>
      <c r="B30" s="97"/>
      <c r="D30" s="101"/>
      <c r="E30" s="102"/>
      <c r="F30" s="97"/>
      <c r="G30" s="97"/>
      <c r="H30" s="97"/>
      <c r="I30" s="103"/>
      <c r="J30" s="97"/>
      <c r="K30" s="97"/>
      <c r="L30" s="97"/>
      <c r="M30" s="97"/>
      <c r="N30" s="101"/>
      <c r="O30" s="97"/>
      <c r="P30" s="97"/>
      <c r="Q30" s="97"/>
      <c r="R30" s="97"/>
    </row>
  </sheetData>
  <mergeCells count="27">
    <mergeCell ref="S14:S16"/>
    <mergeCell ref="S17:S21"/>
    <mergeCell ref="C11:C12"/>
    <mergeCell ref="A6:S6"/>
    <mergeCell ref="A7:A9"/>
    <mergeCell ref="B7:B9"/>
    <mergeCell ref="C7:C9"/>
    <mergeCell ref="E7:E9"/>
    <mergeCell ref="J7:J9"/>
    <mergeCell ref="O7:O9"/>
    <mergeCell ref="S7:S9"/>
    <mergeCell ref="F7:F9"/>
    <mergeCell ref="G7:G9"/>
    <mergeCell ref="H7:H9"/>
    <mergeCell ref="K7:K9"/>
    <mergeCell ref="L7:L9"/>
    <mergeCell ref="A1:S1"/>
    <mergeCell ref="A2:S2"/>
    <mergeCell ref="A3:S3"/>
    <mergeCell ref="A4:S4"/>
    <mergeCell ref="S11:S13"/>
    <mergeCell ref="M7:M9"/>
    <mergeCell ref="P7:P9"/>
    <mergeCell ref="Q7:Q9"/>
    <mergeCell ref="R7:R9"/>
    <mergeCell ref="A5:I5"/>
    <mergeCell ref="J5:S5"/>
  </mergeCells>
  <pageMargins left="0.70866141732283472" right="0.70866141732283472" top="0.74803149606299213" bottom="0.74803149606299213" header="0.31496062992125984" footer="0.31496062992125984"/>
  <pageSetup scale="34"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tabColor rgb="FF8E001B"/>
    <pageSetUpPr fitToPage="1"/>
  </sheetPr>
  <dimension ref="A1:S103"/>
  <sheetViews>
    <sheetView zoomScaleNormal="100" workbookViewId="0">
      <pane ySplit="8" topLeftCell="A9" activePane="bottomLeft" state="frozen"/>
      <selection activeCell="A5" sqref="A5:I5"/>
      <selection pane="bottomLeft" activeCell="D11" sqref="D11"/>
    </sheetView>
  </sheetViews>
  <sheetFormatPr baseColWidth="10" defaultColWidth="9.3984375" defaultRowHeight="10"/>
  <cols>
    <col min="1" max="1" width="5.796875" style="58" customWidth="1"/>
    <col min="2" max="2" width="50.796875" style="58" customWidth="1"/>
    <col min="3" max="3" width="22.796875" style="59" customWidth="1"/>
    <col min="4" max="4" width="66" style="63" customWidth="1"/>
    <col min="5" max="5" width="10.796875" style="61" customWidth="1"/>
    <col min="6" max="8" width="10.796875" style="58" hidden="1" customWidth="1"/>
    <col min="9" max="9" width="90.796875" style="62" customWidth="1"/>
    <col min="10" max="10" width="10.796875" style="58" customWidth="1"/>
    <col min="11" max="13" width="10.796875" style="58" hidden="1" customWidth="1"/>
    <col min="14" max="14" width="90.796875" style="63" customWidth="1"/>
    <col min="15" max="15" width="10.796875" style="58" customWidth="1"/>
    <col min="16" max="18" width="10.796875" style="58" hidden="1" customWidth="1"/>
    <col min="19" max="19" width="50.796875" style="59" customWidth="1"/>
    <col min="20" max="20" width="10.3984375" style="58" customWidth="1"/>
    <col min="21" max="16384" width="9.3984375" style="58"/>
  </cols>
  <sheetData>
    <row r="1" spans="1:19" s="1" customFormat="1" ht="18" customHeight="1">
      <c r="A1" s="259" t="s">
        <v>1829</v>
      </c>
      <c r="B1" s="260"/>
      <c r="C1" s="260"/>
      <c r="D1" s="260"/>
      <c r="E1" s="260"/>
      <c r="F1" s="260"/>
      <c r="G1" s="260"/>
      <c r="H1" s="260"/>
      <c r="I1" s="260"/>
      <c r="J1" s="260"/>
      <c r="K1" s="260"/>
      <c r="L1" s="260"/>
      <c r="M1" s="260"/>
      <c r="N1" s="260"/>
      <c r="O1" s="260"/>
      <c r="P1" s="260"/>
      <c r="Q1" s="260"/>
      <c r="R1" s="260"/>
      <c r="S1" s="260"/>
    </row>
    <row r="2" spans="1:19" s="1" customFormat="1" ht="18" customHeight="1">
      <c r="A2" s="261" t="s">
        <v>27</v>
      </c>
      <c r="B2" s="262"/>
      <c r="C2" s="262"/>
      <c r="D2" s="262"/>
      <c r="E2" s="262"/>
      <c r="F2" s="262"/>
      <c r="G2" s="262"/>
      <c r="H2" s="262"/>
      <c r="I2" s="262"/>
      <c r="J2" s="262"/>
      <c r="K2" s="262"/>
      <c r="L2" s="262"/>
      <c r="M2" s="262"/>
      <c r="N2" s="262"/>
      <c r="O2" s="262"/>
      <c r="P2" s="262"/>
      <c r="Q2" s="262"/>
      <c r="R2" s="262"/>
      <c r="S2" s="262"/>
    </row>
    <row r="3" spans="1:19" s="6" customFormat="1" ht="42" customHeight="1">
      <c r="A3" s="265"/>
      <c r="B3" s="266"/>
      <c r="C3" s="266"/>
      <c r="D3" s="266"/>
      <c r="E3" s="266"/>
      <c r="F3" s="266"/>
      <c r="G3" s="266"/>
      <c r="H3" s="266"/>
      <c r="I3" s="266"/>
      <c r="J3" s="266"/>
      <c r="K3" s="266"/>
      <c r="L3" s="266"/>
      <c r="M3" s="266"/>
      <c r="N3" s="266"/>
      <c r="O3" s="266"/>
      <c r="P3" s="266"/>
      <c r="Q3" s="266"/>
      <c r="R3" s="266"/>
      <c r="S3" s="266"/>
    </row>
    <row r="4" spans="1:19" s="1" customFormat="1" ht="60" customHeight="1">
      <c r="A4" s="263" t="str">
        <f>GOBIERNO!A4</f>
        <v xml:space="preserve">CÉDULA DE EVALUACIÓN PARA CÁNCER EN MENORES DE 18 AÑOS: Astrocitoma, Ependimoma, Meduloblastoma, Neuroblastoma, Otros tumores del sistema nervioso central; Tumor de Wilms, Otros tumores renales, Hepatocarcinoma, Hepatoblastoma, Osteosarcoma, Sarcoma de Ewing, Linfoma no Hodgkin, Enfermedad o linfoma deHodgkin, Retinoblastoma, Sarcoma de partes blandas, Tumores gonadales, Tumores extragonadales, Diversos carcinomas, Histiocitosis; Leucemia linfoblástica aguda, Leucemia mieloblástica aguda, Leucemia crónica, Síndrome mielodisplásico - 2018                                                                                                                                                                             </v>
      </c>
      <c r="B4" s="264"/>
      <c r="C4" s="264"/>
      <c r="D4" s="264"/>
      <c r="E4" s="264"/>
      <c r="F4" s="264"/>
      <c r="G4" s="264"/>
      <c r="H4" s="264"/>
      <c r="I4" s="264"/>
      <c r="J4" s="264"/>
      <c r="K4" s="264"/>
      <c r="L4" s="264"/>
      <c r="M4" s="264"/>
      <c r="N4" s="264"/>
      <c r="O4" s="264"/>
      <c r="P4" s="264"/>
      <c r="Q4" s="264"/>
      <c r="R4" s="264"/>
      <c r="S4" s="264"/>
    </row>
    <row r="5" spans="1:19" s="7" customFormat="1" ht="21" customHeight="1">
      <c r="A5" s="301">
        <f>CARÁTULA!E8</f>
        <v>0</v>
      </c>
      <c r="B5" s="301"/>
      <c r="C5" s="301"/>
      <c r="D5" s="301"/>
      <c r="E5" s="301"/>
      <c r="F5" s="301"/>
      <c r="G5" s="301"/>
      <c r="H5" s="301"/>
      <c r="I5" s="301"/>
      <c r="J5" s="301">
        <f>CARÁTULA!E11</f>
        <v>0</v>
      </c>
      <c r="K5" s="301"/>
      <c r="L5" s="301"/>
      <c r="M5" s="301"/>
      <c r="N5" s="301"/>
      <c r="O5" s="301"/>
      <c r="P5" s="301"/>
      <c r="Q5" s="301"/>
      <c r="R5" s="301"/>
      <c r="S5" s="301"/>
    </row>
    <row r="6" spans="1:19" s="7" customFormat="1" ht="20" customHeight="1">
      <c r="A6" s="302" t="s">
        <v>1856</v>
      </c>
      <c r="B6" s="302"/>
      <c r="C6" s="302"/>
      <c r="D6" s="302"/>
      <c r="E6" s="302"/>
      <c r="F6" s="302"/>
      <c r="G6" s="302"/>
      <c r="H6" s="302"/>
      <c r="I6" s="302"/>
      <c r="J6" s="302"/>
      <c r="K6" s="302"/>
      <c r="L6" s="302"/>
      <c r="M6" s="302"/>
      <c r="N6" s="302"/>
      <c r="O6" s="302"/>
      <c r="P6" s="302"/>
      <c r="Q6" s="302"/>
      <c r="R6" s="302"/>
      <c r="S6" s="302"/>
    </row>
    <row r="7" spans="1:19" s="7" customFormat="1" ht="20" customHeight="1">
      <c r="A7" s="251"/>
      <c r="B7" s="251" t="s">
        <v>28</v>
      </c>
      <c r="C7" s="252" t="s">
        <v>29</v>
      </c>
      <c r="D7" s="8" t="s">
        <v>30</v>
      </c>
      <c r="E7" s="252" t="s">
        <v>31</v>
      </c>
      <c r="F7" s="257" t="s">
        <v>1723</v>
      </c>
      <c r="G7" s="257" t="s">
        <v>452</v>
      </c>
      <c r="H7" s="257" t="s">
        <v>1724</v>
      </c>
      <c r="I7" s="8" t="s">
        <v>1</v>
      </c>
      <c r="J7" s="252" t="s">
        <v>31</v>
      </c>
      <c r="K7" s="257" t="s">
        <v>1723</v>
      </c>
      <c r="L7" s="257" t="s">
        <v>452</v>
      </c>
      <c r="M7" s="257" t="s">
        <v>1724</v>
      </c>
      <c r="N7" s="9" t="s">
        <v>2</v>
      </c>
      <c r="O7" s="317" t="s">
        <v>31</v>
      </c>
      <c r="P7" s="288" t="s">
        <v>1723</v>
      </c>
      <c r="Q7" s="288" t="s">
        <v>452</v>
      </c>
      <c r="R7" s="288" t="s">
        <v>1724</v>
      </c>
      <c r="S7" s="252" t="s">
        <v>32</v>
      </c>
    </row>
    <row r="8" spans="1:19" s="7" customFormat="1" ht="20" customHeight="1">
      <c r="A8" s="251"/>
      <c r="B8" s="251"/>
      <c r="C8" s="252"/>
      <c r="D8" s="39" t="s">
        <v>33</v>
      </c>
      <c r="E8" s="252"/>
      <c r="F8" s="257"/>
      <c r="G8" s="257"/>
      <c r="H8" s="257"/>
      <c r="I8" s="40" t="s">
        <v>33</v>
      </c>
      <c r="J8" s="252"/>
      <c r="K8" s="257"/>
      <c r="L8" s="257"/>
      <c r="M8" s="257"/>
      <c r="N8" s="41" t="s">
        <v>5</v>
      </c>
      <c r="O8" s="317"/>
      <c r="P8" s="288"/>
      <c r="Q8" s="288"/>
      <c r="R8" s="288"/>
      <c r="S8" s="252"/>
    </row>
    <row r="9" spans="1:19" s="48" customFormat="1" ht="15">
      <c r="A9" s="251"/>
      <c r="B9" s="251"/>
      <c r="C9" s="253"/>
      <c r="D9" s="42" t="s">
        <v>34</v>
      </c>
      <c r="E9" s="253"/>
      <c r="F9" s="257"/>
      <c r="G9" s="257"/>
      <c r="H9" s="257"/>
      <c r="I9" s="43" t="s">
        <v>34</v>
      </c>
      <c r="J9" s="253"/>
      <c r="K9" s="257"/>
      <c r="L9" s="257"/>
      <c r="M9" s="257"/>
      <c r="N9" s="44" t="s">
        <v>34</v>
      </c>
      <c r="O9" s="318"/>
      <c r="P9" s="288"/>
      <c r="Q9" s="288"/>
      <c r="R9" s="288"/>
      <c r="S9" s="253"/>
    </row>
    <row r="10" spans="1:19" s="48" customFormat="1" ht="147.75" customHeight="1">
      <c r="A10" s="45">
        <v>1</v>
      </c>
      <c r="B10" s="270" t="s">
        <v>974</v>
      </c>
      <c r="C10" s="314" t="s">
        <v>1875</v>
      </c>
      <c r="D10" s="194" t="s">
        <v>975</v>
      </c>
      <c r="E10" s="18">
        <v>1</v>
      </c>
      <c r="F10" s="46">
        <f t="shared" ref="F10:F11" si="0">IF(E10=G10,H10)</f>
        <v>1</v>
      </c>
      <c r="G10" s="46">
        <f t="shared" ref="G10:G11" si="1">IF(E10="NA","NA",H10)</f>
        <v>1</v>
      </c>
      <c r="H10" s="46">
        <v>1</v>
      </c>
      <c r="I10" s="20" t="s">
        <v>976</v>
      </c>
      <c r="J10" s="18">
        <v>1</v>
      </c>
      <c r="K10" s="46">
        <f t="shared" ref="K10:K40" si="2">IF(J10=L10,M10)</f>
        <v>1</v>
      </c>
      <c r="L10" s="46">
        <f t="shared" ref="L10:L40" si="3">IF(J10="NA","NA",M10)</f>
        <v>1</v>
      </c>
      <c r="M10" s="46">
        <v>1</v>
      </c>
      <c r="N10" s="194" t="s">
        <v>977</v>
      </c>
      <c r="O10" s="18">
        <v>1</v>
      </c>
      <c r="P10" s="46">
        <f t="shared" ref="P10:P40" si="4">IF(O10=Q10,R10)</f>
        <v>1</v>
      </c>
      <c r="Q10" s="46">
        <f t="shared" ref="Q10:Q40" si="5">IF(O10="NA","NA",R10)</f>
        <v>1</v>
      </c>
      <c r="R10" s="46">
        <v>1</v>
      </c>
      <c r="S10" s="254" t="s">
        <v>352</v>
      </c>
    </row>
    <row r="11" spans="1:19" s="48" customFormat="1" ht="189" customHeight="1">
      <c r="A11" s="45">
        <v>2</v>
      </c>
      <c r="B11" s="270"/>
      <c r="C11" s="315"/>
      <c r="D11" s="17" t="s">
        <v>1876</v>
      </c>
      <c r="E11" s="18">
        <v>1</v>
      </c>
      <c r="F11" s="46">
        <f t="shared" si="0"/>
        <v>1</v>
      </c>
      <c r="G11" s="46">
        <f t="shared" si="1"/>
        <v>1</v>
      </c>
      <c r="H11" s="46">
        <v>1</v>
      </c>
      <c r="I11" s="20" t="s">
        <v>1913</v>
      </c>
      <c r="J11" s="18">
        <v>1</v>
      </c>
      <c r="K11" s="46">
        <f t="shared" si="2"/>
        <v>1</v>
      </c>
      <c r="L11" s="46">
        <f t="shared" si="3"/>
        <v>1</v>
      </c>
      <c r="M11" s="46">
        <v>1</v>
      </c>
      <c r="N11" s="194" t="s">
        <v>978</v>
      </c>
      <c r="O11" s="18">
        <v>1</v>
      </c>
      <c r="P11" s="46">
        <f t="shared" si="4"/>
        <v>1</v>
      </c>
      <c r="Q11" s="46">
        <f t="shared" si="5"/>
        <v>1</v>
      </c>
      <c r="R11" s="46">
        <v>1</v>
      </c>
      <c r="S11" s="254"/>
    </row>
    <row r="12" spans="1:19" s="48" customFormat="1" ht="226.5" customHeight="1">
      <c r="A12" s="45">
        <v>3</v>
      </c>
      <c r="B12" s="17" t="s">
        <v>979</v>
      </c>
      <c r="C12" s="314" t="s">
        <v>207</v>
      </c>
      <c r="D12" s="17" t="s">
        <v>980</v>
      </c>
      <c r="E12" s="18">
        <v>1</v>
      </c>
      <c r="F12" s="46">
        <f t="shared" ref="F12:F40" si="6">IF(E12=G12,H12)</f>
        <v>1</v>
      </c>
      <c r="G12" s="46">
        <f t="shared" ref="G12:G40" si="7">IF(E12="NA","NA",H12)</f>
        <v>1</v>
      </c>
      <c r="H12" s="46">
        <v>1</v>
      </c>
      <c r="I12" s="20" t="s">
        <v>981</v>
      </c>
      <c r="J12" s="18">
        <v>1</v>
      </c>
      <c r="K12" s="46">
        <f t="shared" si="2"/>
        <v>1</v>
      </c>
      <c r="L12" s="46">
        <f t="shared" si="3"/>
        <v>1</v>
      </c>
      <c r="M12" s="46">
        <v>1</v>
      </c>
      <c r="N12" s="17" t="s">
        <v>982</v>
      </c>
      <c r="O12" s="18">
        <v>1</v>
      </c>
      <c r="P12" s="46">
        <f t="shared" si="4"/>
        <v>1</v>
      </c>
      <c r="Q12" s="46">
        <f t="shared" si="5"/>
        <v>1</v>
      </c>
      <c r="R12" s="46">
        <v>1</v>
      </c>
      <c r="S12" s="28" t="s">
        <v>191</v>
      </c>
    </row>
    <row r="13" spans="1:19" s="48" customFormat="1" ht="84.75" customHeight="1">
      <c r="A13" s="45">
        <v>4</v>
      </c>
      <c r="B13" s="17" t="s">
        <v>528</v>
      </c>
      <c r="C13" s="316"/>
      <c r="D13" s="17" t="s">
        <v>860</v>
      </c>
      <c r="E13" s="18">
        <v>1</v>
      </c>
      <c r="F13" s="46">
        <f t="shared" si="6"/>
        <v>1</v>
      </c>
      <c r="G13" s="46">
        <f t="shared" si="7"/>
        <v>1</v>
      </c>
      <c r="H13" s="46">
        <v>1</v>
      </c>
      <c r="I13" s="20" t="s">
        <v>861</v>
      </c>
      <c r="J13" s="18">
        <v>1</v>
      </c>
      <c r="K13" s="46">
        <f t="shared" si="2"/>
        <v>1</v>
      </c>
      <c r="L13" s="46">
        <f t="shared" si="3"/>
        <v>1</v>
      </c>
      <c r="M13" s="46">
        <v>1</v>
      </c>
      <c r="N13" s="17" t="s">
        <v>862</v>
      </c>
      <c r="O13" s="18">
        <v>1</v>
      </c>
      <c r="P13" s="46">
        <f t="shared" si="4"/>
        <v>1</v>
      </c>
      <c r="Q13" s="46">
        <f t="shared" si="5"/>
        <v>1</v>
      </c>
      <c r="R13" s="46">
        <v>1</v>
      </c>
      <c r="S13" s="28" t="s">
        <v>353</v>
      </c>
    </row>
    <row r="14" spans="1:19" s="48" customFormat="1" ht="164.25" customHeight="1">
      <c r="A14" s="45">
        <v>5</v>
      </c>
      <c r="B14" s="270" t="s">
        <v>983</v>
      </c>
      <c r="C14" s="316"/>
      <c r="D14" s="17" t="s">
        <v>984</v>
      </c>
      <c r="E14" s="18">
        <v>1</v>
      </c>
      <c r="F14" s="46">
        <f t="shared" si="6"/>
        <v>1</v>
      </c>
      <c r="G14" s="46">
        <f t="shared" si="7"/>
        <v>1</v>
      </c>
      <c r="H14" s="46">
        <v>1</v>
      </c>
      <c r="I14" s="20" t="s">
        <v>985</v>
      </c>
      <c r="J14" s="18">
        <v>1</v>
      </c>
      <c r="K14" s="46">
        <f t="shared" si="2"/>
        <v>1</v>
      </c>
      <c r="L14" s="46">
        <f t="shared" si="3"/>
        <v>1</v>
      </c>
      <c r="M14" s="46">
        <v>1</v>
      </c>
      <c r="N14" s="17" t="s">
        <v>986</v>
      </c>
      <c r="O14" s="18">
        <v>1</v>
      </c>
      <c r="P14" s="46">
        <f t="shared" si="4"/>
        <v>1</v>
      </c>
      <c r="Q14" s="46">
        <f t="shared" si="5"/>
        <v>1</v>
      </c>
      <c r="R14" s="46">
        <v>1</v>
      </c>
      <c r="S14" s="294" t="s">
        <v>354</v>
      </c>
    </row>
    <row r="15" spans="1:19" s="48" customFormat="1" ht="127.5" customHeight="1">
      <c r="A15" s="45">
        <v>6</v>
      </c>
      <c r="B15" s="270"/>
      <c r="C15" s="316"/>
      <c r="D15" s="17" t="s">
        <v>1701</v>
      </c>
      <c r="E15" s="18">
        <v>1</v>
      </c>
      <c r="F15" s="46">
        <f t="shared" si="6"/>
        <v>1</v>
      </c>
      <c r="G15" s="46">
        <f t="shared" si="7"/>
        <v>1</v>
      </c>
      <c r="H15" s="46">
        <v>1</v>
      </c>
      <c r="I15" s="20" t="s">
        <v>987</v>
      </c>
      <c r="J15" s="18">
        <v>1</v>
      </c>
      <c r="K15" s="46">
        <f t="shared" si="2"/>
        <v>1</v>
      </c>
      <c r="L15" s="46">
        <f t="shared" si="3"/>
        <v>1</v>
      </c>
      <c r="M15" s="46">
        <v>1</v>
      </c>
      <c r="N15" s="17" t="s">
        <v>988</v>
      </c>
      <c r="O15" s="18">
        <v>1</v>
      </c>
      <c r="P15" s="46">
        <f t="shared" si="4"/>
        <v>1</v>
      </c>
      <c r="Q15" s="46">
        <f t="shared" si="5"/>
        <v>1</v>
      </c>
      <c r="R15" s="46">
        <v>1</v>
      </c>
      <c r="S15" s="292"/>
    </row>
    <row r="16" spans="1:19" s="48" customFormat="1" ht="135">
      <c r="A16" s="45">
        <v>7</v>
      </c>
      <c r="B16" s="17" t="s">
        <v>989</v>
      </c>
      <c r="C16" s="316"/>
      <c r="D16" s="17" t="s">
        <v>990</v>
      </c>
      <c r="E16" s="18">
        <v>1</v>
      </c>
      <c r="F16" s="46">
        <f t="shared" si="6"/>
        <v>1</v>
      </c>
      <c r="G16" s="46">
        <f t="shared" si="7"/>
        <v>1</v>
      </c>
      <c r="H16" s="46">
        <v>1</v>
      </c>
      <c r="I16" s="20" t="s">
        <v>1954</v>
      </c>
      <c r="J16" s="18">
        <v>1</v>
      </c>
      <c r="K16" s="46">
        <f t="shared" si="2"/>
        <v>1</v>
      </c>
      <c r="L16" s="46">
        <f t="shared" si="3"/>
        <v>1</v>
      </c>
      <c r="M16" s="46">
        <v>1</v>
      </c>
      <c r="N16" s="17" t="s">
        <v>1702</v>
      </c>
      <c r="O16" s="18">
        <v>1</v>
      </c>
      <c r="P16" s="46">
        <f t="shared" si="4"/>
        <v>1</v>
      </c>
      <c r="Q16" s="46">
        <f t="shared" si="5"/>
        <v>1</v>
      </c>
      <c r="R16" s="46">
        <v>1</v>
      </c>
      <c r="S16" s="294" t="s">
        <v>354</v>
      </c>
    </row>
    <row r="17" spans="1:19" s="48" customFormat="1" ht="75">
      <c r="A17" s="45">
        <v>8</v>
      </c>
      <c r="B17" s="17" t="s">
        <v>903</v>
      </c>
      <c r="C17" s="315"/>
      <c r="D17" s="17" t="s">
        <v>904</v>
      </c>
      <c r="E17" s="18">
        <v>1</v>
      </c>
      <c r="F17" s="46">
        <f t="shared" si="6"/>
        <v>1</v>
      </c>
      <c r="G17" s="46">
        <f t="shared" si="7"/>
        <v>1</v>
      </c>
      <c r="H17" s="46">
        <v>1</v>
      </c>
      <c r="I17" s="20" t="s">
        <v>991</v>
      </c>
      <c r="J17" s="18">
        <v>1</v>
      </c>
      <c r="K17" s="46">
        <f t="shared" si="2"/>
        <v>1</v>
      </c>
      <c r="L17" s="46">
        <f t="shared" si="3"/>
        <v>1</v>
      </c>
      <c r="M17" s="46">
        <v>1</v>
      </c>
      <c r="N17" s="17" t="s">
        <v>992</v>
      </c>
      <c r="O17" s="18">
        <v>1</v>
      </c>
      <c r="P17" s="46">
        <f t="shared" si="4"/>
        <v>1</v>
      </c>
      <c r="Q17" s="46">
        <f t="shared" si="5"/>
        <v>1</v>
      </c>
      <c r="R17" s="46">
        <v>1</v>
      </c>
      <c r="S17" s="291"/>
    </row>
    <row r="18" spans="1:19" s="48" customFormat="1" ht="195">
      <c r="A18" s="45">
        <v>9</v>
      </c>
      <c r="B18" s="17" t="s">
        <v>993</v>
      </c>
      <c r="C18" s="24" t="s">
        <v>1877</v>
      </c>
      <c r="D18" s="17" t="s">
        <v>994</v>
      </c>
      <c r="E18" s="18">
        <v>1</v>
      </c>
      <c r="F18" s="46">
        <f t="shared" si="6"/>
        <v>1</v>
      </c>
      <c r="G18" s="46">
        <f t="shared" si="7"/>
        <v>1</v>
      </c>
      <c r="H18" s="46">
        <v>1</v>
      </c>
      <c r="I18" s="20" t="s">
        <v>1914</v>
      </c>
      <c r="J18" s="18">
        <v>1</v>
      </c>
      <c r="K18" s="46">
        <f t="shared" si="2"/>
        <v>1</v>
      </c>
      <c r="L18" s="46">
        <f t="shared" si="3"/>
        <v>1</v>
      </c>
      <c r="M18" s="46">
        <v>1</v>
      </c>
      <c r="N18" s="17" t="s">
        <v>995</v>
      </c>
      <c r="O18" s="18">
        <v>1</v>
      </c>
      <c r="P18" s="46">
        <f t="shared" si="4"/>
        <v>1</v>
      </c>
      <c r="Q18" s="46">
        <f t="shared" si="5"/>
        <v>1</v>
      </c>
      <c r="R18" s="46">
        <v>1</v>
      </c>
      <c r="S18" s="292"/>
    </row>
    <row r="19" spans="1:19" s="48" customFormat="1" ht="279" customHeight="1">
      <c r="A19" s="45">
        <v>10</v>
      </c>
      <c r="B19" s="17" t="s">
        <v>993</v>
      </c>
      <c r="C19" s="24" t="s">
        <v>338</v>
      </c>
      <c r="D19" s="17" t="s">
        <v>996</v>
      </c>
      <c r="E19" s="18">
        <v>1</v>
      </c>
      <c r="F19" s="46">
        <f t="shared" si="6"/>
        <v>1</v>
      </c>
      <c r="G19" s="46">
        <f t="shared" si="7"/>
        <v>1</v>
      </c>
      <c r="H19" s="46">
        <v>1</v>
      </c>
      <c r="I19" s="20" t="s">
        <v>997</v>
      </c>
      <c r="J19" s="18">
        <v>1</v>
      </c>
      <c r="K19" s="46">
        <f t="shared" si="2"/>
        <v>1</v>
      </c>
      <c r="L19" s="46">
        <f t="shared" si="3"/>
        <v>1</v>
      </c>
      <c r="M19" s="46">
        <v>1</v>
      </c>
      <c r="N19" s="17" t="s">
        <v>998</v>
      </c>
      <c r="O19" s="18">
        <v>1</v>
      </c>
      <c r="P19" s="46">
        <f t="shared" si="4"/>
        <v>1</v>
      </c>
      <c r="Q19" s="46">
        <f t="shared" si="5"/>
        <v>1</v>
      </c>
      <c r="R19" s="46">
        <v>1</v>
      </c>
      <c r="S19" s="294" t="s">
        <v>354</v>
      </c>
    </row>
    <row r="20" spans="1:19" s="48" customFormat="1" ht="270">
      <c r="A20" s="45">
        <v>11</v>
      </c>
      <c r="B20" s="17" t="s">
        <v>999</v>
      </c>
      <c r="C20" s="24" t="s">
        <v>339</v>
      </c>
      <c r="D20" s="17" t="s">
        <v>1000</v>
      </c>
      <c r="E20" s="18">
        <v>1</v>
      </c>
      <c r="F20" s="46">
        <f t="shared" si="6"/>
        <v>1</v>
      </c>
      <c r="G20" s="46">
        <f t="shared" si="7"/>
        <v>1</v>
      </c>
      <c r="H20" s="46">
        <v>1</v>
      </c>
      <c r="I20" s="20" t="s">
        <v>1001</v>
      </c>
      <c r="J20" s="18">
        <v>1</v>
      </c>
      <c r="K20" s="46">
        <f t="shared" si="2"/>
        <v>1</v>
      </c>
      <c r="L20" s="46">
        <f t="shared" si="3"/>
        <v>1</v>
      </c>
      <c r="M20" s="46">
        <v>1</v>
      </c>
      <c r="N20" s="17" t="s">
        <v>1002</v>
      </c>
      <c r="O20" s="18">
        <v>1</v>
      </c>
      <c r="P20" s="46">
        <f t="shared" si="4"/>
        <v>1</v>
      </c>
      <c r="Q20" s="46">
        <f t="shared" si="5"/>
        <v>1</v>
      </c>
      <c r="R20" s="46">
        <v>1</v>
      </c>
      <c r="S20" s="292"/>
    </row>
    <row r="21" spans="1:19" s="48" customFormat="1" ht="304.5" customHeight="1">
      <c r="A21" s="45">
        <v>12</v>
      </c>
      <c r="B21" s="17" t="s">
        <v>999</v>
      </c>
      <c r="C21" s="24" t="s">
        <v>339</v>
      </c>
      <c r="D21" s="17" t="s">
        <v>1703</v>
      </c>
      <c r="E21" s="18">
        <v>1</v>
      </c>
      <c r="F21" s="46">
        <f t="shared" si="6"/>
        <v>1</v>
      </c>
      <c r="G21" s="46">
        <f t="shared" si="7"/>
        <v>1</v>
      </c>
      <c r="H21" s="46">
        <v>1</v>
      </c>
      <c r="I21" s="20" t="s">
        <v>1003</v>
      </c>
      <c r="J21" s="18">
        <v>1</v>
      </c>
      <c r="K21" s="46">
        <f t="shared" si="2"/>
        <v>1</v>
      </c>
      <c r="L21" s="46">
        <f t="shared" si="3"/>
        <v>1</v>
      </c>
      <c r="M21" s="46">
        <v>1</v>
      </c>
      <c r="N21" s="17" t="s">
        <v>1004</v>
      </c>
      <c r="O21" s="18">
        <v>1</v>
      </c>
      <c r="P21" s="46">
        <f t="shared" si="4"/>
        <v>1</v>
      </c>
      <c r="Q21" s="46">
        <f t="shared" si="5"/>
        <v>1</v>
      </c>
      <c r="R21" s="46">
        <v>1</v>
      </c>
      <c r="S21" s="28" t="s">
        <v>354</v>
      </c>
    </row>
    <row r="22" spans="1:19" s="48" customFormat="1" ht="195.75" customHeight="1">
      <c r="A22" s="45">
        <v>13</v>
      </c>
      <c r="B22" s="17" t="s">
        <v>1005</v>
      </c>
      <c r="C22" s="24" t="s">
        <v>340</v>
      </c>
      <c r="D22" s="17" t="s">
        <v>1006</v>
      </c>
      <c r="E22" s="18">
        <v>1</v>
      </c>
      <c r="F22" s="46">
        <f t="shared" si="6"/>
        <v>1</v>
      </c>
      <c r="G22" s="46">
        <f t="shared" si="7"/>
        <v>1</v>
      </c>
      <c r="H22" s="46">
        <v>1</v>
      </c>
      <c r="I22" s="20" t="s">
        <v>1955</v>
      </c>
      <c r="J22" s="18">
        <v>1</v>
      </c>
      <c r="K22" s="46">
        <f t="shared" si="2"/>
        <v>1</v>
      </c>
      <c r="L22" s="46">
        <f t="shared" si="3"/>
        <v>1</v>
      </c>
      <c r="M22" s="46">
        <v>1</v>
      </c>
      <c r="N22" s="17" t="s">
        <v>1007</v>
      </c>
      <c r="O22" s="18">
        <v>1</v>
      </c>
      <c r="P22" s="46">
        <f t="shared" si="4"/>
        <v>1</v>
      </c>
      <c r="Q22" s="46">
        <f t="shared" si="5"/>
        <v>1</v>
      </c>
      <c r="R22" s="46">
        <v>1</v>
      </c>
      <c r="S22" s="28" t="s">
        <v>177</v>
      </c>
    </row>
    <row r="23" spans="1:19" s="48" customFormat="1" ht="120">
      <c r="A23" s="45">
        <v>14</v>
      </c>
      <c r="B23" s="17" t="s">
        <v>1008</v>
      </c>
      <c r="C23" s="24" t="s">
        <v>341</v>
      </c>
      <c r="D23" s="17" t="s">
        <v>1009</v>
      </c>
      <c r="E23" s="18">
        <v>1</v>
      </c>
      <c r="F23" s="46">
        <f t="shared" si="6"/>
        <v>1</v>
      </c>
      <c r="G23" s="46">
        <f t="shared" si="7"/>
        <v>1</v>
      </c>
      <c r="H23" s="46">
        <v>1</v>
      </c>
      <c r="I23" s="20" t="s">
        <v>1010</v>
      </c>
      <c r="J23" s="18">
        <v>1</v>
      </c>
      <c r="K23" s="46">
        <f t="shared" si="2"/>
        <v>1</v>
      </c>
      <c r="L23" s="46">
        <f t="shared" si="3"/>
        <v>1</v>
      </c>
      <c r="M23" s="46">
        <v>1</v>
      </c>
      <c r="N23" s="17" t="s">
        <v>1011</v>
      </c>
      <c r="O23" s="18">
        <v>1</v>
      </c>
      <c r="P23" s="46">
        <f t="shared" si="4"/>
        <v>1</v>
      </c>
      <c r="Q23" s="46">
        <f t="shared" si="5"/>
        <v>1</v>
      </c>
      <c r="R23" s="46">
        <v>1</v>
      </c>
      <c r="S23" s="28" t="s">
        <v>355</v>
      </c>
    </row>
    <row r="24" spans="1:19" s="48" customFormat="1" ht="267.75" customHeight="1">
      <c r="A24" s="45">
        <v>15</v>
      </c>
      <c r="B24" s="17" t="s">
        <v>1012</v>
      </c>
      <c r="C24" s="289" t="s">
        <v>342</v>
      </c>
      <c r="D24" s="17" t="s">
        <v>1013</v>
      </c>
      <c r="E24" s="18">
        <v>1</v>
      </c>
      <c r="F24" s="46">
        <f t="shared" si="6"/>
        <v>1</v>
      </c>
      <c r="G24" s="46">
        <f t="shared" si="7"/>
        <v>1</v>
      </c>
      <c r="H24" s="46">
        <v>1</v>
      </c>
      <c r="I24" s="20" t="s">
        <v>1014</v>
      </c>
      <c r="J24" s="18">
        <v>1</v>
      </c>
      <c r="K24" s="46">
        <f t="shared" si="2"/>
        <v>1</v>
      </c>
      <c r="L24" s="46">
        <f t="shared" si="3"/>
        <v>1</v>
      </c>
      <c r="M24" s="46">
        <v>1</v>
      </c>
      <c r="N24" s="17" t="s">
        <v>1015</v>
      </c>
      <c r="O24" s="18">
        <v>1</v>
      </c>
      <c r="P24" s="46">
        <f t="shared" si="4"/>
        <v>1</v>
      </c>
      <c r="Q24" s="46">
        <f t="shared" si="5"/>
        <v>1</v>
      </c>
      <c r="R24" s="46">
        <v>1</v>
      </c>
      <c r="S24" s="28" t="s">
        <v>355</v>
      </c>
    </row>
    <row r="25" spans="1:19" s="48" customFormat="1" ht="145.5" customHeight="1">
      <c r="A25" s="45">
        <v>16</v>
      </c>
      <c r="B25" s="17" t="s">
        <v>1012</v>
      </c>
      <c r="C25" s="293"/>
      <c r="D25" s="17" t="s">
        <v>1016</v>
      </c>
      <c r="E25" s="18">
        <v>1</v>
      </c>
      <c r="F25" s="46">
        <f t="shared" si="6"/>
        <v>1</v>
      </c>
      <c r="G25" s="46">
        <f t="shared" si="7"/>
        <v>1</v>
      </c>
      <c r="H25" s="46">
        <v>1</v>
      </c>
      <c r="I25" s="20" t="s">
        <v>1017</v>
      </c>
      <c r="J25" s="18">
        <v>1</v>
      </c>
      <c r="K25" s="46">
        <f t="shared" si="2"/>
        <v>1</v>
      </c>
      <c r="L25" s="46">
        <f t="shared" si="3"/>
        <v>1</v>
      </c>
      <c r="M25" s="46">
        <v>1</v>
      </c>
      <c r="N25" s="17" t="s">
        <v>1018</v>
      </c>
      <c r="O25" s="18">
        <v>1</v>
      </c>
      <c r="P25" s="46">
        <f t="shared" si="4"/>
        <v>1</v>
      </c>
      <c r="Q25" s="46">
        <f t="shared" si="5"/>
        <v>1</v>
      </c>
      <c r="R25" s="46">
        <v>1</v>
      </c>
      <c r="S25" s="28" t="s">
        <v>355</v>
      </c>
    </row>
    <row r="26" spans="1:19" s="48" customFormat="1" ht="132" customHeight="1">
      <c r="A26" s="45">
        <v>17</v>
      </c>
      <c r="B26" s="281" t="s">
        <v>1019</v>
      </c>
      <c r="C26" s="289" t="s">
        <v>343</v>
      </c>
      <c r="D26" s="17" t="s">
        <v>15</v>
      </c>
      <c r="E26" s="18">
        <v>1</v>
      </c>
      <c r="F26" s="46">
        <f t="shared" si="6"/>
        <v>1</v>
      </c>
      <c r="G26" s="46">
        <f t="shared" si="7"/>
        <v>1</v>
      </c>
      <c r="H26" s="46">
        <v>1</v>
      </c>
      <c r="I26" s="20" t="s">
        <v>1020</v>
      </c>
      <c r="J26" s="18">
        <v>1</v>
      </c>
      <c r="K26" s="46">
        <f t="shared" si="2"/>
        <v>1</v>
      </c>
      <c r="L26" s="46">
        <f t="shared" si="3"/>
        <v>1</v>
      </c>
      <c r="M26" s="46">
        <v>1</v>
      </c>
      <c r="N26" s="17" t="s">
        <v>1021</v>
      </c>
      <c r="O26" s="18">
        <v>1</v>
      </c>
      <c r="P26" s="46">
        <f t="shared" si="4"/>
        <v>1</v>
      </c>
      <c r="Q26" s="46">
        <f t="shared" si="5"/>
        <v>1</v>
      </c>
      <c r="R26" s="46">
        <v>1</v>
      </c>
      <c r="S26" s="294" t="s">
        <v>355</v>
      </c>
    </row>
    <row r="27" spans="1:19" s="48" customFormat="1" ht="120.75" customHeight="1">
      <c r="A27" s="45">
        <v>18</v>
      </c>
      <c r="B27" s="283"/>
      <c r="C27" s="293"/>
      <c r="D27" s="17" t="s">
        <v>1022</v>
      </c>
      <c r="E27" s="18">
        <v>1</v>
      </c>
      <c r="F27" s="46">
        <f t="shared" si="6"/>
        <v>1</v>
      </c>
      <c r="G27" s="46">
        <f t="shared" si="7"/>
        <v>1</v>
      </c>
      <c r="H27" s="46">
        <v>1</v>
      </c>
      <c r="I27" s="20" t="s">
        <v>1023</v>
      </c>
      <c r="J27" s="18">
        <v>1</v>
      </c>
      <c r="K27" s="46">
        <f t="shared" si="2"/>
        <v>1</v>
      </c>
      <c r="L27" s="46">
        <f t="shared" si="3"/>
        <v>1</v>
      </c>
      <c r="M27" s="46">
        <v>1</v>
      </c>
      <c r="N27" s="17" t="s">
        <v>1024</v>
      </c>
      <c r="O27" s="18">
        <v>1</v>
      </c>
      <c r="P27" s="46">
        <f t="shared" si="4"/>
        <v>1</v>
      </c>
      <c r="Q27" s="46">
        <f t="shared" si="5"/>
        <v>1</v>
      </c>
      <c r="R27" s="46">
        <v>1</v>
      </c>
      <c r="S27" s="292"/>
    </row>
    <row r="28" spans="1:19" s="48" customFormat="1" ht="152.25" customHeight="1">
      <c r="A28" s="45">
        <v>19</v>
      </c>
      <c r="B28" s="281" t="s">
        <v>1025</v>
      </c>
      <c r="C28" s="289" t="s">
        <v>344</v>
      </c>
      <c r="D28" s="17" t="s">
        <v>1026</v>
      </c>
      <c r="E28" s="18">
        <v>1</v>
      </c>
      <c r="F28" s="46">
        <f t="shared" si="6"/>
        <v>1</v>
      </c>
      <c r="G28" s="46">
        <f t="shared" si="7"/>
        <v>1</v>
      </c>
      <c r="H28" s="46">
        <v>1</v>
      </c>
      <c r="I28" s="20" t="s">
        <v>1027</v>
      </c>
      <c r="J28" s="18">
        <v>1</v>
      </c>
      <c r="K28" s="46">
        <f t="shared" si="2"/>
        <v>1</v>
      </c>
      <c r="L28" s="46">
        <f t="shared" si="3"/>
        <v>1</v>
      </c>
      <c r="M28" s="46">
        <v>1</v>
      </c>
      <c r="N28" s="17" t="s">
        <v>1028</v>
      </c>
      <c r="O28" s="18">
        <v>1</v>
      </c>
      <c r="P28" s="46">
        <f t="shared" si="4"/>
        <v>1</v>
      </c>
      <c r="Q28" s="46">
        <f t="shared" si="5"/>
        <v>1</v>
      </c>
      <c r="R28" s="46">
        <v>1</v>
      </c>
      <c r="S28" s="294" t="s">
        <v>355</v>
      </c>
    </row>
    <row r="29" spans="1:19" s="48" customFormat="1" ht="150">
      <c r="A29" s="45">
        <v>20</v>
      </c>
      <c r="B29" s="283"/>
      <c r="C29" s="293"/>
      <c r="D29" s="17" t="s">
        <v>1029</v>
      </c>
      <c r="E29" s="18">
        <v>1</v>
      </c>
      <c r="F29" s="46">
        <f t="shared" si="6"/>
        <v>1</v>
      </c>
      <c r="G29" s="46">
        <f t="shared" si="7"/>
        <v>1</v>
      </c>
      <c r="H29" s="46">
        <v>1</v>
      </c>
      <c r="I29" s="20" t="s">
        <v>1030</v>
      </c>
      <c r="J29" s="18">
        <v>1</v>
      </c>
      <c r="K29" s="46">
        <f t="shared" si="2"/>
        <v>1</v>
      </c>
      <c r="L29" s="46">
        <f t="shared" si="3"/>
        <v>1</v>
      </c>
      <c r="M29" s="46">
        <v>1</v>
      </c>
      <c r="N29" s="17" t="s">
        <v>1031</v>
      </c>
      <c r="O29" s="18">
        <v>1</v>
      </c>
      <c r="P29" s="46">
        <f t="shared" si="4"/>
        <v>1</v>
      </c>
      <c r="Q29" s="46">
        <f t="shared" si="5"/>
        <v>1</v>
      </c>
      <c r="R29" s="46">
        <v>1</v>
      </c>
      <c r="S29" s="292"/>
    </row>
    <row r="30" spans="1:19" s="48" customFormat="1" ht="119.25" customHeight="1">
      <c r="A30" s="45">
        <v>21</v>
      </c>
      <c r="B30" s="281" t="s">
        <v>1032</v>
      </c>
      <c r="C30" s="289" t="s">
        <v>345</v>
      </c>
      <c r="D30" s="17" t="s">
        <v>1033</v>
      </c>
      <c r="E30" s="18">
        <v>1</v>
      </c>
      <c r="F30" s="46">
        <f t="shared" si="6"/>
        <v>1</v>
      </c>
      <c r="G30" s="46">
        <f t="shared" si="7"/>
        <v>1</v>
      </c>
      <c r="H30" s="46">
        <v>1</v>
      </c>
      <c r="I30" s="20" t="s">
        <v>1704</v>
      </c>
      <c r="J30" s="18">
        <v>1</v>
      </c>
      <c r="K30" s="46">
        <f t="shared" si="2"/>
        <v>1</v>
      </c>
      <c r="L30" s="46">
        <f t="shared" si="3"/>
        <v>1</v>
      </c>
      <c r="M30" s="46">
        <v>1</v>
      </c>
      <c r="N30" s="17" t="s">
        <v>1034</v>
      </c>
      <c r="O30" s="18">
        <v>1</v>
      </c>
      <c r="P30" s="46">
        <f t="shared" si="4"/>
        <v>1</v>
      </c>
      <c r="Q30" s="46">
        <f t="shared" si="5"/>
        <v>1</v>
      </c>
      <c r="R30" s="46">
        <v>1</v>
      </c>
      <c r="S30" s="294" t="s">
        <v>355</v>
      </c>
    </row>
    <row r="31" spans="1:19" s="48" customFormat="1" ht="43.5" customHeight="1">
      <c r="A31" s="45">
        <v>22</v>
      </c>
      <c r="B31" s="283"/>
      <c r="C31" s="293"/>
      <c r="D31" s="17" t="s">
        <v>1035</v>
      </c>
      <c r="E31" s="18">
        <v>1</v>
      </c>
      <c r="F31" s="46">
        <f t="shared" si="6"/>
        <v>1</v>
      </c>
      <c r="G31" s="46">
        <f t="shared" si="7"/>
        <v>1</v>
      </c>
      <c r="H31" s="46">
        <v>1</v>
      </c>
      <c r="I31" s="20" t="s">
        <v>1036</v>
      </c>
      <c r="J31" s="18">
        <v>1</v>
      </c>
      <c r="K31" s="46">
        <f t="shared" si="2"/>
        <v>1</v>
      </c>
      <c r="L31" s="46">
        <f t="shared" si="3"/>
        <v>1</v>
      </c>
      <c r="M31" s="46">
        <v>1</v>
      </c>
      <c r="N31" s="17" t="s">
        <v>1037</v>
      </c>
      <c r="O31" s="18">
        <v>1</v>
      </c>
      <c r="P31" s="46">
        <f t="shared" si="4"/>
        <v>1</v>
      </c>
      <c r="Q31" s="46">
        <f t="shared" si="5"/>
        <v>1</v>
      </c>
      <c r="R31" s="46">
        <v>1</v>
      </c>
      <c r="S31" s="291"/>
    </row>
    <row r="32" spans="1:19" s="48" customFormat="1" ht="72" customHeight="1">
      <c r="A32" s="45">
        <v>23</v>
      </c>
      <c r="B32" s="281" t="s">
        <v>1038</v>
      </c>
      <c r="C32" s="24" t="s">
        <v>346</v>
      </c>
      <c r="D32" s="17" t="s">
        <v>1039</v>
      </c>
      <c r="E32" s="18">
        <v>1</v>
      </c>
      <c r="F32" s="46">
        <f t="shared" si="6"/>
        <v>1</v>
      </c>
      <c r="G32" s="46">
        <f t="shared" si="7"/>
        <v>1</v>
      </c>
      <c r="H32" s="46">
        <v>1</v>
      </c>
      <c r="I32" s="20" t="s">
        <v>1040</v>
      </c>
      <c r="J32" s="18">
        <v>1</v>
      </c>
      <c r="K32" s="46">
        <f t="shared" si="2"/>
        <v>1</v>
      </c>
      <c r="L32" s="46">
        <f t="shared" si="3"/>
        <v>1</v>
      </c>
      <c r="M32" s="46">
        <v>1</v>
      </c>
      <c r="N32" s="17" t="s">
        <v>1041</v>
      </c>
      <c r="O32" s="18">
        <v>1</v>
      </c>
      <c r="P32" s="46">
        <f t="shared" si="4"/>
        <v>1</v>
      </c>
      <c r="Q32" s="46">
        <f t="shared" si="5"/>
        <v>1</v>
      </c>
      <c r="R32" s="46">
        <v>1</v>
      </c>
      <c r="S32" s="291"/>
    </row>
    <row r="33" spans="1:19" s="48" customFormat="1" ht="163.5" customHeight="1">
      <c r="A33" s="45">
        <v>24</v>
      </c>
      <c r="B33" s="283"/>
      <c r="C33" s="24" t="s">
        <v>347</v>
      </c>
      <c r="D33" s="17" t="s">
        <v>1039</v>
      </c>
      <c r="E33" s="18">
        <v>1</v>
      </c>
      <c r="F33" s="46">
        <f t="shared" si="6"/>
        <v>1</v>
      </c>
      <c r="G33" s="46">
        <f t="shared" si="7"/>
        <v>1</v>
      </c>
      <c r="H33" s="46">
        <v>1</v>
      </c>
      <c r="I33" s="20" t="s">
        <v>1042</v>
      </c>
      <c r="J33" s="18">
        <v>1</v>
      </c>
      <c r="K33" s="46">
        <f t="shared" si="2"/>
        <v>1</v>
      </c>
      <c r="L33" s="46">
        <f t="shared" si="3"/>
        <v>1</v>
      </c>
      <c r="M33" s="46">
        <v>1</v>
      </c>
      <c r="N33" s="17" t="s">
        <v>1041</v>
      </c>
      <c r="O33" s="18">
        <v>1</v>
      </c>
      <c r="P33" s="46">
        <f t="shared" si="4"/>
        <v>1</v>
      </c>
      <c r="Q33" s="46">
        <f t="shared" si="5"/>
        <v>1</v>
      </c>
      <c r="R33" s="46">
        <v>1</v>
      </c>
      <c r="S33" s="292"/>
    </row>
    <row r="34" spans="1:19" s="48" customFormat="1" ht="163.5" customHeight="1">
      <c r="A34" s="45">
        <v>25</v>
      </c>
      <c r="B34" s="17" t="s">
        <v>1043</v>
      </c>
      <c r="C34" s="289" t="s">
        <v>348</v>
      </c>
      <c r="D34" s="17" t="s">
        <v>1705</v>
      </c>
      <c r="E34" s="18">
        <v>1</v>
      </c>
      <c r="F34" s="46">
        <f t="shared" si="6"/>
        <v>1</v>
      </c>
      <c r="G34" s="46">
        <f t="shared" si="7"/>
        <v>1</v>
      </c>
      <c r="H34" s="46">
        <v>1</v>
      </c>
      <c r="I34" s="20" t="s">
        <v>1044</v>
      </c>
      <c r="J34" s="18">
        <v>1</v>
      </c>
      <c r="K34" s="46">
        <f t="shared" si="2"/>
        <v>1</v>
      </c>
      <c r="L34" s="46">
        <f t="shared" si="3"/>
        <v>1</v>
      </c>
      <c r="M34" s="46">
        <v>1</v>
      </c>
      <c r="N34" s="17" t="s">
        <v>1045</v>
      </c>
      <c r="O34" s="18">
        <v>1</v>
      </c>
      <c r="P34" s="46">
        <f t="shared" si="4"/>
        <v>1</v>
      </c>
      <c r="Q34" s="46">
        <f t="shared" si="5"/>
        <v>1</v>
      </c>
      <c r="R34" s="46">
        <v>1</v>
      </c>
      <c r="S34" s="294" t="s">
        <v>355</v>
      </c>
    </row>
    <row r="35" spans="1:19" s="48" customFormat="1" ht="137.25" customHeight="1">
      <c r="A35" s="45">
        <v>26</v>
      </c>
      <c r="B35" s="17" t="s">
        <v>1046</v>
      </c>
      <c r="C35" s="293"/>
      <c r="D35" s="17" t="s">
        <v>1047</v>
      </c>
      <c r="E35" s="18">
        <v>1</v>
      </c>
      <c r="F35" s="46">
        <f t="shared" si="6"/>
        <v>1</v>
      </c>
      <c r="G35" s="46">
        <f t="shared" si="7"/>
        <v>1</v>
      </c>
      <c r="H35" s="46">
        <v>1</v>
      </c>
      <c r="I35" s="20" t="s">
        <v>1048</v>
      </c>
      <c r="J35" s="18">
        <v>1</v>
      </c>
      <c r="K35" s="46">
        <f t="shared" si="2"/>
        <v>1</v>
      </c>
      <c r="L35" s="46">
        <f t="shared" si="3"/>
        <v>1</v>
      </c>
      <c r="M35" s="46">
        <v>1</v>
      </c>
      <c r="N35" s="17" t="s">
        <v>1706</v>
      </c>
      <c r="O35" s="18">
        <v>1</v>
      </c>
      <c r="P35" s="46">
        <f t="shared" si="4"/>
        <v>1</v>
      </c>
      <c r="Q35" s="46">
        <f t="shared" si="5"/>
        <v>1</v>
      </c>
      <c r="R35" s="46">
        <v>1</v>
      </c>
      <c r="S35" s="292"/>
    </row>
    <row r="36" spans="1:19" s="48" customFormat="1" ht="237" customHeight="1">
      <c r="A36" s="45">
        <v>27</v>
      </c>
      <c r="B36" s="17" t="s">
        <v>1049</v>
      </c>
      <c r="C36" s="24" t="s">
        <v>349</v>
      </c>
      <c r="D36" s="17" t="s">
        <v>1050</v>
      </c>
      <c r="E36" s="18">
        <v>1</v>
      </c>
      <c r="F36" s="46">
        <f t="shared" si="6"/>
        <v>1</v>
      </c>
      <c r="G36" s="46">
        <f t="shared" si="7"/>
        <v>1</v>
      </c>
      <c r="H36" s="46">
        <v>1</v>
      </c>
      <c r="I36" s="20" t="s">
        <v>1051</v>
      </c>
      <c r="J36" s="18">
        <v>1</v>
      </c>
      <c r="K36" s="46">
        <f t="shared" si="2"/>
        <v>1</v>
      </c>
      <c r="L36" s="46">
        <f t="shared" si="3"/>
        <v>1</v>
      </c>
      <c r="M36" s="46">
        <v>1</v>
      </c>
      <c r="N36" s="17" t="s">
        <v>1052</v>
      </c>
      <c r="O36" s="18">
        <v>1</v>
      </c>
      <c r="P36" s="46">
        <f t="shared" si="4"/>
        <v>1</v>
      </c>
      <c r="Q36" s="46">
        <f t="shared" si="5"/>
        <v>1</v>
      </c>
      <c r="R36" s="46">
        <v>1</v>
      </c>
      <c r="S36" s="294" t="s">
        <v>355</v>
      </c>
    </row>
    <row r="37" spans="1:19" s="48" customFormat="1" ht="315.75" customHeight="1">
      <c r="A37" s="45">
        <v>28</v>
      </c>
      <c r="B37" s="17" t="s">
        <v>1053</v>
      </c>
      <c r="C37" s="289" t="s">
        <v>350</v>
      </c>
      <c r="D37" s="17" t="s">
        <v>1054</v>
      </c>
      <c r="E37" s="18">
        <v>1</v>
      </c>
      <c r="F37" s="46">
        <f t="shared" si="6"/>
        <v>1</v>
      </c>
      <c r="G37" s="46">
        <f t="shared" si="7"/>
        <v>1</v>
      </c>
      <c r="H37" s="46">
        <v>1</v>
      </c>
      <c r="I37" s="20" t="s">
        <v>1055</v>
      </c>
      <c r="J37" s="18">
        <v>1</v>
      </c>
      <c r="K37" s="46">
        <f t="shared" si="2"/>
        <v>1</v>
      </c>
      <c r="L37" s="46">
        <f t="shared" si="3"/>
        <v>1</v>
      </c>
      <c r="M37" s="46">
        <v>1</v>
      </c>
      <c r="N37" s="17" t="s">
        <v>1707</v>
      </c>
      <c r="O37" s="18">
        <v>1</v>
      </c>
      <c r="P37" s="46">
        <f t="shared" si="4"/>
        <v>1</v>
      </c>
      <c r="Q37" s="46">
        <f t="shared" si="5"/>
        <v>1</v>
      </c>
      <c r="R37" s="46">
        <v>1</v>
      </c>
      <c r="S37" s="292"/>
    </row>
    <row r="38" spans="1:19" s="48" customFormat="1" ht="132.75" customHeight="1">
      <c r="A38" s="45">
        <v>29</v>
      </c>
      <c r="B38" s="17" t="s">
        <v>1053</v>
      </c>
      <c r="C38" s="290"/>
      <c r="D38" s="17" t="s">
        <v>1056</v>
      </c>
      <c r="E38" s="18">
        <v>1</v>
      </c>
      <c r="F38" s="46">
        <f t="shared" si="6"/>
        <v>1</v>
      </c>
      <c r="G38" s="46">
        <f t="shared" si="7"/>
        <v>1</v>
      </c>
      <c r="H38" s="46">
        <v>1</v>
      </c>
      <c r="I38" s="20" t="s">
        <v>1057</v>
      </c>
      <c r="J38" s="18">
        <v>1</v>
      </c>
      <c r="K38" s="46">
        <f t="shared" si="2"/>
        <v>1</v>
      </c>
      <c r="L38" s="46">
        <f t="shared" si="3"/>
        <v>1</v>
      </c>
      <c r="M38" s="46">
        <v>1</v>
      </c>
      <c r="N38" s="17" t="s">
        <v>1058</v>
      </c>
      <c r="O38" s="18">
        <v>1</v>
      </c>
      <c r="P38" s="46">
        <f t="shared" si="4"/>
        <v>1</v>
      </c>
      <c r="Q38" s="46">
        <f t="shared" si="5"/>
        <v>1</v>
      </c>
      <c r="R38" s="46">
        <v>1</v>
      </c>
      <c r="S38" s="294" t="s">
        <v>355</v>
      </c>
    </row>
    <row r="39" spans="1:19" s="48" customFormat="1" ht="105">
      <c r="A39" s="45">
        <v>30</v>
      </c>
      <c r="B39" s="17" t="s">
        <v>1059</v>
      </c>
      <c r="C39" s="290"/>
      <c r="D39" s="17" t="s">
        <v>1060</v>
      </c>
      <c r="E39" s="18">
        <v>1</v>
      </c>
      <c r="F39" s="46">
        <f t="shared" si="6"/>
        <v>1</v>
      </c>
      <c r="G39" s="46">
        <f t="shared" si="7"/>
        <v>1</v>
      </c>
      <c r="H39" s="46">
        <v>1</v>
      </c>
      <c r="I39" s="20" t="s">
        <v>1057</v>
      </c>
      <c r="J39" s="18">
        <v>1</v>
      </c>
      <c r="K39" s="46">
        <f t="shared" si="2"/>
        <v>1</v>
      </c>
      <c r="L39" s="46">
        <f t="shared" si="3"/>
        <v>1</v>
      </c>
      <c r="M39" s="46">
        <v>1</v>
      </c>
      <c r="N39" s="17" t="s">
        <v>1058</v>
      </c>
      <c r="O39" s="18">
        <v>1</v>
      </c>
      <c r="P39" s="46">
        <f t="shared" si="4"/>
        <v>1</v>
      </c>
      <c r="Q39" s="46">
        <f t="shared" si="5"/>
        <v>1</v>
      </c>
      <c r="R39" s="46">
        <v>1</v>
      </c>
      <c r="S39" s="291"/>
    </row>
    <row r="40" spans="1:19" s="48" customFormat="1" ht="105">
      <c r="A40" s="45">
        <v>31</v>
      </c>
      <c r="B40" s="17" t="s">
        <v>1061</v>
      </c>
      <c r="C40" s="293"/>
      <c r="D40" s="17" t="s">
        <v>1062</v>
      </c>
      <c r="E40" s="18">
        <v>1</v>
      </c>
      <c r="F40" s="46">
        <f t="shared" si="6"/>
        <v>1</v>
      </c>
      <c r="G40" s="46">
        <f t="shared" si="7"/>
        <v>1</v>
      </c>
      <c r="H40" s="46">
        <v>1</v>
      </c>
      <c r="I40" s="20" t="s">
        <v>1063</v>
      </c>
      <c r="J40" s="18">
        <v>1</v>
      </c>
      <c r="K40" s="46">
        <f t="shared" si="2"/>
        <v>1</v>
      </c>
      <c r="L40" s="46">
        <f t="shared" si="3"/>
        <v>1</v>
      </c>
      <c r="M40" s="46">
        <v>1</v>
      </c>
      <c r="N40" s="17" t="s">
        <v>1064</v>
      </c>
      <c r="O40" s="18">
        <v>1</v>
      </c>
      <c r="P40" s="46">
        <f t="shared" si="4"/>
        <v>1</v>
      </c>
      <c r="Q40" s="46">
        <f t="shared" si="5"/>
        <v>1</v>
      </c>
      <c r="R40" s="46">
        <v>1</v>
      </c>
      <c r="S40" s="292"/>
    </row>
    <row r="41" spans="1:19" s="48" customFormat="1" ht="38.25" customHeight="1">
      <c r="A41" s="312" t="s">
        <v>356</v>
      </c>
      <c r="B41" s="312"/>
      <c r="C41" s="312"/>
      <c r="D41" s="312"/>
      <c r="E41" s="312"/>
      <c r="F41" s="312"/>
      <c r="G41" s="312"/>
      <c r="H41" s="312"/>
      <c r="I41" s="312"/>
      <c r="J41" s="312"/>
      <c r="K41" s="312"/>
      <c r="L41" s="312"/>
      <c r="M41" s="312"/>
      <c r="N41" s="312"/>
      <c r="O41" s="312"/>
      <c r="P41" s="312"/>
      <c r="Q41" s="312"/>
      <c r="R41" s="312"/>
      <c r="S41" s="312"/>
    </row>
    <row r="42" spans="1:19" s="48" customFormat="1" ht="90">
      <c r="A42" s="45">
        <v>32</v>
      </c>
      <c r="B42" s="17" t="s">
        <v>1065</v>
      </c>
      <c r="C42" s="289" t="s">
        <v>351</v>
      </c>
      <c r="D42" s="17" t="s">
        <v>1066</v>
      </c>
      <c r="E42" s="18">
        <v>1</v>
      </c>
      <c r="F42" s="46">
        <f t="shared" ref="F42:F43" si="8">IF(E42=G42,H42)</f>
        <v>1</v>
      </c>
      <c r="G42" s="46">
        <f t="shared" ref="G42:G43" si="9">IF(E42="NA","NA",H42)</f>
        <v>1</v>
      </c>
      <c r="H42" s="46">
        <v>1</v>
      </c>
      <c r="I42" s="20" t="s">
        <v>1067</v>
      </c>
      <c r="J42" s="18">
        <v>1</v>
      </c>
      <c r="K42" s="46">
        <f t="shared" ref="K42:K44" si="10">IF(J42=L42,M42)</f>
        <v>1</v>
      </c>
      <c r="L42" s="46">
        <f t="shared" ref="L42:L44" si="11">IF(J42="NA","NA",M42)</f>
        <v>1</v>
      </c>
      <c r="M42" s="46">
        <v>1</v>
      </c>
      <c r="N42" s="17" t="s">
        <v>1068</v>
      </c>
      <c r="O42" s="18">
        <v>1</v>
      </c>
      <c r="P42" s="46">
        <f t="shared" ref="P42:P44" si="12">IF(O42=Q42,R42)</f>
        <v>1</v>
      </c>
      <c r="Q42" s="46">
        <f t="shared" ref="Q42:Q44" si="13">IF(O42="NA","NA",R42)</f>
        <v>1</v>
      </c>
      <c r="R42" s="46">
        <v>1</v>
      </c>
      <c r="S42" s="294" t="s">
        <v>355</v>
      </c>
    </row>
    <row r="43" spans="1:19" s="48" customFormat="1" ht="90">
      <c r="A43" s="45">
        <v>33</v>
      </c>
      <c r="B43" s="17" t="s">
        <v>1069</v>
      </c>
      <c r="C43" s="290"/>
      <c r="D43" s="17" t="s">
        <v>1070</v>
      </c>
      <c r="E43" s="18">
        <v>1</v>
      </c>
      <c r="F43" s="46">
        <f t="shared" si="8"/>
        <v>1</v>
      </c>
      <c r="G43" s="46">
        <f t="shared" si="9"/>
        <v>1</v>
      </c>
      <c r="H43" s="46">
        <v>1</v>
      </c>
      <c r="I43" s="20" t="s">
        <v>1071</v>
      </c>
      <c r="J43" s="18">
        <v>1</v>
      </c>
      <c r="K43" s="46">
        <f t="shared" si="10"/>
        <v>1</v>
      </c>
      <c r="L43" s="46">
        <f t="shared" si="11"/>
        <v>1</v>
      </c>
      <c r="M43" s="46">
        <v>1</v>
      </c>
      <c r="N43" s="17" t="s">
        <v>1072</v>
      </c>
      <c r="O43" s="18">
        <v>1</v>
      </c>
      <c r="P43" s="46">
        <f t="shared" si="12"/>
        <v>1</v>
      </c>
      <c r="Q43" s="46">
        <f t="shared" si="13"/>
        <v>1</v>
      </c>
      <c r="R43" s="46">
        <v>1</v>
      </c>
      <c r="S43" s="291"/>
    </row>
    <row r="44" spans="1:19" s="48" customFormat="1" ht="150">
      <c r="A44" s="45">
        <v>34</v>
      </c>
      <c r="B44" s="17" t="s">
        <v>1038</v>
      </c>
      <c r="C44" s="293"/>
      <c r="D44" s="17" t="s">
        <v>1073</v>
      </c>
      <c r="E44" s="18">
        <v>1</v>
      </c>
      <c r="F44" s="46">
        <f t="shared" ref="F44" si="14">IF(E44=G44,H44)</f>
        <v>1</v>
      </c>
      <c r="G44" s="46">
        <f t="shared" ref="G44" si="15">IF(E44="NA","NA",H44)</f>
        <v>1</v>
      </c>
      <c r="H44" s="46">
        <v>1</v>
      </c>
      <c r="I44" s="20" t="s">
        <v>1074</v>
      </c>
      <c r="J44" s="18">
        <v>1</v>
      </c>
      <c r="K44" s="46">
        <f t="shared" si="10"/>
        <v>1</v>
      </c>
      <c r="L44" s="46">
        <f t="shared" si="11"/>
        <v>1</v>
      </c>
      <c r="M44" s="46">
        <v>1</v>
      </c>
      <c r="N44" s="17" t="s">
        <v>1075</v>
      </c>
      <c r="O44" s="18">
        <v>1</v>
      </c>
      <c r="P44" s="46">
        <f t="shared" si="12"/>
        <v>1</v>
      </c>
      <c r="Q44" s="46">
        <f t="shared" si="13"/>
        <v>1</v>
      </c>
      <c r="R44" s="46">
        <v>1</v>
      </c>
      <c r="S44" s="292"/>
    </row>
    <row r="45" spans="1:19" s="48" customFormat="1" ht="44.25" customHeight="1">
      <c r="A45" s="254" t="s">
        <v>203</v>
      </c>
      <c r="B45" s="254"/>
      <c r="C45" s="254"/>
      <c r="D45" s="254"/>
      <c r="E45" s="254"/>
      <c r="F45" s="254"/>
      <c r="G45" s="254"/>
      <c r="H45" s="254"/>
      <c r="I45" s="254"/>
      <c r="J45" s="254"/>
      <c r="K45" s="254"/>
      <c r="L45" s="254"/>
      <c r="M45" s="254"/>
      <c r="N45" s="254"/>
      <c r="O45" s="254"/>
      <c r="P45" s="254"/>
      <c r="Q45" s="254"/>
      <c r="R45" s="254"/>
      <c r="S45" s="254"/>
    </row>
    <row r="46" spans="1:19" s="48" customFormat="1" ht="48.75" customHeight="1">
      <c r="A46" s="45">
        <v>35</v>
      </c>
      <c r="B46" s="281" t="s">
        <v>1038</v>
      </c>
      <c r="C46" s="289" t="s">
        <v>217</v>
      </c>
      <c r="D46" s="17" t="s">
        <v>1076</v>
      </c>
      <c r="E46" s="18">
        <v>1</v>
      </c>
      <c r="F46" s="46">
        <f t="shared" ref="F46:F47" si="16">IF(E46=G46,H46)</f>
        <v>1</v>
      </c>
      <c r="G46" s="46">
        <f t="shared" ref="G46:G47" si="17">IF(E46="NA","NA",H46)</f>
        <v>1</v>
      </c>
      <c r="H46" s="46">
        <v>1</v>
      </c>
      <c r="I46" s="20" t="s">
        <v>1708</v>
      </c>
      <c r="J46" s="18">
        <v>1</v>
      </c>
      <c r="K46" s="46">
        <f t="shared" ref="K46:K49" si="18">IF(J46=L46,M46)</f>
        <v>1</v>
      </c>
      <c r="L46" s="46">
        <f t="shared" ref="L46:L49" si="19">IF(J46="NA","NA",M46)</f>
        <v>1</v>
      </c>
      <c r="M46" s="46">
        <v>1</v>
      </c>
      <c r="N46" s="17" t="s">
        <v>1709</v>
      </c>
      <c r="O46" s="18">
        <v>1</v>
      </c>
      <c r="P46" s="46">
        <f t="shared" ref="P46:P49" si="20">IF(O46=Q46,R46)</f>
        <v>1</v>
      </c>
      <c r="Q46" s="46">
        <f t="shared" ref="Q46:Q49" si="21">IF(O46="NA","NA",R46)</f>
        <v>1</v>
      </c>
      <c r="R46" s="46">
        <v>1</v>
      </c>
      <c r="S46" s="294" t="s">
        <v>20</v>
      </c>
    </row>
    <row r="47" spans="1:19" s="48" customFormat="1" ht="59.25" customHeight="1">
      <c r="A47" s="45">
        <v>36</v>
      </c>
      <c r="B47" s="282"/>
      <c r="C47" s="290"/>
      <c r="D47" s="17" t="s">
        <v>1710</v>
      </c>
      <c r="E47" s="18">
        <v>1</v>
      </c>
      <c r="F47" s="46">
        <f t="shared" si="16"/>
        <v>1</v>
      </c>
      <c r="G47" s="46">
        <f t="shared" si="17"/>
        <v>1</v>
      </c>
      <c r="H47" s="46">
        <v>1</v>
      </c>
      <c r="I47" s="20" t="s">
        <v>1711</v>
      </c>
      <c r="J47" s="18">
        <v>1</v>
      </c>
      <c r="K47" s="46">
        <f t="shared" si="18"/>
        <v>1</v>
      </c>
      <c r="L47" s="46">
        <f t="shared" si="19"/>
        <v>1</v>
      </c>
      <c r="M47" s="46">
        <v>1</v>
      </c>
      <c r="N47" s="17" t="s">
        <v>581</v>
      </c>
      <c r="O47" s="18">
        <v>1</v>
      </c>
      <c r="P47" s="46">
        <f t="shared" si="20"/>
        <v>1</v>
      </c>
      <c r="Q47" s="46">
        <f t="shared" si="21"/>
        <v>1</v>
      </c>
      <c r="R47" s="46">
        <v>1</v>
      </c>
      <c r="S47" s="291"/>
    </row>
    <row r="48" spans="1:19" s="48" customFormat="1" ht="36" customHeight="1">
      <c r="A48" s="45">
        <v>37</v>
      </c>
      <c r="B48" s="282"/>
      <c r="C48" s="290"/>
      <c r="D48" s="17" t="s">
        <v>1712</v>
      </c>
      <c r="E48" s="18">
        <v>1</v>
      </c>
      <c r="F48" s="46">
        <f t="shared" ref="F48:F49" si="22">IF(E48=G48,H48)</f>
        <v>1</v>
      </c>
      <c r="G48" s="46">
        <f t="shared" ref="G48:G49" si="23">IF(E48="NA","NA",H48)</f>
        <v>1</v>
      </c>
      <c r="H48" s="46">
        <v>1</v>
      </c>
      <c r="I48" s="20" t="s">
        <v>582</v>
      </c>
      <c r="J48" s="18">
        <v>1</v>
      </c>
      <c r="K48" s="46">
        <f t="shared" si="18"/>
        <v>1</v>
      </c>
      <c r="L48" s="46">
        <f t="shared" si="19"/>
        <v>1</v>
      </c>
      <c r="M48" s="46">
        <v>1</v>
      </c>
      <c r="N48" s="17" t="s">
        <v>583</v>
      </c>
      <c r="O48" s="18">
        <v>1</v>
      </c>
      <c r="P48" s="46">
        <f t="shared" si="20"/>
        <v>1</v>
      </c>
      <c r="Q48" s="46">
        <f t="shared" si="21"/>
        <v>1</v>
      </c>
      <c r="R48" s="46">
        <v>1</v>
      </c>
      <c r="S48" s="291"/>
    </row>
    <row r="49" spans="1:19" s="48" customFormat="1" ht="30">
      <c r="A49" s="45">
        <v>38</v>
      </c>
      <c r="B49" s="283"/>
      <c r="C49" s="293"/>
      <c r="D49" s="17" t="s">
        <v>1713</v>
      </c>
      <c r="E49" s="18">
        <v>1</v>
      </c>
      <c r="F49" s="46">
        <f t="shared" si="22"/>
        <v>1</v>
      </c>
      <c r="G49" s="46">
        <f t="shared" si="23"/>
        <v>1</v>
      </c>
      <c r="H49" s="46">
        <v>1</v>
      </c>
      <c r="I49" s="20" t="s">
        <v>584</v>
      </c>
      <c r="J49" s="18">
        <v>1</v>
      </c>
      <c r="K49" s="46">
        <f t="shared" si="18"/>
        <v>1</v>
      </c>
      <c r="L49" s="46">
        <f t="shared" si="19"/>
        <v>1</v>
      </c>
      <c r="M49" s="46">
        <v>1</v>
      </c>
      <c r="N49" s="17" t="s">
        <v>585</v>
      </c>
      <c r="O49" s="18">
        <v>1</v>
      </c>
      <c r="P49" s="46">
        <f t="shared" si="20"/>
        <v>1</v>
      </c>
      <c r="Q49" s="46">
        <f t="shared" si="21"/>
        <v>1</v>
      </c>
      <c r="R49" s="46">
        <v>1</v>
      </c>
      <c r="S49" s="292"/>
    </row>
    <row r="50" spans="1:19" s="48" customFormat="1" ht="14">
      <c r="A50" s="254" t="s">
        <v>306</v>
      </c>
      <c r="B50" s="254"/>
      <c r="C50" s="254"/>
      <c r="D50" s="254"/>
      <c r="E50" s="254"/>
      <c r="F50" s="254"/>
      <c r="G50" s="254"/>
      <c r="H50" s="254"/>
      <c r="I50" s="254"/>
      <c r="J50" s="254"/>
      <c r="K50" s="254"/>
      <c r="L50" s="254"/>
      <c r="M50" s="254"/>
      <c r="N50" s="254"/>
      <c r="O50" s="254"/>
      <c r="P50" s="254"/>
      <c r="Q50" s="254"/>
      <c r="R50" s="254"/>
      <c r="S50" s="254"/>
    </row>
    <row r="51" spans="1:19" s="48" customFormat="1" ht="15">
      <c r="A51" s="45">
        <v>39</v>
      </c>
      <c r="B51" s="281" t="s">
        <v>1038</v>
      </c>
      <c r="C51" s="289" t="s">
        <v>217</v>
      </c>
      <c r="D51" s="17" t="s">
        <v>586</v>
      </c>
      <c r="E51" s="18">
        <v>1</v>
      </c>
      <c r="F51" s="46">
        <f t="shared" ref="F51:F52" si="24">IF(E51=G51,H51)</f>
        <v>1</v>
      </c>
      <c r="G51" s="46">
        <f t="shared" ref="G51:G52" si="25">IF(E51="NA","NA",H51)</f>
        <v>1</v>
      </c>
      <c r="H51" s="46">
        <v>1</v>
      </c>
      <c r="I51" s="20" t="s">
        <v>587</v>
      </c>
      <c r="J51" s="18">
        <v>1</v>
      </c>
      <c r="K51" s="46">
        <f t="shared" ref="K51:K69" si="26">IF(J51=L51,M51)</f>
        <v>1</v>
      </c>
      <c r="L51" s="46">
        <f t="shared" ref="L51:L69" si="27">IF(J51="NA","NA",M51)</f>
        <v>1</v>
      </c>
      <c r="M51" s="46">
        <v>1</v>
      </c>
      <c r="N51" s="17" t="s">
        <v>588</v>
      </c>
      <c r="O51" s="18">
        <v>1</v>
      </c>
      <c r="P51" s="46">
        <f t="shared" ref="P51:P69" si="28">IF(O51=Q51,R51)</f>
        <v>1</v>
      </c>
      <c r="Q51" s="46">
        <f t="shared" ref="Q51:Q69" si="29">IF(O51="NA","NA",R51)</f>
        <v>1</v>
      </c>
      <c r="R51" s="46">
        <v>1</v>
      </c>
      <c r="S51" s="294" t="s">
        <v>20</v>
      </c>
    </row>
    <row r="52" spans="1:19" s="48" customFormat="1" ht="15">
      <c r="A52" s="45">
        <v>40</v>
      </c>
      <c r="B52" s="282"/>
      <c r="C52" s="290"/>
      <c r="D52" s="17" t="s">
        <v>589</v>
      </c>
      <c r="E52" s="18">
        <v>1</v>
      </c>
      <c r="F52" s="46">
        <f t="shared" si="24"/>
        <v>1</v>
      </c>
      <c r="G52" s="46">
        <f t="shared" si="25"/>
        <v>1</v>
      </c>
      <c r="H52" s="46">
        <v>1</v>
      </c>
      <c r="I52" s="20" t="s">
        <v>587</v>
      </c>
      <c r="J52" s="18">
        <v>1</v>
      </c>
      <c r="K52" s="46">
        <f t="shared" si="26"/>
        <v>1</v>
      </c>
      <c r="L52" s="46">
        <f t="shared" si="27"/>
        <v>1</v>
      </c>
      <c r="M52" s="46">
        <v>1</v>
      </c>
      <c r="N52" s="17" t="s">
        <v>588</v>
      </c>
      <c r="O52" s="18">
        <v>1</v>
      </c>
      <c r="P52" s="46">
        <f t="shared" si="28"/>
        <v>1</v>
      </c>
      <c r="Q52" s="46">
        <f t="shared" si="29"/>
        <v>1</v>
      </c>
      <c r="R52" s="46">
        <v>1</v>
      </c>
      <c r="S52" s="291"/>
    </row>
    <row r="53" spans="1:19" s="48" customFormat="1" ht="30">
      <c r="A53" s="45">
        <v>41</v>
      </c>
      <c r="B53" s="282"/>
      <c r="C53" s="290"/>
      <c r="D53" s="17" t="s">
        <v>590</v>
      </c>
      <c r="E53" s="18">
        <v>1</v>
      </c>
      <c r="F53" s="46">
        <f t="shared" ref="F53:F69" si="30">IF(E53=G53,H53)</f>
        <v>1</v>
      </c>
      <c r="G53" s="46">
        <f t="shared" ref="G53:G69" si="31">IF(E53="NA","NA",H53)</f>
        <v>1</v>
      </c>
      <c r="H53" s="46">
        <v>1</v>
      </c>
      <c r="I53" s="20" t="s">
        <v>587</v>
      </c>
      <c r="J53" s="18">
        <v>1</v>
      </c>
      <c r="K53" s="46">
        <f t="shared" si="26"/>
        <v>1</v>
      </c>
      <c r="L53" s="46">
        <f t="shared" si="27"/>
        <v>1</v>
      </c>
      <c r="M53" s="46">
        <v>1</v>
      </c>
      <c r="N53" s="17" t="s">
        <v>588</v>
      </c>
      <c r="O53" s="18">
        <v>1</v>
      </c>
      <c r="P53" s="46">
        <f t="shared" si="28"/>
        <v>1</v>
      </c>
      <c r="Q53" s="46">
        <f t="shared" si="29"/>
        <v>1</v>
      </c>
      <c r="R53" s="46">
        <v>1</v>
      </c>
      <c r="S53" s="291"/>
    </row>
    <row r="54" spans="1:19" s="48" customFormat="1" ht="30">
      <c r="A54" s="45">
        <v>42</v>
      </c>
      <c r="B54" s="282"/>
      <c r="C54" s="290"/>
      <c r="D54" s="17" t="s">
        <v>1714</v>
      </c>
      <c r="E54" s="18">
        <v>1</v>
      </c>
      <c r="F54" s="46">
        <f t="shared" si="30"/>
        <v>1</v>
      </c>
      <c r="G54" s="46">
        <f t="shared" si="31"/>
        <v>1</v>
      </c>
      <c r="H54" s="46">
        <v>1</v>
      </c>
      <c r="I54" s="20" t="s">
        <v>587</v>
      </c>
      <c r="J54" s="18">
        <v>1</v>
      </c>
      <c r="K54" s="46">
        <f t="shared" si="26"/>
        <v>1</v>
      </c>
      <c r="L54" s="46">
        <f t="shared" si="27"/>
        <v>1</v>
      </c>
      <c r="M54" s="46">
        <v>1</v>
      </c>
      <c r="N54" s="17" t="s">
        <v>588</v>
      </c>
      <c r="O54" s="18">
        <v>1</v>
      </c>
      <c r="P54" s="46">
        <f t="shared" si="28"/>
        <v>1</v>
      </c>
      <c r="Q54" s="46">
        <f t="shared" si="29"/>
        <v>1</v>
      </c>
      <c r="R54" s="46">
        <v>1</v>
      </c>
      <c r="S54" s="291"/>
    </row>
    <row r="55" spans="1:19" s="48" customFormat="1" ht="15">
      <c r="A55" s="45">
        <v>43</v>
      </c>
      <c r="B55" s="282"/>
      <c r="C55" s="290"/>
      <c r="D55" s="17" t="s">
        <v>592</v>
      </c>
      <c r="E55" s="18">
        <v>1</v>
      </c>
      <c r="F55" s="46">
        <f t="shared" si="30"/>
        <v>1</v>
      </c>
      <c r="G55" s="46">
        <f t="shared" si="31"/>
        <v>1</v>
      </c>
      <c r="H55" s="46">
        <v>1</v>
      </c>
      <c r="I55" s="20" t="s">
        <v>587</v>
      </c>
      <c r="J55" s="18">
        <v>1</v>
      </c>
      <c r="K55" s="46">
        <f t="shared" si="26"/>
        <v>1</v>
      </c>
      <c r="L55" s="46">
        <f t="shared" si="27"/>
        <v>1</v>
      </c>
      <c r="M55" s="46">
        <v>1</v>
      </c>
      <c r="N55" s="17" t="s">
        <v>588</v>
      </c>
      <c r="O55" s="18">
        <v>1</v>
      </c>
      <c r="P55" s="46">
        <f t="shared" si="28"/>
        <v>1</v>
      </c>
      <c r="Q55" s="46">
        <f t="shared" si="29"/>
        <v>1</v>
      </c>
      <c r="R55" s="46">
        <v>1</v>
      </c>
      <c r="S55" s="291"/>
    </row>
    <row r="56" spans="1:19" s="48" customFormat="1" ht="30">
      <c r="A56" s="45">
        <v>44</v>
      </c>
      <c r="B56" s="282"/>
      <c r="C56" s="290"/>
      <c r="D56" s="17" t="s">
        <v>593</v>
      </c>
      <c r="E56" s="18">
        <v>1</v>
      </c>
      <c r="F56" s="46">
        <f t="shared" si="30"/>
        <v>1</v>
      </c>
      <c r="G56" s="46">
        <f t="shared" si="31"/>
        <v>1</v>
      </c>
      <c r="H56" s="46">
        <v>1</v>
      </c>
      <c r="I56" s="20" t="s">
        <v>587</v>
      </c>
      <c r="J56" s="18">
        <v>1</v>
      </c>
      <c r="K56" s="46">
        <f t="shared" si="26"/>
        <v>1</v>
      </c>
      <c r="L56" s="46">
        <f t="shared" si="27"/>
        <v>1</v>
      </c>
      <c r="M56" s="46">
        <v>1</v>
      </c>
      <c r="N56" s="17" t="s">
        <v>588</v>
      </c>
      <c r="O56" s="18">
        <v>1</v>
      </c>
      <c r="P56" s="46">
        <f t="shared" si="28"/>
        <v>1</v>
      </c>
      <c r="Q56" s="46">
        <f t="shared" si="29"/>
        <v>1</v>
      </c>
      <c r="R56" s="46">
        <v>1</v>
      </c>
      <c r="S56" s="291"/>
    </row>
    <row r="57" spans="1:19" s="48" customFormat="1" ht="30">
      <c r="A57" s="45">
        <v>45</v>
      </c>
      <c r="B57" s="282"/>
      <c r="C57" s="290"/>
      <c r="D57" s="17" t="s">
        <v>1715</v>
      </c>
      <c r="E57" s="18">
        <v>1</v>
      </c>
      <c r="F57" s="46">
        <f t="shared" si="30"/>
        <v>1</v>
      </c>
      <c r="G57" s="46">
        <f t="shared" si="31"/>
        <v>1</v>
      </c>
      <c r="H57" s="46">
        <v>1</v>
      </c>
      <c r="I57" s="20" t="s">
        <v>587</v>
      </c>
      <c r="J57" s="18">
        <v>1</v>
      </c>
      <c r="K57" s="46">
        <f t="shared" si="26"/>
        <v>1</v>
      </c>
      <c r="L57" s="46">
        <f t="shared" si="27"/>
        <v>1</v>
      </c>
      <c r="M57" s="46">
        <v>1</v>
      </c>
      <c r="N57" s="17" t="s">
        <v>588</v>
      </c>
      <c r="O57" s="18">
        <v>1</v>
      </c>
      <c r="P57" s="46">
        <f t="shared" si="28"/>
        <v>1</v>
      </c>
      <c r="Q57" s="46">
        <f t="shared" si="29"/>
        <v>1</v>
      </c>
      <c r="R57" s="46">
        <v>1</v>
      </c>
      <c r="S57" s="291"/>
    </row>
    <row r="58" spans="1:19" s="48" customFormat="1" ht="15">
      <c r="A58" s="45">
        <v>46</v>
      </c>
      <c r="B58" s="282"/>
      <c r="C58" s="290"/>
      <c r="D58" s="17" t="s">
        <v>595</v>
      </c>
      <c r="E58" s="18">
        <v>1</v>
      </c>
      <c r="F58" s="46">
        <f t="shared" si="30"/>
        <v>1</v>
      </c>
      <c r="G58" s="46">
        <f t="shared" si="31"/>
        <v>1</v>
      </c>
      <c r="H58" s="46">
        <v>1</v>
      </c>
      <c r="I58" s="20" t="s">
        <v>587</v>
      </c>
      <c r="J58" s="18">
        <v>1</v>
      </c>
      <c r="K58" s="46">
        <f t="shared" si="26"/>
        <v>1</v>
      </c>
      <c r="L58" s="46">
        <f t="shared" si="27"/>
        <v>1</v>
      </c>
      <c r="M58" s="46">
        <v>1</v>
      </c>
      <c r="N58" s="17" t="s">
        <v>588</v>
      </c>
      <c r="O58" s="18">
        <v>1</v>
      </c>
      <c r="P58" s="46">
        <f t="shared" si="28"/>
        <v>1</v>
      </c>
      <c r="Q58" s="46">
        <f t="shared" si="29"/>
        <v>1</v>
      </c>
      <c r="R58" s="46">
        <v>1</v>
      </c>
      <c r="S58" s="291"/>
    </row>
    <row r="59" spans="1:19" s="48" customFormat="1" ht="30">
      <c r="A59" s="45">
        <v>47</v>
      </c>
      <c r="B59" s="282"/>
      <c r="C59" s="290"/>
      <c r="D59" s="17" t="s">
        <v>597</v>
      </c>
      <c r="E59" s="18">
        <v>1</v>
      </c>
      <c r="F59" s="46">
        <f t="shared" si="30"/>
        <v>1</v>
      </c>
      <c r="G59" s="46">
        <f t="shared" si="31"/>
        <v>1</v>
      </c>
      <c r="H59" s="46">
        <v>1</v>
      </c>
      <c r="I59" s="20" t="s">
        <v>587</v>
      </c>
      <c r="J59" s="18">
        <v>1</v>
      </c>
      <c r="K59" s="46">
        <f t="shared" si="26"/>
        <v>1</v>
      </c>
      <c r="L59" s="46">
        <f t="shared" si="27"/>
        <v>1</v>
      </c>
      <c r="M59" s="46">
        <v>1</v>
      </c>
      <c r="N59" s="17" t="s">
        <v>588</v>
      </c>
      <c r="O59" s="18">
        <v>1</v>
      </c>
      <c r="P59" s="46">
        <f t="shared" si="28"/>
        <v>1</v>
      </c>
      <c r="Q59" s="46">
        <f t="shared" si="29"/>
        <v>1</v>
      </c>
      <c r="R59" s="46">
        <v>1</v>
      </c>
      <c r="S59" s="291"/>
    </row>
    <row r="60" spans="1:19" s="48" customFormat="1" ht="15">
      <c r="A60" s="45">
        <v>48</v>
      </c>
      <c r="B60" s="282"/>
      <c r="C60" s="290"/>
      <c r="D60" s="17" t="s">
        <v>598</v>
      </c>
      <c r="E60" s="18">
        <v>1</v>
      </c>
      <c r="F60" s="46">
        <f t="shared" si="30"/>
        <v>1</v>
      </c>
      <c r="G60" s="46">
        <f t="shared" si="31"/>
        <v>1</v>
      </c>
      <c r="H60" s="46">
        <v>1</v>
      </c>
      <c r="I60" s="20" t="s">
        <v>587</v>
      </c>
      <c r="J60" s="18">
        <v>1</v>
      </c>
      <c r="K60" s="46">
        <f t="shared" si="26"/>
        <v>1</v>
      </c>
      <c r="L60" s="46">
        <f t="shared" si="27"/>
        <v>1</v>
      </c>
      <c r="M60" s="46">
        <v>1</v>
      </c>
      <c r="N60" s="17" t="s">
        <v>588</v>
      </c>
      <c r="O60" s="18">
        <v>1</v>
      </c>
      <c r="P60" s="46">
        <f t="shared" si="28"/>
        <v>1</v>
      </c>
      <c r="Q60" s="46">
        <f t="shared" si="29"/>
        <v>1</v>
      </c>
      <c r="R60" s="46">
        <v>1</v>
      </c>
      <c r="S60" s="291"/>
    </row>
    <row r="61" spans="1:19" s="48" customFormat="1" ht="30">
      <c r="A61" s="45">
        <v>49</v>
      </c>
      <c r="B61" s="282"/>
      <c r="C61" s="290"/>
      <c r="D61" s="17" t="s">
        <v>1077</v>
      </c>
      <c r="E61" s="18">
        <v>1</v>
      </c>
      <c r="F61" s="46">
        <f t="shared" si="30"/>
        <v>1</v>
      </c>
      <c r="G61" s="46">
        <f t="shared" si="31"/>
        <v>1</v>
      </c>
      <c r="H61" s="46">
        <v>1</v>
      </c>
      <c r="I61" s="20" t="s">
        <v>587</v>
      </c>
      <c r="J61" s="18">
        <v>1</v>
      </c>
      <c r="K61" s="46">
        <f t="shared" si="26"/>
        <v>1</v>
      </c>
      <c r="L61" s="46">
        <f t="shared" si="27"/>
        <v>1</v>
      </c>
      <c r="M61" s="46">
        <v>1</v>
      </c>
      <c r="N61" s="17" t="s">
        <v>588</v>
      </c>
      <c r="O61" s="18">
        <v>1</v>
      </c>
      <c r="P61" s="46">
        <f t="shared" si="28"/>
        <v>1</v>
      </c>
      <c r="Q61" s="46">
        <f t="shared" si="29"/>
        <v>1</v>
      </c>
      <c r="R61" s="46">
        <v>1</v>
      </c>
      <c r="S61" s="291"/>
    </row>
    <row r="62" spans="1:19" s="48" customFormat="1" ht="30">
      <c r="A62" s="45">
        <v>50</v>
      </c>
      <c r="B62" s="282"/>
      <c r="C62" s="290"/>
      <c r="D62" s="17" t="s">
        <v>600</v>
      </c>
      <c r="E62" s="18">
        <v>1</v>
      </c>
      <c r="F62" s="46">
        <f t="shared" si="30"/>
        <v>1</v>
      </c>
      <c r="G62" s="46">
        <f t="shared" si="31"/>
        <v>1</v>
      </c>
      <c r="H62" s="46">
        <v>1</v>
      </c>
      <c r="I62" s="20" t="s">
        <v>587</v>
      </c>
      <c r="J62" s="18">
        <v>1</v>
      </c>
      <c r="K62" s="46">
        <f t="shared" si="26"/>
        <v>1</v>
      </c>
      <c r="L62" s="46">
        <f t="shared" si="27"/>
        <v>1</v>
      </c>
      <c r="M62" s="46">
        <v>1</v>
      </c>
      <c r="N62" s="17" t="s">
        <v>588</v>
      </c>
      <c r="O62" s="18">
        <v>1</v>
      </c>
      <c r="P62" s="46">
        <f t="shared" si="28"/>
        <v>1</v>
      </c>
      <c r="Q62" s="46">
        <f t="shared" si="29"/>
        <v>1</v>
      </c>
      <c r="R62" s="46">
        <v>1</v>
      </c>
      <c r="S62" s="291"/>
    </row>
    <row r="63" spans="1:19" s="48" customFormat="1" ht="30">
      <c r="A63" s="45">
        <v>51</v>
      </c>
      <c r="B63" s="282"/>
      <c r="C63" s="290"/>
      <c r="D63" s="17" t="s">
        <v>601</v>
      </c>
      <c r="E63" s="18">
        <v>1</v>
      </c>
      <c r="F63" s="46">
        <f t="shared" si="30"/>
        <v>1</v>
      </c>
      <c r="G63" s="46">
        <f t="shared" si="31"/>
        <v>1</v>
      </c>
      <c r="H63" s="46">
        <v>1</v>
      </c>
      <c r="I63" s="20" t="s">
        <v>587</v>
      </c>
      <c r="J63" s="18">
        <v>1</v>
      </c>
      <c r="K63" s="46">
        <f t="shared" si="26"/>
        <v>1</v>
      </c>
      <c r="L63" s="46">
        <f t="shared" si="27"/>
        <v>1</v>
      </c>
      <c r="M63" s="46">
        <v>1</v>
      </c>
      <c r="N63" s="17" t="s">
        <v>588</v>
      </c>
      <c r="O63" s="18">
        <v>1</v>
      </c>
      <c r="P63" s="46">
        <f t="shared" si="28"/>
        <v>1</v>
      </c>
      <c r="Q63" s="46">
        <f t="shared" si="29"/>
        <v>1</v>
      </c>
      <c r="R63" s="46">
        <v>1</v>
      </c>
      <c r="S63" s="291"/>
    </row>
    <row r="64" spans="1:19" s="48" customFormat="1" ht="15">
      <c r="A64" s="45">
        <v>52</v>
      </c>
      <c r="B64" s="282"/>
      <c r="C64" s="290"/>
      <c r="D64" s="17" t="s">
        <v>874</v>
      </c>
      <c r="E64" s="18">
        <v>1</v>
      </c>
      <c r="F64" s="46">
        <f t="shared" si="30"/>
        <v>1</v>
      </c>
      <c r="G64" s="46">
        <f t="shared" si="31"/>
        <v>1</v>
      </c>
      <c r="H64" s="46">
        <v>1</v>
      </c>
      <c r="I64" s="20" t="s">
        <v>587</v>
      </c>
      <c r="J64" s="18">
        <v>1</v>
      </c>
      <c r="K64" s="46">
        <f t="shared" si="26"/>
        <v>1</v>
      </c>
      <c r="L64" s="46">
        <f t="shared" si="27"/>
        <v>1</v>
      </c>
      <c r="M64" s="46">
        <v>1</v>
      </c>
      <c r="N64" s="17" t="s">
        <v>588</v>
      </c>
      <c r="O64" s="18">
        <v>1</v>
      </c>
      <c r="P64" s="46">
        <f t="shared" si="28"/>
        <v>1</v>
      </c>
      <c r="Q64" s="46">
        <f t="shared" si="29"/>
        <v>1</v>
      </c>
      <c r="R64" s="46">
        <v>1</v>
      </c>
      <c r="S64" s="291"/>
    </row>
    <row r="65" spans="1:19" s="48" customFormat="1" ht="30">
      <c r="A65" s="45">
        <v>53</v>
      </c>
      <c r="B65" s="282"/>
      <c r="C65" s="290"/>
      <c r="D65" s="17" t="s">
        <v>603</v>
      </c>
      <c r="E65" s="18">
        <v>1</v>
      </c>
      <c r="F65" s="46">
        <f t="shared" si="30"/>
        <v>1</v>
      </c>
      <c r="G65" s="46">
        <f t="shared" si="31"/>
        <v>1</v>
      </c>
      <c r="H65" s="46">
        <v>1</v>
      </c>
      <c r="I65" s="20" t="s">
        <v>587</v>
      </c>
      <c r="J65" s="18">
        <v>1</v>
      </c>
      <c r="K65" s="46">
        <f t="shared" si="26"/>
        <v>1</v>
      </c>
      <c r="L65" s="46">
        <f t="shared" si="27"/>
        <v>1</v>
      </c>
      <c r="M65" s="46">
        <v>1</v>
      </c>
      <c r="N65" s="17" t="s">
        <v>588</v>
      </c>
      <c r="O65" s="18">
        <v>1</v>
      </c>
      <c r="P65" s="46">
        <f t="shared" si="28"/>
        <v>1</v>
      </c>
      <c r="Q65" s="46">
        <f t="shared" si="29"/>
        <v>1</v>
      </c>
      <c r="R65" s="46">
        <v>1</v>
      </c>
      <c r="S65" s="291"/>
    </row>
    <row r="66" spans="1:19" s="48" customFormat="1" ht="30">
      <c r="A66" s="45">
        <v>54</v>
      </c>
      <c r="B66" s="282"/>
      <c r="C66" s="290"/>
      <c r="D66" s="17" t="s">
        <v>604</v>
      </c>
      <c r="E66" s="18">
        <v>1</v>
      </c>
      <c r="F66" s="46">
        <f t="shared" si="30"/>
        <v>1</v>
      </c>
      <c r="G66" s="46">
        <f t="shared" si="31"/>
        <v>1</v>
      </c>
      <c r="H66" s="46">
        <v>1</v>
      </c>
      <c r="I66" s="20" t="s">
        <v>587</v>
      </c>
      <c r="J66" s="18">
        <v>1</v>
      </c>
      <c r="K66" s="46">
        <f t="shared" si="26"/>
        <v>1</v>
      </c>
      <c r="L66" s="46">
        <f t="shared" si="27"/>
        <v>1</v>
      </c>
      <c r="M66" s="46">
        <v>1</v>
      </c>
      <c r="N66" s="17" t="s">
        <v>588</v>
      </c>
      <c r="O66" s="18">
        <v>1</v>
      </c>
      <c r="P66" s="46">
        <f t="shared" si="28"/>
        <v>1</v>
      </c>
      <c r="Q66" s="46">
        <f t="shared" si="29"/>
        <v>1</v>
      </c>
      <c r="R66" s="46">
        <v>1</v>
      </c>
      <c r="S66" s="291"/>
    </row>
    <row r="67" spans="1:19" s="48" customFormat="1" ht="30">
      <c r="A67" s="45">
        <v>55</v>
      </c>
      <c r="B67" s="282"/>
      <c r="C67" s="290"/>
      <c r="D67" s="17" t="s">
        <v>875</v>
      </c>
      <c r="E67" s="18">
        <v>1</v>
      </c>
      <c r="F67" s="46">
        <f t="shared" si="30"/>
        <v>1</v>
      </c>
      <c r="G67" s="46">
        <f t="shared" si="31"/>
        <v>1</v>
      </c>
      <c r="H67" s="46">
        <v>1</v>
      </c>
      <c r="I67" s="20" t="s">
        <v>587</v>
      </c>
      <c r="J67" s="18">
        <v>1</v>
      </c>
      <c r="K67" s="46">
        <f t="shared" si="26"/>
        <v>1</v>
      </c>
      <c r="L67" s="46">
        <f t="shared" si="27"/>
        <v>1</v>
      </c>
      <c r="M67" s="46">
        <v>1</v>
      </c>
      <c r="N67" s="17" t="s">
        <v>588</v>
      </c>
      <c r="O67" s="18">
        <v>1</v>
      </c>
      <c r="P67" s="46">
        <f t="shared" si="28"/>
        <v>1</v>
      </c>
      <c r="Q67" s="46">
        <f t="shared" si="29"/>
        <v>1</v>
      </c>
      <c r="R67" s="46">
        <v>1</v>
      </c>
      <c r="S67" s="291"/>
    </row>
    <row r="68" spans="1:19" s="48" customFormat="1" ht="30">
      <c r="A68" s="45">
        <v>56</v>
      </c>
      <c r="B68" s="282"/>
      <c r="C68" s="290"/>
      <c r="D68" s="17" t="s">
        <v>606</v>
      </c>
      <c r="E68" s="18">
        <v>1</v>
      </c>
      <c r="F68" s="46">
        <f t="shared" si="30"/>
        <v>1</v>
      </c>
      <c r="G68" s="46">
        <f t="shared" si="31"/>
        <v>1</v>
      </c>
      <c r="H68" s="46">
        <v>1</v>
      </c>
      <c r="I68" s="20" t="s">
        <v>587</v>
      </c>
      <c r="J68" s="18">
        <v>1</v>
      </c>
      <c r="K68" s="46">
        <f t="shared" si="26"/>
        <v>1</v>
      </c>
      <c r="L68" s="46">
        <f t="shared" si="27"/>
        <v>1</v>
      </c>
      <c r="M68" s="46">
        <v>1</v>
      </c>
      <c r="N68" s="17" t="s">
        <v>588</v>
      </c>
      <c r="O68" s="18">
        <v>1</v>
      </c>
      <c r="P68" s="46">
        <f t="shared" si="28"/>
        <v>1</v>
      </c>
      <c r="Q68" s="46">
        <f t="shared" si="29"/>
        <v>1</v>
      </c>
      <c r="R68" s="46">
        <v>1</v>
      </c>
      <c r="S68" s="291"/>
    </row>
    <row r="69" spans="1:19" s="48" customFormat="1" ht="15">
      <c r="A69" s="45">
        <v>57</v>
      </c>
      <c r="B69" s="283"/>
      <c r="C69" s="293"/>
      <c r="D69" s="17" t="s">
        <v>607</v>
      </c>
      <c r="E69" s="18">
        <v>1</v>
      </c>
      <c r="F69" s="46">
        <f t="shared" si="30"/>
        <v>1</v>
      </c>
      <c r="G69" s="46">
        <f t="shared" si="31"/>
        <v>1</v>
      </c>
      <c r="H69" s="46">
        <v>1</v>
      </c>
      <c r="I69" s="20" t="s">
        <v>587</v>
      </c>
      <c r="J69" s="18">
        <v>1</v>
      </c>
      <c r="K69" s="46">
        <f t="shared" si="26"/>
        <v>1</v>
      </c>
      <c r="L69" s="46">
        <f t="shared" si="27"/>
        <v>1</v>
      </c>
      <c r="M69" s="46">
        <v>1</v>
      </c>
      <c r="N69" s="17" t="s">
        <v>588</v>
      </c>
      <c r="O69" s="18">
        <v>1</v>
      </c>
      <c r="P69" s="46">
        <f t="shared" si="28"/>
        <v>1</v>
      </c>
      <c r="Q69" s="46">
        <f t="shared" si="29"/>
        <v>1</v>
      </c>
      <c r="R69" s="46">
        <v>1</v>
      </c>
      <c r="S69" s="292"/>
    </row>
    <row r="70" spans="1:19" s="48" customFormat="1" ht="14">
      <c r="A70" s="254" t="s">
        <v>307</v>
      </c>
      <c r="B70" s="254"/>
      <c r="C70" s="254"/>
      <c r="D70" s="254"/>
      <c r="E70" s="254"/>
      <c r="F70" s="254"/>
      <c r="G70" s="254"/>
      <c r="H70" s="254"/>
      <c r="I70" s="254"/>
      <c r="J70" s="254"/>
      <c r="K70" s="254"/>
      <c r="L70" s="254"/>
      <c r="M70" s="254"/>
      <c r="N70" s="254"/>
      <c r="O70" s="254"/>
      <c r="P70" s="254"/>
      <c r="Q70" s="254"/>
      <c r="R70" s="254"/>
      <c r="S70" s="254"/>
    </row>
    <row r="71" spans="1:19" s="48" customFormat="1" ht="15">
      <c r="A71" s="45">
        <v>58</v>
      </c>
      <c r="B71" s="281" t="s">
        <v>1038</v>
      </c>
      <c r="C71" s="289" t="s">
        <v>217</v>
      </c>
      <c r="D71" s="17" t="s">
        <v>608</v>
      </c>
      <c r="E71" s="18">
        <v>1</v>
      </c>
      <c r="F71" s="46">
        <f t="shared" ref="F71:F72" si="32">IF(E71=G71,H71)</f>
        <v>1</v>
      </c>
      <c r="G71" s="46">
        <f t="shared" ref="G71:G72" si="33">IF(E71="NA","NA",H71)</f>
        <v>1</v>
      </c>
      <c r="H71" s="46">
        <v>1</v>
      </c>
      <c r="I71" s="20" t="s">
        <v>587</v>
      </c>
      <c r="J71" s="18">
        <v>1</v>
      </c>
      <c r="K71" s="46">
        <f t="shared" ref="K71:K79" si="34">IF(J71=L71,M71)</f>
        <v>1</v>
      </c>
      <c r="L71" s="46">
        <f t="shared" ref="L71:L79" si="35">IF(J71="NA","NA",M71)</f>
        <v>1</v>
      </c>
      <c r="M71" s="46">
        <v>1</v>
      </c>
      <c r="N71" s="17" t="s">
        <v>588</v>
      </c>
      <c r="O71" s="18">
        <v>1</v>
      </c>
      <c r="P71" s="46">
        <f t="shared" ref="P71:P79" si="36">IF(O71=Q71,R71)</f>
        <v>1</v>
      </c>
      <c r="Q71" s="46">
        <f t="shared" ref="Q71:Q79" si="37">IF(O71="NA","NA",R71)</f>
        <v>1</v>
      </c>
      <c r="R71" s="46">
        <v>1</v>
      </c>
      <c r="S71" s="294" t="s">
        <v>20</v>
      </c>
    </row>
    <row r="72" spans="1:19" s="48" customFormat="1" ht="30">
      <c r="A72" s="45">
        <v>59</v>
      </c>
      <c r="B72" s="282"/>
      <c r="C72" s="290"/>
      <c r="D72" s="17" t="s">
        <v>876</v>
      </c>
      <c r="E72" s="18">
        <v>1</v>
      </c>
      <c r="F72" s="46">
        <f t="shared" si="32"/>
        <v>1</v>
      </c>
      <c r="G72" s="46">
        <f t="shared" si="33"/>
        <v>1</v>
      </c>
      <c r="H72" s="46">
        <v>1</v>
      </c>
      <c r="I72" s="20" t="s">
        <v>587</v>
      </c>
      <c r="J72" s="18">
        <v>1</v>
      </c>
      <c r="K72" s="46">
        <f t="shared" si="34"/>
        <v>1</v>
      </c>
      <c r="L72" s="46">
        <f t="shared" si="35"/>
        <v>1</v>
      </c>
      <c r="M72" s="46">
        <v>1</v>
      </c>
      <c r="N72" s="17" t="s">
        <v>588</v>
      </c>
      <c r="O72" s="18">
        <v>1</v>
      </c>
      <c r="P72" s="46">
        <f t="shared" si="36"/>
        <v>1</v>
      </c>
      <c r="Q72" s="46">
        <f t="shared" si="37"/>
        <v>1</v>
      </c>
      <c r="R72" s="46">
        <v>1</v>
      </c>
      <c r="S72" s="291"/>
    </row>
    <row r="73" spans="1:19" s="48" customFormat="1" ht="15">
      <c r="A73" s="45">
        <v>60</v>
      </c>
      <c r="B73" s="282"/>
      <c r="C73" s="290"/>
      <c r="D73" s="17" t="s">
        <v>610</v>
      </c>
      <c r="E73" s="18">
        <v>1</v>
      </c>
      <c r="F73" s="46">
        <f t="shared" ref="F73:F79" si="38">IF(E73=G73,H73)</f>
        <v>1</v>
      </c>
      <c r="G73" s="46">
        <f t="shared" ref="G73:G79" si="39">IF(E73="NA","NA",H73)</f>
        <v>1</v>
      </c>
      <c r="H73" s="46">
        <v>1</v>
      </c>
      <c r="I73" s="20" t="s">
        <v>587</v>
      </c>
      <c r="J73" s="18">
        <v>1</v>
      </c>
      <c r="K73" s="46">
        <f t="shared" si="34"/>
        <v>1</v>
      </c>
      <c r="L73" s="46">
        <f t="shared" si="35"/>
        <v>1</v>
      </c>
      <c r="M73" s="46">
        <v>1</v>
      </c>
      <c r="N73" s="17" t="s">
        <v>588</v>
      </c>
      <c r="O73" s="18">
        <v>1</v>
      </c>
      <c r="P73" s="46">
        <f t="shared" si="36"/>
        <v>1</v>
      </c>
      <c r="Q73" s="46">
        <f t="shared" si="37"/>
        <v>1</v>
      </c>
      <c r="R73" s="46">
        <v>1</v>
      </c>
      <c r="S73" s="291"/>
    </row>
    <row r="74" spans="1:19" s="48" customFormat="1" ht="30">
      <c r="A74" s="45">
        <v>61</v>
      </c>
      <c r="B74" s="282"/>
      <c r="C74" s="290"/>
      <c r="D74" s="17" t="s">
        <v>877</v>
      </c>
      <c r="E74" s="18">
        <v>1</v>
      </c>
      <c r="F74" s="46">
        <f t="shared" si="38"/>
        <v>1</v>
      </c>
      <c r="G74" s="46">
        <f t="shared" si="39"/>
        <v>1</v>
      </c>
      <c r="H74" s="46">
        <v>1</v>
      </c>
      <c r="I74" s="20" t="s">
        <v>587</v>
      </c>
      <c r="J74" s="18">
        <v>1</v>
      </c>
      <c r="K74" s="46">
        <f t="shared" si="34"/>
        <v>1</v>
      </c>
      <c r="L74" s="46">
        <f t="shared" si="35"/>
        <v>1</v>
      </c>
      <c r="M74" s="46">
        <v>1</v>
      </c>
      <c r="N74" s="17" t="s">
        <v>588</v>
      </c>
      <c r="O74" s="18">
        <v>1</v>
      </c>
      <c r="P74" s="46">
        <f t="shared" si="36"/>
        <v>1</v>
      </c>
      <c r="Q74" s="46">
        <f t="shared" si="37"/>
        <v>1</v>
      </c>
      <c r="R74" s="46">
        <v>1</v>
      </c>
      <c r="S74" s="291"/>
    </row>
    <row r="75" spans="1:19" s="48" customFormat="1" ht="15">
      <c r="A75" s="45">
        <v>62</v>
      </c>
      <c r="B75" s="282"/>
      <c r="C75" s="290"/>
      <c r="D75" s="17" t="s">
        <v>612</v>
      </c>
      <c r="E75" s="18">
        <v>1</v>
      </c>
      <c r="F75" s="46">
        <f t="shared" si="38"/>
        <v>1</v>
      </c>
      <c r="G75" s="46">
        <f t="shared" si="39"/>
        <v>1</v>
      </c>
      <c r="H75" s="46">
        <v>1</v>
      </c>
      <c r="I75" s="20" t="s">
        <v>587</v>
      </c>
      <c r="J75" s="18">
        <v>1</v>
      </c>
      <c r="K75" s="46">
        <f t="shared" si="34"/>
        <v>1</v>
      </c>
      <c r="L75" s="46">
        <f t="shared" si="35"/>
        <v>1</v>
      </c>
      <c r="M75" s="46">
        <v>1</v>
      </c>
      <c r="N75" s="17" t="s">
        <v>588</v>
      </c>
      <c r="O75" s="18">
        <v>1</v>
      </c>
      <c r="P75" s="46">
        <f t="shared" si="36"/>
        <v>1</v>
      </c>
      <c r="Q75" s="46">
        <f t="shared" si="37"/>
        <v>1</v>
      </c>
      <c r="R75" s="46">
        <v>1</v>
      </c>
      <c r="S75" s="291"/>
    </row>
    <row r="76" spans="1:19" s="48" customFormat="1" ht="15">
      <c r="A76" s="45">
        <v>63</v>
      </c>
      <c r="B76" s="282"/>
      <c r="C76" s="290"/>
      <c r="D76" s="17" t="s">
        <v>613</v>
      </c>
      <c r="E76" s="18">
        <v>1</v>
      </c>
      <c r="F76" s="46">
        <f t="shared" si="38"/>
        <v>1</v>
      </c>
      <c r="G76" s="46">
        <f t="shared" si="39"/>
        <v>1</v>
      </c>
      <c r="H76" s="46">
        <v>1</v>
      </c>
      <c r="I76" s="20" t="s">
        <v>587</v>
      </c>
      <c r="J76" s="18">
        <v>1</v>
      </c>
      <c r="K76" s="46">
        <f t="shared" si="34"/>
        <v>1</v>
      </c>
      <c r="L76" s="46">
        <f t="shared" si="35"/>
        <v>1</v>
      </c>
      <c r="M76" s="46">
        <v>1</v>
      </c>
      <c r="N76" s="17" t="s">
        <v>588</v>
      </c>
      <c r="O76" s="18">
        <v>1</v>
      </c>
      <c r="P76" s="46">
        <f t="shared" si="36"/>
        <v>1</v>
      </c>
      <c r="Q76" s="46">
        <f t="shared" si="37"/>
        <v>1</v>
      </c>
      <c r="R76" s="46">
        <v>1</v>
      </c>
      <c r="S76" s="291"/>
    </row>
    <row r="77" spans="1:19" s="48" customFormat="1" ht="15">
      <c r="A77" s="45">
        <v>64</v>
      </c>
      <c r="B77" s="282"/>
      <c r="C77" s="290"/>
      <c r="D77" s="17" t="s">
        <v>614</v>
      </c>
      <c r="E77" s="18">
        <v>1</v>
      </c>
      <c r="F77" s="46">
        <f t="shared" si="38"/>
        <v>1</v>
      </c>
      <c r="G77" s="46">
        <f t="shared" si="39"/>
        <v>1</v>
      </c>
      <c r="H77" s="46">
        <v>1</v>
      </c>
      <c r="I77" s="20" t="s">
        <v>587</v>
      </c>
      <c r="J77" s="18">
        <v>1</v>
      </c>
      <c r="K77" s="46">
        <f t="shared" si="34"/>
        <v>1</v>
      </c>
      <c r="L77" s="46">
        <f t="shared" si="35"/>
        <v>1</v>
      </c>
      <c r="M77" s="46">
        <v>1</v>
      </c>
      <c r="N77" s="17" t="s">
        <v>588</v>
      </c>
      <c r="O77" s="18">
        <v>1</v>
      </c>
      <c r="P77" s="46">
        <f t="shared" si="36"/>
        <v>1</v>
      </c>
      <c r="Q77" s="46">
        <f t="shared" si="37"/>
        <v>1</v>
      </c>
      <c r="R77" s="46">
        <v>1</v>
      </c>
      <c r="S77" s="291"/>
    </row>
    <row r="78" spans="1:19" s="48" customFormat="1" ht="156" customHeight="1">
      <c r="A78" s="45">
        <v>65</v>
      </c>
      <c r="B78" s="282"/>
      <c r="C78" s="290"/>
      <c r="D78" s="17" t="s">
        <v>615</v>
      </c>
      <c r="E78" s="18">
        <v>1</v>
      </c>
      <c r="F78" s="46">
        <f t="shared" si="38"/>
        <v>1</v>
      </c>
      <c r="G78" s="46">
        <f t="shared" si="39"/>
        <v>1</v>
      </c>
      <c r="H78" s="46">
        <v>1</v>
      </c>
      <c r="I78" s="20" t="s">
        <v>587</v>
      </c>
      <c r="J78" s="18">
        <v>1</v>
      </c>
      <c r="K78" s="46">
        <f t="shared" si="34"/>
        <v>1</v>
      </c>
      <c r="L78" s="46">
        <f t="shared" si="35"/>
        <v>1</v>
      </c>
      <c r="M78" s="46">
        <v>1</v>
      </c>
      <c r="N78" s="17" t="s">
        <v>588</v>
      </c>
      <c r="O78" s="18">
        <v>1</v>
      </c>
      <c r="P78" s="46">
        <f t="shared" si="36"/>
        <v>1</v>
      </c>
      <c r="Q78" s="46">
        <f t="shared" si="37"/>
        <v>1</v>
      </c>
      <c r="R78" s="46">
        <v>1</v>
      </c>
      <c r="S78" s="291"/>
    </row>
    <row r="79" spans="1:19" s="48" customFormat="1" ht="75">
      <c r="A79" s="45">
        <v>66</v>
      </c>
      <c r="B79" s="283"/>
      <c r="C79" s="293"/>
      <c r="D79" s="17" t="s">
        <v>616</v>
      </c>
      <c r="E79" s="18">
        <v>1</v>
      </c>
      <c r="F79" s="46">
        <f t="shared" si="38"/>
        <v>1</v>
      </c>
      <c r="G79" s="46">
        <f t="shared" si="39"/>
        <v>1</v>
      </c>
      <c r="H79" s="46">
        <v>1</v>
      </c>
      <c r="I79" s="20" t="s">
        <v>587</v>
      </c>
      <c r="J79" s="18">
        <v>1</v>
      </c>
      <c r="K79" s="46">
        <f t="shared" si="34"/>
        <v>1</v>
      </c>
      <c r="L79" s="46">
        <f t="shared" si="35"/>
        <v>1</v>
      </c>
      <c r="M79" s="46">
        <v>1</v>
      </c>
      <c r="N79" s="17" t="s">
        <v>588</v>
      </c>
      <c r="O79" s="18">
        <v>1</v>
      </c>
      <c r="P79" s="46">
        <f t="shared" si="36"/>
        <v>1</v>
      </c>
      <c r="Q79" s="46">
        <f t="shared" si="37"/>
        <v>1</v>
      </c>
      <c r="R79" s="46">
        <v>1</v>
      </c>
      <c r="S79" s="292"/>
    </row>
    <row r="80" spans="1:19" s="48" customFormat="1" ht="14">
      <c r="A80" s="254" t="s">
        <v>308</v>
      </c>
      <c r="B80" s="254"/>
      <c r="C80" s="254"/>
      <c r="D80" s="254"/>
      <c r="E80" s="254"/>
      <c r="F80" s="254"/>
      <c r="G80" s="254"/>
      <c r="H80" s="254"/>
      <c r="I80" s="254"/>
      <c r="J80" s="254"/>
      <c r="K80" s="254"/>
      <c r="L80" s="254"/>
      <c r="M80" s="254"/>
      <c r="N80" s="254"/>
      <c r="O80" s="254"/>
      <c r="P80" s="254"/>
      <c r="Q80" s="254"/>
      <c r="R80" s="254"/>
      <c r="S80" s="254"/>
    </row>
    <row r="81" spans="1:19" s="48" customFormat="1" ht="30">
      <c r="A81" s="45">
        <v>67</v>
      </c>
      <c r="B81" s="281" t="s">
        <v>1038</v>
      </c>
      <c r="C81" s="289" t="s">
        <v>217</v>
      </c>
      <c r="D81" s="17" t="s">
        <v>922</v>
      </c>
      <c r="E81" s="18">
        <v>1</v>
      </c>
      <c r="F81" s="46">
        <f t="shared" ref="F81:F82" si="40">IF(E81=G81,H81)</f>
        <v>1</v>
      </c>
      <c r="G81" s="46">
        <f t="shared" ref="G81:G82" si="41">IF(E81="NA","NA",H81)</f>
        <v>1</v>
      </c>
      <c r="H81" s="46">
        <v>1</v>
      </c>
      <c r="I81" s="20" t="s">
        <v>587</v>
      </c>
      <c r="J81" s="18">
        <v>1</v>
      </c>
      <c r="K81" s="46">
        <f t="shared" ref="K81:K89" si="42">IF(J81=L81,M81)</f>
        <v>1</v>
      </c>
      <c r="L81" s="46">
        <f t="shared" ref="L81:L89" si="43">IF(J81="NA","NA",M81)</f>
        <v>1</v>
      </c>
      <c r="M81" s="46">
        <v>1</v>
      </c>
      <c r="N81" s="17" t="s">
        <v>588</v>
      </c>
      <c r="O81" s="18">
        <v>1</v>
      </c>
      <c r="P81" s="46">
        <f t="shared" ref="P81:P89" si="44">IF(O81=Q81,R81)</f>
        <v>1</v>
      </c>
      <c r="Q81" s="46">
        <f t="shared" ref="Q81:Q89" si="45">IF(O81="NA","NA",R81)</f>
        <v>1</v>
      </c>
      <c r="R81" s="46">
        <v>1</v>
      </c>
      <c r="S81" s="294" t="s">
        <v>20</v>
      </c>
    </row>
    <row r="82" spans="1:19" s="48" customFormat="1" ht="30">
      <c r="A82" s="45">
        <v>68</v>
      </c>
      <c r="B82" s="282"/>
      <c r="C82" s="290"/>
      <c r="D82" s="17" t="s">
        <v>879</v>
      </c>
      <c r="E82" s="18">
        <v>1</v>
      </c>
      <c r="F82" s="46">
        <f t="shared" si="40"/>
        <v>1</v>
      </c>
      <c r="G82" s="46">
        <f t="shared" si="41"/>
        <v>1</v>
      </c>
      <c r="H82" s="46">
        <v>1</v>
      </c>
      <c r="I82" s="20" t="s">
        <v>587</v>
      </c>
      <c r="J82" s="18">
        <v>1</v>
      </c>
      <c r="K82" s="46">
        <f t="shared" si="42"/>
        <v>1</v>
      </c>
      <c r="L82" s="46">
        <f t="shared" si="43"/>
        <v>1</v>
      </c>
      <c r="M82" s="46">
        <v>1</v>
      </c>
      <c r="N82" s="17" t="s">
        <v>588</v>
      </c>
      <c r="O82" s="18">
        <v>1</v>
      </c>
      <c r="P82" s="46">
        <f t="shared" si="44"/>
        <v>1</v>
      </c>
      <c r="Q82" s="46">
        <f t="shared" si="45"/>
        <v>1</v>
      </c>
      <c r="R82" s="46">
        <v>1</v>
      </c>
      <c r="S82" s="291"/>
    </row>
    <row r="83" spans="1:19" s="48" customFormat="1" ht="15">
      <c r="A83" s="45">
        <v>69</v>
      </c>
      <c r="B83" s="282"/>
      <c r="C83" s="290"/>
      <c r="D83" s="17" t="s">
        <v>1078</v>
      </c>
      <c r="E83" s="18">
        <v>1</v>
      </c>
      <c r="F83" s="46">
        <f t="shared" ref="F83:F89" si="46">IF(E83=G83,H83)</f>
        <v>1</v>
      </c>
      <c r="G83" s="46">
        <f t="shared" ref="G83:G89" si="47">IF(E83="NA","NA",H83)</f>
        <v>1</v>
      </c>
      <c r="H83" s="46">
        <v>1</v>
      </c>
      <c r="I83" s="20" t="s">
        <v>587</v>
      </c>
      <c r="J83" s="18">
        <v>1</v>
      </c>
      <c r="K83" s="46">
        <f t="shared" si="42"/>
        <v>1</v>
      </c>
      <c r="L83" s="46">
        <f t="shared" si="43"/>
        <v>1</v>
      </c>
      <c r="M83" s="46">
        <v>1</v>
      </c>
      <c r="N83" s="17" t="s">
        <v>588</v>
      </c>
      <c r="O83" s="18">
        <v>1</v>
      </c>
      <c r="P83" s="46">
        <f t="shared" si="44"/>
        <v>1</v>
      </c>
      <c r="Q83" s="46">
        <f t="shared" si="45"/>
        <v>1</v>
      </c>
      <c r="R83" s="46">
        <v>1</v>
      </c>
      <c r="S83" s="291"/>
    </row>
    <row r="84" spans="1:19" s="48" customFormat="1" ht="15">
      <c r="A84" s="45">
        <v>70</v>
      </c>
      <c r="B84" s="282"/>
      <c r="C84" s="290"/>
      <c r="D84" s="17" t="s">
        <v>736</v>
      </c>
      <c r="E84" s="18">
        <v>1</v>
      </c>
      <c r="F84" s="46">
        <f t="shared" si="46"/>
        <v>1</v>
      </c>
      <c r="G84" s="46">
        <f t="shared" si="47"/>
        <v>1</v>
      </c>
      <c r="H84" s="46">
        <v>1</v>
      </c>
      <c r="I84" s="20" t="s">
        <v>587</v>
      </c>
      <c r="J84" s="18">
        <v>1</v>
      </c>
      <c r="K84" s="46">
        <f t="shared" si="42"/>
        <v>1</v>
      </c>
      <c r="L84" s="46">
        <f t="shared" si="43"/>
        <v>1</v>
      </c>
      <c r="M84" s="46">
        <v>1</v>
      </c>
      <c r="N84" s="17" t="s">
        <v>588</v>
      </c>
      <c r="O84" s="18">
        <v>1</v>
      </c>
      <c r="P84" s="46">
        <f t="shared" si="44"/>
        <v>1</v>
      </c>
      <c r="Q84" s="46">
        <f t="shared" si="45"/>
        <v>1</v>
      </c>
      <c r="R84" s="46">
        <v>1</v>
      </c>
      <c r="S84" s="291"/>
    </row>
    <row r="85" spans="1:19" s="48" customFormat="1" ht="30">
      <c r="A85" s="45">
        <v>71</v>
      </c>
      <c r="B85" s="282"/>
      <c r="C85" s="290"/>
      <c r="D85" s="17" t="s">
        <v>880</v>
      </c>
      <c r="E85" s="18">
        <v>1</v>
      </c>
      <c r="F85" s="46">
        <f t="shared" si="46"/>
        <v>1</v>
      </c>
      <c r="G85" s="46">
        <f t="shared" si="47"/>
        <v>1</v>
      </c>
      <c r="H85" s="46">
        <v>1</v>
      </c>
      <c r="I85" s="20" t="s">
        <v>587</v>
      </c>
      <c r="J85" s="18">
        <v>1</v>
      </c>
      <c r="K85" s="46">
        <f t="shared" si="42"/>
        <v>1</v>
      </c>
      <c r="L85" s="46">
        <f t="shared" si="43"/>
        <v>1</v>
      </c>
      <c r="M85" s="46">
        <v>1</v>
      </c>
      <c r="N85" s="17" t="s">
        <v>588</v>
      </c>
      <c r="O85" s="18">
        <v>1</v>
      </c>
      <c r="P85" s="46">
        <f t="shared" si="44"/>
        <v>1</v>
      </c>
      <c r="Q85" s="46">
        <f t="shared" si="45"/>
        <v>1</v>
      </c>
      <c r="R85" s="46">
        <v>1</v>
      </c>
      <c r="S85" s="291"/>
    </row>
    <row r="86" spans="1:19" s="48" customFormat="1" ht="15">
      <c r="A86" s="45">
        <v>72</v>
      </c>
      <c r="B86" s="282"/>
      <c r="C86" s="290"/>
      <c r="D86" s="17" t="s">
        <v>622</v>
      </c>
      <c r="E86" s="18">
        <v>1</v>
      </c>
      <c r="F86" s="46">
        <f t="shared" si="46"/>
        <v>1</v>
      </c>
      <c r="G86" s="46">
        <f t="shared" si="47"/>
        <v>1</v>
      </c>
      <c r="H86" s="46">
        <v>1</v>
      </c>
      <c r="I86" s="20" t="s">
        <v>587</v>
      </c>
      <c r="J86" s="18">
        <v>1</v>
      </c>
      <c r="K86" s="46">
        <f t="shared" si="42"/>
        <v>1</v>
      </c>
      <c r="L86" s="46">
        <f t="shared" si="43"/>
        <v>1</v>
      </c>
      <c r="M86" s="46">
        <v>1</v>
      </c>
      <c r="N86" s="17" t="s">
        <v>588</v>
      </c>
      <c r="O86" s="18">
        <v>1</v>
      </c>
      <c r="P86" s="46">
        <f t="shared" si="44"/>
        <v>1</v>
      </c>
      <c r="Q86" s="46">
        <f t="shared" si="45"/>
        <v>1</v>
      </c>
      <c r="R86" s="46">
        <v>1</v>
      </c>
      <c r="S86" s="291"/>
    </row>
    <row r="87" spans="1:19" s="48" customFormat="1" ht="15">
      <c r="A87" s="45">
        <v>73</v>
      </c>
      <c r="B87" s="282"/>
      <c r="C87" s="290"/>
      <c r="D87" s="17" t="s">
        <v>623</v>
      </c>
      <c r="E87" s="18">
        <v>1</v>
      </c>
      <c r="F87" s="46">
        <f t="shared" si="46"/>
        <v>1</v>
      </c>
      <c r="G87" s="46">
        <f t="shared" si="47"/>
        <v>1</v>
      </c>
      <c r="H87" s="46">
        <v>1</v>
      </c>
      <c r="I87" s="20" t="s">
        <v>587</v>
      </c>
      <c r="J87" s="18">
        <v>1</v>
      </c>
      <c r="K87" s="46">
        <f t="shared" si="42"/>
        <v>1</v>
      </c>
      <c r="L87" s="46">
        <f t="shared" si="43"/>
        <v>1</v>
      </c>
      <c r="M87" s="46">
        <v>1</v>
      </c>
      <c r="N87" s="17" t="s">
        <v>588</v>
      </c>
      <c r="O87" s="18">
        <v>1</v>
      </c>
      <c r="P87" s="46">
        <f t="shared" si="44"/>
        <v>1</v>
      </c>
      <c r="Q87" s="46">
        <f t="shared" si="45"/>
        <v>1</v>
      </c>
      <c r="R87" s="46">
        <v>1</v>
      </c>
      <c r="S87" s="291"/>
    </row>
    <row r="88" spans="1:19" s="48" customFormat="1" ht="15">
      <c r="A88" s="45">
        <v>74</v>
      </c>
      <c r="B88" s="282"/>
      <c r="C88" s="290"/>
      <c r="D88" s="17" t="s">
        <v>624</v>
      </c>
      <c r="E88" s="18">
        <v>1</v>
      </c>
      <c r="F88" s="46">
        <f t="shared" si="46"/>
        <v>1</v>
      </c>
      <c r="G88" s="46">
        <f t="shared" si="47"/>
        <v>1</v>
      </c>
      <c r="H88" s="46">
        <v>1</v>
      </c>
      <c r="I88" s="20" t="s">
        <v>587</v>
      </c>
      <c r="J88" s="18">
        <v>1</v>
      </c>
      <c r="K88" s="46">
        <f t="shared" si="42"/>
        <v>1</v>
      </c>
      <c r="L88" s="46">
        <f t="shared" si="43"/>
        <v>1</v>
      </c>
      <c r="M88" s="46">
        <v>1</v>
      </c>
      <c r="N88" s="17" t="s">
        <v>588</v>
      </c>
      <c r="O88" s="18">
        <v>1</v>
      </c>
      <c r="P88" s="46">
        <f t="shared" si="44"/>
        <v>1</v>
      </c>
      <c r="Q88" s="46">
        <f t="shared" si="45"/>
        <v>1</v>
      </c>
      <c r="R88" s="46">
        <v>1</v>
      </c>
      <c r="S88" s="291"/>
    </row>
    <row r="89" spans="1:19" s="48" customFormat="1" ht="15">
      <c r="A89" s="45">
        <v>75</v>
      </c>
      <c r="B89" s="283"/>
      <c r="C89" s="293"/>
      <c r="D89" s="17" t="s">
        <v>1079</v>
      </c>
      <c r="E89" s="18">
        <v>1</v>
      </c>
      <c r="F89" s="46">
        <f t="shared" si="46"/>
        <v>1</v>
      </c>
      <c r="G89" s="46">
        <f t="shared" si="47"/>
        <v>1</v>
      </c>
      <c r="H89" s="46">
        <v>1</v>
      </c>
      <c r="I89" s="20" t="s">
        <v>587</v>
      </c>
      <c r="J89" s="18">
        <v>1</v>
      </c>
      <c r="K89" s="46">
        <f t="shared" si="42"/>
        <v>1</v>
      </c>
      <c r="L89" s="46">
        <f t="shared" si="43"/>
        <v>1</v>
      </c>
      <c r="M89" s="46">
        <v>1</v>
      </c>
      <c r="N89" s="17" t="s">
        <v>588</v>
      </c>
      <c r="O89" s="18">
        <v>1</v>
      </c>
      <c r="P89" s="46">
        <f t="shared" si="44"/>
        <v>1</v>
      </c>
      <c r="Q89" s="46">
        <f t="shared" si="45"/>
        <v>1</v>
      </c>
      <c r="R89" s="46">
        <v>1</v>
      </c>
      <c r="S89" s="292"/>
    </row>
    <row r="90" spans="1:19" s="48" customFormat="1" ht="14">
      <c r="A90" s="254" t="s">
        <v>309</v>
      </c>
      <c r="B90" s="254"/>
      <c r="C90" s="254"/>
      <c r="D90" s="254"/>
      <c r="E90" s="254"/>
      <c r="F90" s="254"/>
      <c r="G90" s="254"/>
      <c r="H90" s="254"/>
      <c r="I90" s="254"/>
      <c r="J90" s="254"/>
      <c r="K90" s="254"/>
      <c r="L90" s="254"/>
      <c r="M90" s="254"/>
      <c r="N90" s="254"/>
      <c r="O90" s="254"/>
      <c r="P90" s="254"/>
      <c r="Q90" s="254"/>
      <c r="R90" s="254"/>
      <c r="S90" s="254"/>
    </row>
    <row r="91" spans="1:19" s="48" customFormat="1" ht="30">
      <c r="A91" s="45">
        <v>76</v>
      </c>
      <c r="B91" s="281" t="s">
        <v>1038</v>
      </c>
      <c r="C91" s="289" t="s">
        <v>217</v>
      </c>
      <c r="D91" s="17" t="s">
        <v>625</v>
      </c>
      <c r="E91" s="18">
        <v>1</v>
      </c>
      <c r="F91" s="46">
        <f t="shared" ref="F91:F92" si="48">IF(E91=G91,H91)</f>
        <v>1</v>
      </c>
      <c r="G91" s="46">
        <f t="shared" ref="G91:G92" si="49">IF(E91="NA","NA",H91)</f>
        <v>1</v>
      </c>
      <c r="H91" s="46">
        <v>1</v>
      </c>
      <c r="I91" s="20" t="s">
        <v>587</v>
      </c>
      <c r="J91" s="18">
        <v>1</v>
      </c>
      <c r="K91" s="46">
        <f t="shared" ref="K91:K97" si="50">IF(J91=L91,M91)</f>
        <v>1</v>
      </c>
      <c r="L91" s="46">
        <f t="shared" ref="L91:L97" si="51">IF(J91="NA","NA",M91)</f>
        <v>1</v>
      </c>
      <c r="M91" s="46">
        <v>1</v>
      </c>
      <c r="N91" s="17" t="s">
        <v>588</v>
      </c>
      <c r="O91" s="18">
        <v>1</v>
      </c>
      <c r="P91" s="46">
        <f t="shared" ref="P91:P97" si="52">IF(O91=Q91,R91)</f>
        <v>1</v>
      </c>
      <c r="Q91" s="46">
        <f t="shared" ref="Q91:Q97" si="53">IF(O91="NA","NA",R91)</f>
        <v>1</v>
      </c>
      <c r="R91" s="46">
        <v>1</v>
      </c>
      <c r="S91" s="294" t="s">
        <v>20</v>
      </c>
    </row>
    <row r="92" spans="1:19" s="48" customFormat="1" ht="15">
      <c r="A92" s="45">
        <v>77</v>
      </c>
      <c r="B92" s="282"/>
      <c r="C92" s="290"/>
      <c r="D92" s="17" t="s">
        <v>739</v>
      </c>
      <c r="E92" s="18">
        <v>1</v>
      </c>
      <c r="F92" s="46">
        <f t="shared" si="48"/>
        <v>1</v>
      </c>
      <c r="G92" s="46">
        <f t="shared" si="49"/>
        <v>1</v>
      </c>
      <c r="H92" s="46">
        <v>1</v>
      </c>
      <c r="I92" s="20" t="s">
        <v>587</v>
      </c>
      <c r="J92" s="18">
        <v>1</v>
      </c>
      <c r="K92" s="46">
        <f t="shared" si="50"/>
        <v>1</v>
      </c>
      <c r="L92" s="46">
        <f t="shared" si="51"/>
        <v>1</v>
      </c>
      <c r="M92" s="46">
        <v>1</v>
      </c>
      <c r="N92" s="17" t="s">
        <v>588</v>
      </c>
      <c r="O92" s="18">
        <v>1</v>
      </c>
      <c r="P92" s="46">
        <f t="shared" si="52"/>
        <v>1</v>
      </c>
      <c r="Q92" s="46">
        <f t="shared" si="53"/>
        <v>1</v>
      </c>
      <c r="R92" s="46">
        <v>1</v>
      </c>
      <c r="S92" s="291"/>
    </row>
    <row r="93" spans="1:19" s="48" customFormat="1" ht="15">
      <c r="A93" s="45">
        <v>78</v>
      </c>
      <c r="B93" s="282"/>
      <c r="C93" s="290"/>
      <c r="D93" s="17" t="s">
        <v>627</v>
      </c>
      <c r="E93" s="18">
        <v>1</v>
      </c>
      <c r="F93" s="46">
        <f t="shared" ref="F93:F97" si="54">IF(E93=G93,H93)</f>
        <v>1</v>
      </c>
      <c r="G93" s="46">
        <f t="shared" ref="G93:G97" si="55">IF(E93="NA","NA",H93)</f>
        <v>1</v>
      </c>
      <c r="H93" s="46">
        <v>1</v>
      </c>
      <c r="I93" s="20" t="s">
        <v>587</v>
      </c>
      <c r="J93" s="18">
        <v>1</v>
      </c>
      <c r="K93" s="46">
        <f t="shared" si="50"/>
        <v>1</v>
      </c>
      <c r="L93" s="46">
        <f t="shared" si="51"/>
        <v>1</v>
      </c>
      <c r="M93" s="46">
        <v>1</v>
      </c>
      <c r="N93" s="17" t="s">
        <v>588</v>
      </c>
      <c r="O93" s="18">
        <v>1</v>
      </c>
      <c r="P93" s="46">
        <f t="shared" si="52"/>
        <v>1</v>
      </c>
      <c r="Q93" s="46">
        <f t="shared" si="53"/>
        <v>1</v>
      </c>
      <c r="R93" s="46">
        <v>1</v>
      </c>
      <c r="S93" s="291"/>
    </row>
    <row r="94" spans="1:19" s="48" customFormat="1" ht="15">
      <c r="A94" s="45">
        <v>79</v>
      </c>
      <c r="B94" s="282"/>
      <c r="C94" s="290"/>
      <c r="D94" s="17" t="s">
        <v>628</v>
      </c>
      <c r="E94" s="18">
        <v>1</v>
      </c>
      <c r="F94" s="46">
        <f t="shared" si="54"/>
        <v>1</v>
      </c>
      <c r="G94" s="46">
        <f t="shared" si="55"/>
        <v>1</v>
      </c>
      <c r="H94" s="46">
        <v>1</v>
      </c>
      <c r="I94" s="20" t="s">
        <v>587</v>
      </c>
      <c r="J94" s="18">
        <v>1</v>
      </c>
      <c r="K94" s="46">
        <f t="shared" si="50"/>
        <v>1</v>
      </c>
      <c r="L94" s="46">
        <f t="shared" si="51"/>
        <v>1</v>
      </c>
      <c r="M94" s="46">
        <v>1</v>
      </c>
      <c r="N94" s="17" t="s">
        <v>588</v>
      </c>
      <c r="O94" s="18">
        <v>1</v>
      </c>
      <c r="P94" s="46">
        <f t="shared" si="52"/>
        <v>1</v>
      </c>
      <c r="Q94" s="46">
        <f t="shared" si="53"/>
        <v>1</v>
      </c>
      <c r="R94" s="46">
        <v>1</v>
      </c>
      <c r="S94" s="291"/>
    </row>
    <row r="95" spans="1:19" s="48" customFormat="1" ht="15">
      <c r="A95" s="45">
        <v>80</v>
      </c>
      <c r="B95" s="282"/>
      <c r="C95" s="290"/>
      <c r="D95" s="17" t="s">
        <v>629</v>
      </c>
      <c r="E95" s="18">
        <v>1</v>
      </c>
      <c r="F95" s="46">
        <f t="shared" si="54"/>
        <v>1</v>
      </c>
      <c r="G95" s="46">
        <f t="shared" si="55"/>
        <v>1</v>
      </c>
      <c r="H95" s="46">
        <v>1</v>
      </c>
      <c r="I95" s="20" t="s">
        <v>587</v>
      </c>
      <c r="J95" s="18">
        <v>1</v>
      </c>
      <c r="K95" s="46">
        <f t="shared" si="50"/>
        <v>1</v>
      </c>
      <c r="L95" s="46">
        <f t="shared" si="51"/>
        <v>1</v>
      </c>
      <c r="M95" s="46">
        <v>1</v>
      </c>
      <c r="N95" s="17" t="s">
        <v>588</v>
      </c>
      <c r="O95" s="18">
        <v>1</v>
      </c>
      <c r="P95" s="46">
        <f t="shared" si="52"/>
        <v>1</v>
      </c>
      <c r="Q95" s="46">
        <f t="shared" si="53"/>
        <v>1</v>
      </c>
      <c r="R95" s="46">
        <v>1</v>
      </c>
      <c r="S95" s="291"/>
    </row>
    <row r="96" spans="1:19" s="48" customFormat="1" ht="30">
      <c r="A96" s="45">
        <v>81</v>
      </c>
      <c r="B96" s="282"/>
      <c r="C96" s="290"/>
      <c r="D96" s="17" t="s">
        <v>630</v>
      </c>
      <c r="E96" s="18">
        <v>1</v>
      </c>
      <c r="F96" s="46">
        <f t="shared" si="54"/>
        <v>1</v>
      </c>
      <c r="G96" s="46">
        <f t="shared" si="55"/>
        <v>1</v>
      </c>
      <c r="H96" s="46">
        <v>1</v>
      </c>
      <c r="I96" s="20" t="s">
        <v>587</v>
      </c>
      <c r="J96" s="18">
        <v>1</v>
      </c>
      <c r="K96" s="46">
        <f t="shared" si="50"/>
        <v>1</v>
      </c>
      <c r="L96" s="46">
        <f t="shared" si="51"/>
        <v>1</v>
      </c>
      <c r="M96" s="46">
        <v>1</v>
      </c>
      <c r="N96" s="17" t="s">
        <v>588</v>
      </c>
      <c r="O96" s="18">
        <v>1</v>
      </c>
      <c r="P96" s="46">
        <f t="shared" si="52"/>
        <v>1</v>
      </c>
      <c r="Q96" s="46">
        <f t="shared" si="53"/>
        <v>1</v>
      </c>
      <c r="R96" s="46">
        <v>1</v>
      </c>
      <c r="S96" s="291"/>
    </row>
    <row r="97" spans="1:19" s="2" customFormat="1" ht="15">
      <c r="A97" s="45">
        <v>82</v>
      </c>
      <c r="B97" s="283"/>
      <c r="C97" s="293"/>
      <c r="D97" s="17" t="s">
        <v>632</v>
      </c>
      <c r="E97" s="18">
        <v>1</v>
      </c>
      <c r="F97" s="46">
        <f t="shared" si="54"/>
        <v>1</v>
      </c>
      <c r="G97" s="46">
        <f t="shared" si="55"/>
        <v>1</v>
      </c>
      <c r="H97" s="46">
        <v>1</v>
      </c>
      <c r="I97" s="20" t="s">
        <v>587</v>
      </c>
      <c r="J97" s="18">
        <v>1</v>
      </c>
      <c r="K97" s="46">
        <f t="shared" si="50"/>
        <v>1</v>
      </c>
      <c r="L97" s="46">
        <f t="shared" si="51"/>
        <v>1</v>
      </c>
      <c r="M97" s="46">
        <v>1</v>
      </c>
      <c r="N97" s="17" t="s">
        <v>588</v>
      </c>
      <c r="O97" s="18">
        <v>1</v>
      </c>
      <c r="P97" s="46">
        <f t="shared" si="52"/>
        <v>1</v>
      </c>
      <c r="Q97" s="46">
        <f t="shared" si="53"/>
        <v>1</v>
      </c>
      <c r="R97" s="46">
        <v>1</v>
      </c>
      <c r="S97" s="292"/>
    </row>
    <row r="98" spans="1:19" s="2" customFormat="1" ht="30">
      <c r="B98" s="29" t="s">
        <v>1080</v>
      </c>
      <c r="C98" s="30"/>
      <c r="D98" s="31">
        <f>'RESULTADOS HEMATOPATIAS'!N24</f>
        <v>1</v>
      </c>
      <c r="E98" s="32">
        <f>SUM(E10:E97)</f>
        <v>82</v>
      </c>
      <c r="F98" s="32">
        <f t="shared" ref="F98:H98" si="56">SUM(F10:F97)</f>
        <v>82</v>
      </c>
      <c r="G98" s="32">
        <f t="shared" si="56"/>
        <v>82</v>
      </c>
      <c r="H98" s="32">
        <f t="shared" si="56"/>
        <v>82</v>
      </c>
      <c r="I98" s="33"/>
      <c r="J98" s="32">
        <f t="shared" ref="J98:K98" si="57">SUM(J10:J97)</f>
        <v>82</v>
      </c>
      <c r="K98" s="32">
        <f t="shared" si="57"/>
        <v>82</v>
      </c>
      <c r="L98" s="32">
        <f t="shared" ref="L98" si="58">SUM(L10:L97)</f>
        <v>82</v>
      </c>
      <c r="M98" s="32">
        <f t="shared" ref="M98" si="59">SUM(M10:M97)</f>
        <v>82</v>
      </c>
      <c r="N98" s="34"/>
      <c r="O98" s="32">
        <f t="shared" ref="O98:P98" si="60">SUM(O10:O97)</f>
        <v>82</v>
      </c>
      <c r="P98" s="32">
        <f t="shared" si="60"/>
        <v>82</v>
      </c>
      <c r="Q98" s="32">
        <f t="shared" ref="Q98" si="61">SUM(Q10:Q97)</f>
        <v>82</v>
      </c>
      <c r="R98" s="32">
        <f t="shared" ref="R98" si="62">SUM(R10:R97)</f>
        <v>82</v>
      </c>
      <c r="S98" s="30"/>
    </row>
    <row r="99" spans="1:19" s="2" customFormat="1" ht="15">
      <c r="B99" s="29" t="s">
        <v>1081</v>
      </c>
      <c r="C99" s="30"/>
      <c r="D99" s="31">
        <f>'RESULTADOS FUERA'!F32</f>
        <v>1</v>
      </c>
      <c r="E99" s="32">
        <f>SUM(E10:E97)</f>
        <v>82</v>
      </c>
      <c r="F99" s="32">
        <f t="shared" ref="F99:H99" si="63">SUM(F10:F97)</f>
        <v>82</v>
      </c>
      <c r="G99" s="32">
        <f t="shared" si="63"/>
        <v>82</v>
      </c>
      <c r="H99" s="32">
        <f t="shared" si="63"/>
        <v>82</v>
      </c>
      <c r="I99" s="33"/>
      <c r="J99" s="32">
        <f t="shared" ref="J99" si="64">SUM(J10:J97)</f>
        <v>82</v>
      </c>
      <c r="K99" s="32">
        <f t="shared" ref="K99:M99" si="65">SUM(K10:K97)</f>
        <v>82</v>
      </c>
      <c r="L99" s="32">
        <f t="shared" si="65"/>
        <v>82</v>
      </c>
      <c r="M99" s="32">
        <f t="shared" si="65"/>
        <v>82</v>
      </c>
      <c r="N99" s="34"/>
      <c r="O99" s="32">
        <f t="shared" ref="O99" si="66">SUM(O10:O97)</f>
        <v>82</v>
      </c>
      <c r="P99" s="32">
        <f t="shared" ref="P99:R99" si="67">SUM(P10:P97)</f>
        <v>82</v>
      </c>
      <c r="Q99" s="32">
        <f t="shared" si="67"/>
        <v>82</v>
      </c>
      <c r="R99" s="32">
        <f t="shared" si="67"/>
        <v>82</v>
      </c>
      <c r="S99" s="30"/>
    </row>
    <row r="100" spans="1:19" s="52" customFormat="1" ht="15">
      <c r="A100" s="2"/>
      <c r="B100" s="29" t="s">
        <v>1082</v>
      </c>
      <c r="C100" s="30"/>
      <c r="D100" s="31">
        <f>'RESULTADOS TUMORES SOLIDOS'!F32</f>
        <v>1</v>
      </c>
      <c r="E100" s="32">
        <f>SUM(E10:E97)</f>
        <v>82</v>
      </c>
      <c r="F100" s="32">
        <f t="shared" ref="F100:H100" si="68">SUM(F10:F97)</f>
        <v>82</v>
      </c>
      <c r="G100" s="32">
        <f t="shared" si="68"/>
        <v>82</v>
      </c>
      <c r="H100" s="32">
        <f t="shared" si="68"/>
        <v>82</v>
      </c>
      <c r="I100" s="33"/>
      <c r="J100" s="32">
        <f t="shared" ref="J100" si="69">SUM(J10:J97)</f>
        <v>82</v>
      </c>
      <c r="K100" s="32">
        <f t="shared" ref="K100:M100" si="70">SUM(K10:K97)</f>
        <v>82</v>
      </c>
      <c r="L100" s="32">
        <f t="shared" si="70"/>
        <v>82</v>
      </c>
      <c r="M100" s="32">
        <f t="shared" si="70"/>
        <v>82</v>
      </c>
      <c r="N100" s="34"/>
      <c r="O100" s="32">
        <f t="shared" ref="O100" si="71">SUM(O10:O97)</f>
        <v>82</v>
      </c>
      <c r="P100" s="32">
        <f t="shared" ref="P100:R100" si="72">SUM(P10:P97)</f>
        <v>82</v>
      </c>
      <c r="Q100" s="32">
        <f t="shared" si="72"/>
        <v>82</v>
      </c>
      <c r="R100" s="32">
        <f t="shared" si="72"/>
        <v>82</v>
      </c>
      <c r="S100" s="30"/>
    </row>
    <row r="101" spans="1:19" s="52" customFormat="1">
      <c r="C101" s="59"/>
      <c r="D101" s="104"/>
      <c r="E101" s="105"/>
      <c r="I101" s="106"/>
      <c r="N101" s="104"/>
      <c r="S101" s="59"/>
    </row>
    <row r="102" spans="1:19" s="52" customFormat="1">
      <c r="C102" s="59"/>
      <c r="D102" s="104"/>
      <c r="E102" s="105"/>
      <c r="I102" s="106"/>
      <c r="N102" s="104"/>
      <c r="S102" s="59"/>
    </row>
    <row r="103" spans="1:19">
      <c r="A103" s="52"/>
      <c r="B103" s="52"/>
      <c r="D103" s="104"/>
      <c r="E103" s="105"/>
      <c r="F103" s="52"/>
      <c r="G103" s="52"/>
      <c r="H103" s="52"/>
      <c r="I103" s="106"/>
      <c r="J103" s="52"/>
      <c r="K103" s="52"/>
      <c r="L103" s="52"/>
      <c r="M103" s="52"/>
      <c r="N103" s="104"/>
      <c r="O103" s="52"/>
      <c r="P103" s="52"/>
      <c r="Q103" s="52"/>
      <c r="R103" s="52"/>
    </row>
  </sheetData>
  <mergeCells count="70">
    <mergeCell ref="Q7:Q9"/>
    <mergeCell ref="R7:R9"/>
    <mergeCell ref="B91:B97"/>
    <mergeCell ref="C91:C97"/>
    <mergeCell ref="B51:B69"/>
    <mergeCell ref="C51:C69"/>
    <mergeCell ref="B28:B29"/>
    <mergeCell ref="C34:C35"/>
    <mergeCell ref="O7:O9"/>
    <mergeCell ref="S91:S97"/>
    <mergeCell ref="S81:S89"/>
    <mergeCell ref="B71:B79"/>
    <mergeCell ref="C71:C79"/>
    <mergeCell ref="S71:S79"/>
    <mergeCell ref="B81:B89"/>
    <mergeCell ref="C81:C89"/>
    <mergeCell ref="A90:S90"/>
    <mergeCell ref="S51:S69"/>
    <mergeCell ref="C46:C49"/>
    <mergeCell ref="S46:S49"/>
    <mergeCell ref="A70:S70"/>
    <mergeCell ref="A80:S80"/>
    <mergeCell ref="S30:S33"/>
    <mergeCell ref="B30:B31"/>
    <mergeCell ref="B32:B33"/>
    <mergeCell ref="C30:C31"/>
    <mergeCell ref="S14:S15"/>
    <mergeCell ref="S16:S18"/>
    <mergeCell ref="S19:S20"/>
    <mergeCell ref="S26:S27"/>
    <mergeCell ref="B26:B27"/>
    <mergeCell ref="S34:S35"/>
    <mergeCell ref="B14:B15"/>
    <mergeCell ref="A41:S41"/>
    <mergeCell ref="A45:S45"/>
    <mergeCell ref="A50:S50"/>
    <mergeCell ref="S36:S37"/>
    <mergeCell ref="S38:S40"/>
    <mergeCell ref="S42:S44"/>
    <mergeCell ref="C42:C44"/>
    <mergeCell ref="B46:B49"/>
    <mergeCell ref="C12:C17"/>
    <mergeCell ref="C24:C25"/>
    <mergeCell ref="C26:C27"/>
    <mergeCell ref="C28:C29"/>
    <mergeCell ref="C37:C40"/>
    <mergeCell ref="S28:S29"/>
    <mergeCell ref="S7:S9"/>
    <mergeCell ref="S10:S11"/>
    <mergeCell ref="B10:B11"/>
    <mergeCell ref="A7:A9"/>
    <mergeCell ref="B7:B9"/>
    <mergeCell ref="C7:C9"/>
    <mergeCell ref="E7:E9"/>
    <mergeCell ref="J7:J9"/>
    <mergeCell ref="C10:C11"/>
    <mergeCell ref="F7:F9"/>
    <mergeCell ref="G7:G9"/>
    <mergeCell ref="H7:H9"/>
    <mergeCell ref="K7:K9"/>
    <mergeCell ref="L7:L9"/>
    <mergeCell ref="M7:M9"/>
    <mergeCell ref="P7:P9"/>
    <mergeCell ref="A1:S1"/>
    <mergeCell ref="A2:S2"/>
    <mergeCell ref="A4:S4"/>
    <mergeCell ref="A6:S6"/>
    <mergeCell ref="A3:S3"/>
    <mergeCell ref="A5:I5"/>
    <mergeCell ref="J5:S5"/>
  </mergeCells>
  <pageMargins left="0.70866141732283472" right="0.70866141732283472" top="0.74803149606299213" bottom="0.74803149606299213" header="0.31496062992125984" footer="0.31496062992125984"/>
  <pageSetup scale="3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tabColor rgb="FF8E001B"/>
    <pageSetUpPr fitToPage="1"/>
  </sheetPr>
  <dimension ref="A1:S70"/>
  <sheetViews>
    <sheetView zoomScale="70" zoomScaleNormal="70" workbookViewId="0">
      <pane ySplit="8" topLeftCell="A9" activePane="bottomLeft" state="frozen"/>
      <selection activeCell="A5" sqref="A5:I5"/>
      <selection pane="bottomLeft" activeCell="D12" sqref="D12"/>
    </sheetView>
  </sheetViews>
  <sheetFormatPr baseColWidth="10" defaultColWidth="9.3984375" defaultRowHeight="10"/>
  <cols>
    <col min="1" max="1" width="5.796875" style="58" customWidth="1"/>
    <col min="2" max="2" width="50.796875" style="58" customWidth="1"/>
    <col min="3" max="3" width="22.796875" style="59" customWidth="1"/>
    <col min="4" max="4" width="68.3984375" style="63" customWidth="1"/>
    <col min="5" max="5" width="10.796875" style="61" customWidth="1"/>
    <col min="6" max="8" width="10.796875" style="58" hidden="1" customWidth="1"/>
    <col min="9" max="9" width="90.796875" style="62" customWidth="1"/>
    <col min="10" max="10" width="10.796875" style="58" customWidth="1"/>
    <col min="11" max="13" width="10.796875" style="58" hidden="1" customWidth="1"/>
    <col min="14" max="14" width="90.796875" style="63" customWidth="1"/>
    <col min="15" max="15" width="10.796875" style="58" customWidth="1"/>
    <col min="16" max="18" width="10.796875" style="58" hidden="1" customWidth="1"/>
    <col min="19" max="19" width="50.796875" style="59" customWidth="1"/>
    <col min="20" max="16384" width="9.3984375" style="58"/>
  </cols>
  <sheetData>
    <row r="1" spans="1:19" s="1" customFormat="1" ht="18" customHeight="1">
      <c r="A1" s="259" t="s">
        <v>1829</v>
      </c>
      <c r="B1" s="260"/>
      <c r="C1" s="260"/>
      <c r="D1" s="260"/>
      <c r="E1" s="260"/>
      <c r="F1" s="260"/>
      <c r="G1" s="260"/>
      <c r="H1" s="260"/>
      <c r="I1" s="260"/>
      <c r="J1" s="260"/>
      <c r="K1" s="260"/>
      <c r="L1" s="260"/>
      <c r="M1" s="260"/>
      <c r="N1" s="260"/>
      <c r="O1" s="260"/>
      <c r="P1" s="260"/>
      <c r="Q1" s="260"/>
      <c r="R1" s="260"/>
      <c r="S1" s="260"/>
    </row>
    <row r="2" spans="1:19" s="1" customFormat="1" ht="18" customHeight="1">
      <c r="A2" s="261" t="s">
        <v>27</v>
      </c>
      <c r="B2" s="262"/>
      <c r="C2" s="262"/>
      <c r="D2" s="262"/>
      <c r="E2" s="262"/>
      <c r="F2" s="262"/>
      <c r="G2" s="262"/>
      <c r="H2" s="262"/>
      <c r="I2" s="262"/>
      <c r="J2" s="262"/>
      <c r="K2" s="262"/>
      <c r="L2" s="262"/>
      <c r="M2" s="262"/>
      <c r="N2" s="262"/>
      <c r="O2" s="262"/>
      <c r="P2" s="262"/>
      <c r="Q2" s="262"/>
      <c r="R2" s="262"/>
      <c r="S2" s="262"/>
    </row>
    <row r="3" spans="1:19" s="6" customFormat="1" ht="42" customHeight="1">
      <c r="A3" s="265"/>
      <c r="B3" s="266"/>
      <c r="C3" s="266"/>
      <c r="D3" s="266"/>
      <c r="E3" s="266"/>
      <c r="F3" s="266"/>
      <c r="G3" s="266"/>
      <c r="H3" s="266"/>
      <c r="I3" s="266"/>
      <c r="J3" s="266"/>
      <c r="K3" s="266"/>
      <c r="L3" s="266"/>
      <c r="M3" s="266"/>
      <c r="N3" s="266"/>
      <c r="O3" s="266"/>
      <c r="P3" s="266"/>
      <c r="Q3" s="266"/>
      <c r="R3" s="266"/>
      <c r="S3" s="266"/>
    </row>
    <row r="4" spans="1:19" s="1" customFormat="1" ht="56.25" customHeight="1">
      <c r="A4" s="263" t="str">
        <f>CARÁTULA!B4</f>
        <v xml:space="preserve">CÉDULA DE EVALUACIÓN PARA CÁNCER EN MENORES DE 18 AÑOS: Astrocitoma, Ependimoma, Meduloblastoma, Neuroblastoma, Otros tumores del sistema nervioso central; Tumor de Wilms, Otros tumores renales, Hepatocarcinoma, Hepatoblastoma, Osteosarcoma, Sarcoma de Ewing, Linfoma no Hodgkin, Enfermedad o linfoma deHodgkin, Retinoblastoma, Sarcoma de partes blandas, Tumores gonadales, Tumores extragonadales, Diversos carcinomas, Histiocitosis; Leucemia linfoblástica aguda, Leucemia mieloblástica aguda, Leucemia crónica, Síndrome mielodisplásico - 2018                                                                                                                                                                             </v>
      </c>
      <c r="B4" s="264"/>
      <c r="C4" s="264"/>
      <c r="D4" s="264"/>
      <c r="E4" s="264"/>
      <c r="F4" s="264"/>
      <c r="G4" s="264"/>
      <c r="H4" s="264"/>
      <c r="I4" s="264"/>
      <c r="J4" s="264"/>
      <c r="K4" s="264"/>
      <c r="L4" s="264"/>
      <c r="M4" s="264"/>
      <c r="N4" s="264"/>
      <c r="O4" s="264"/>
      <c r="P4" s="264"/>
      <c r="Q4" s="264"/>
      <c r="R4" s="264"/>
      <c r="S4" s="264"/>
    </row>
    <row r="5" spans="1:19" s="7" customFormat="1" ht="21" customHeight="1">
      <c r="A5" s="301">
        <f>CARÁTULA!E8</f>
        <v>0</v>
      </c>
      <c r="B5" s="301"/>
      <c r="C5" s="301"/>
      <c r="D5" s="301"/>
      <c r="E5" s="301"/>
      <c r="F5" s="301"/>
      <c r="G5" s="301"/>
      <c r="H5" s="301"/>
      <c r="I5" s="301"/>
      <c r="J5" s="301">
        <f>CARÁTULA!E11</f>
        <v>0</v>
      </c>
      <c r="K5" s="301"/>
      <c r="L5" s="301"/>
      <c r="M5" s="301"/>
      <c r="N5" s="301"/>
      <c r="O5" s="301"/>
      <c r="P5" s="301"/>
      <c r="Q5" s="301"/>
      <c r="R5" s="301"/>
      <c r="S5" s="301"/>
    </row>
    <row r="6" spans="1:19" s="7" customFormat="1" ht="20" customHeight="1">
      <c r="A6" s="302" t="s">
        <v>1857</v>
      </c>
      <c r="B6" s="302"/>
      <c r="C6" s="302"/>
      <c r="D6" s="302"/>
      <c r="E6" s="302"/>
      <c r="F6" s="302"/>
      <c r="G6" s="302"/>
      <c r="H6" s="302"/>
      <c r="I6" s="302"/>
      <c r="J6" s="302"/>
      <c r="K6" s="302"/>
      <c r="L6" s="302"/>
      <c r="M6" s="302"/>
      <c r="N6" s="302"/>
      <c r="O6" s="302"/>
      <c r="P6" s="302"/>
      <c r="Q6" s="302"/>
      <c r="R6" s="302"/>
      <c r="S6" s="302"/>
    </row>
    <row r="7" spans="1:19" s="7" customFormat="1" ht="19.5" customHeight="1">
      <c r="A7" s="251"/>
      <c r="B7" s="251" t="s">
        <v>28</v>
      </c>
      <c r="C7" s="252" t="s">
        <v>29</v>
      </c>
      <c r="D7" s="8" t="s">
        <v>30</v>
      </c>
      <c r="E7" s="252" t="s">
        <v>31</v>
      </c>
      <c r="F7" s="257" t="s">
        <v>1723</v>
      </c>
      <c r="G7" s="257" t="s">
        <v>452</v>
      </c>
      <c r="H7" s="257" t="s">
        <v>1724</v>
      </c>
      <c r="I7" s="8" t="s">
        <v>1</v>
      </c>
      <c r="J7" s="252" t="s">
        <v>31</v>
      </c>
      <c r="K7" s="257" t="s">
        <v>1723</v>
      </c>
      <c r="L7" s="257" t="s">
        <v>452</v>
      </c>
      <c r="M7" s="257" t="s">
        <v>1724</v>
      </c>
      <c r="N7" s="9" t="s">
        <v>2</v>
      </c>
      <c r="O7" s="252" t="s">
        <v>31</v>
      </c>
      <c r="P7" s="257" t="s">
        <v>1723</v>
      </c>
      <c r="Q7" s="257" t="s">
        <v>452</v>
      </c>
      <c r="R7" s="257" t="s">
        <v>1724</v>
      </c>
      <c r="S7" s="252" t="s">
        <v>32</v>
      </c>
    </row>
    <row r="8" spans="1:19" s="7" customFormat="1" ht="19.5" customHeight="1">
      <c r="A8" s="251"/>
      <c r="B8" s="251"/>
      <c r="C8" s="252"/>
      <c r="D8" s="39" t="s">
        <v>33</v>
      </c>
      <c r="E8" s="252"/>
      <c r="F8" s="257"/>
      <c r="G8" s="257"/>
      <c r="H8" s="257"/>
      <c r="I8" s="40" t="s">
        <v>33</v>
      </c>
      <c r="J8" s="252"/>
      <c r="K8" s="257"/>
      <c r="L8" s="257"/>
      <c r="M8" s="257"/>
      <c r="N8" s="41" t="s">
        <v>5</v>
      </c>
      <c r="O8" s="252"/>
      <c r="P8" s="257"/>
      <c r="Q8" s="257"/>
      <c r="R8" s="257"/>
      <c r="S8" s="252"/>
    </row>
    <row r="9" spans="1:19" s="22" customFormat="1" ht="27" customHeight="1">
      <c r="A9" s="251"/>
      <c r="B9" s="251"/>
      <c r="C9" s="253"/>
      <c r="D9" s="42" t="s">
        <v>34</v>
      </c>
      <c r="E9" s="253"/>
      <c r="F9" s="257"/>
      <c r="G9" s="257"/>
      <c r="H9" s="257"/>
      <c r="I9" s="43" t="s">
        <v>34</v>
      </c>
      <c r="J9" s="253"/>
      <c r="K9" s="257"/>
      <c r="L9" s="257"/>
      <c r="M9" s="257"/>
      <c r="N9" s="44" t="s">
        <v>34</v>
      </c>
      <c r="O9" s="253"/>
      <c r="P9" s="257"/>
      <c r="Q9" s="257"/>
      <c r="R9" s="257"/>
      <c r="S9" s="253"/>
    </row>
    <row r="10" spans="1:19" s="22" customFormat="1" ht="35.25" customHeight="1">
      <c r="A10" s="16">
        <v>1</v>
      </c>
      <c r="B10" s="308" t="s">
        <v>1083</v>
      </c>
      <c r="C10" s="267" t="s">
        <v>1875</v>
      </c>
      <c r="D10" s="197" t="s">
        <v>975</v>
      </c>
      <c r="E10" s="84">
        <v>1</v>
      </c>
      <c r="F10" s="46">
        <f t="shared" ref="F10:F11" si="0">IF(E10=G10,H10)</f>
        <v>1</v>
      </c>
      <c r="G10" s="46">
        <f t="shared" ref="G10:G11" si="1">IF(E10="NA","NA",H10)</f>
        <v>1</v>
      </c>
      <c r="H10" s="46">
        <v>1</v>
      </c>
      <c r="I10" s="85" t="s">
        <v>1084</v>
      </c>
      <c r="J10" s="84">
        <v>1</v>
      </c>
      <c r="K10" s="46">
        <f t="shared" ref="K10:K24" si="2">IF(J10=L10,M10)</f>
        <v>1</v>
      </c>
      <c r="L10" s="46">
        <f t="shared" ref="L10:L24" si="3">IF(J10="NA","NA",M10)</f>
        <v>1</v>
      </c>
      <c r="M10" s="46">
        <v>1</v>
      </c>
      <c r="N10" s="197" t="s">
        <v>1085</v>
      </c>
      <c r="O10" s="84">
        <v>1</v>
      </c>
      <c r="P10" s="46">
        <f t="shared" ref="P10:P24" si="4">IF(O10=Q10,R10)</f>
        <v>1</v>
      </c>
      <c r="Q10" s="46">
        <f t="shared" ref="Q10:Q24" si="5">IF(O10="NA","NA",R10)</f>
        <v>1</v>
      </c>
      <c r="R10" s="46">
        <v>1</v>
      </c>
      <c r="S10" s="254" t="s">
        <v>352</v>
      </c>
    </row>
    <row r="11" spans="1:19" s="22" customFormat="1" ht="115.5" customHeight="1">
      <c r="A11" s="16">
        <v>2</v>
      </c>
      <c r="B11" s="308"/>
      <c r="C11" s="267"/>
      <c r="D11" s="197" t="s">
        <v>1086</v>
      </c>
      <c r="E11" s="84">
        <v>1</v>
      </c>
      <c r="F11" s="46">
        <f t="shared" si="0"/>
        <v>1</v>
      </c>
      <c r="G11" s="46">
        <f t="shared" si="1"/>
        <v>1</v>
      </c>
      <c r="H11" s="46">
        <v>1</v>
      </c>
      <c r="I11" s="85" t="s">
        <v>1087</v>
      </c>
      <c r="J11" s="84">
        <v>1</v>
      </c>
      <c r="K11" s="46">
        <f t="shared" si="2"/>
        <v>1</v>
      </c>
      <c r="L11" s="46">
        <f t="shared" si="3"/>
        <v>1</v>
      </c>
      <c r="M11" s="46">
        <v>1</v>
      </c>
      <c r="N11" s="197" t="s">
        <v>1085</v>
      </c>
      <c r="O11" s="84">
        <v>1</v>
      </c>
      <c r="P11" s="46">
        <f t="shared" si="4"/>
        <v>1</v>
      </c>
      <c r="Q11" s="46">
        <f t="shared" si="5"/>
        <v>1</v>
      </c>
      <c r="R11" s="46">
        <v>1</v>
      </c>
      <c r="S11" s="254"/>
    </row>
    <row r="12" spans="1:19" s="22" customFormat="1" ht="120">
      <c r="A12" s="16">
        <v>3</v>
      </c>
      <c r="B12" s="83" t="s">
        <v>1088</v>
      </c>
      <c r="C12" s="267" t="s">
        <v>1868</v>
      </c>
      <c r="D12" s="83" t="s">
        <v>1915</v>
      </c>
      <c r="E12" s="84">
        <v>1</v>
      </c>
      <c r="F12" s="46">
        <f t="shared" ref="F12:F33" si="6">IF(E12=G12,H12)</f>
        <v>1</v>
      </c>
      <c r="G12" s="46">
        <f t="shared" ref="G12:G33" si="7">IF(E12="NA","NA",H12)</f>
        <v>1</v>
      </c>
      <c r="H12" s="46">
        <v>1</v>
      </c>
      <c r="I12" s="85" t="s">
        <v>1089</v>
      </c>
      <c r="J12" s="84">
        <v>1</v>
      </c>
      <c r="K12" s="46">
        <f t="shared" si="2"/>
        <v>1</v>
      </c>
      <c r="L12" s="46">
        <f t="shared" si="3"/>
        <v>1</v>
      </c>
      <c r="M12" s="46">
        <v>1</v>
      </c>
      <c r="N12" s="83" t="s">
        <v>741</v>
      </c>
      <c r="O12" s="84">
        <v>1</v>
      </c>
      <c r="P12" s="46">
        <f t="shared" si="4"/>
        <v>1</v>
      </c>
      <c r="Q12" s="46">
        <f t="shared" si="5"/>
        <v>1</v>
      </c>
      <c r="R12" s="46">
        <v>1</v>
      </c>
      <c r="S12" s="28" t="s">
        <v>191</v>
      </c>
    </row>
    <row r="13" spans="1:19" s="22" customFormat="1" ht="105">
      <c r="A13" s="16">
        <v>4</v>
      </c>
      <c r="B13" s="83" t="s">
        <v>1090</v>
      </c>
      <c r="C13" s="267"/>
      <c r="D13" s="83" t="s">
        <v>649</v>
      </c>
      <c r="E13" s="84">
        <v>1</v>
      </c>
      <c r="F13" s="46">
        <f t="shared" si="6"/>
        <v>1</v>
      </c>
      <c r="G13" s="46">
        <f t="shared" si="7"/>
        <v>1</v>
      </c>
      <c r="H13" s="46">
        <v>1</v>
      </c>
      <c r="I13" s="85" t="s">
        <v>1091</v>
      </c>
      <c r="J13" s="84">
        <v>1</v>
      </c>
      <c r="K13" s="46">
        <f t="shared" si="2"/>
        <v>1</v>
      </c>
      <c r="L13" s="46">
        <f t="shared" si="3"/>
        <v>1</v>
      </c>
      <c r="M13" s="46">
        <v>1</v>
      </c>
      <c r="N13" s="83" t="s">
        <v>451</v>
      </c>
      <c r="O13" s="108" t="s">
        <v>452</v>
      </c>
      <c r="P13" s="83" t="s">
        <v>452</v>
      </c>
      <c r="Q13" s="83" t="s">
        <v>452</v>
      </c>
      <c r="R13" s="83" t="s">
        <v>452</v>
      </c>
      <c r="S13" s="28" t="s">
        <v>383</v>
      </c>
    </row>
    <row r="14" spans="1:19" s="22" customFormat="1" ht="106.5" customHeight="1">
      <c r="A14" s="16">
        <v>5</v>
      </c>
      <c r="B14" s="83" t="s">
        <v>1092</v>
      </c>
      <c r="C14" s="267"/>
      <c r="D14" s="83" t="s">
        <v>1093</v>
      </c>
      <c r="E14" s="84">
        <v>1</v>
      </c>
      <c r="F14" s="46">
        <f t="shared" si="6"/>
        <v>1</v>
      </c>
      <c r="G14" s="46">
        <f t="shared" si="7"/>
        <v>1</v>
      </c>
      <c r="H14" s="46">
        <v>1</v>
      </c>
      <c r="I14" s="85" t="s">
        <v>1094</v>
      </c>
      <c r="J14" s="84">
        <v>1</v>
      </c>
      <c r="K14" s="46">
        <f t="shared" si="2"/>
        <v>1</v>
      </c>
      <c r="L14" s="46">
        <f t="shared" si="3"/>
        <v>1</v>
      </c>
      <c r="M14" s="46">
        <v>1</v>
      </c>
      <c r="N14" s="83" t="s">
        <v>1095</v>
      </c>
      <c r="O14" s="84">
        <v>1</v>
      </c>
      <c r="P14" s="46">
        <f t="shared" si="4"/>
        <v>1</v>
      </c>
      <c r="Q14" s="46">
        <f t="shared" si="5"/>
        <v>1</v>
      </c>
      <c r="R14" s="46">
        <v>1</v>
      </c>
      <c r="S14" s="28" t="s">
        <v>177</v>
      </c>
    </row>
    <row r="15" spans="1:19" s="22" customFormat="1" ht="102" customHeight="1">
      <c r="A15" s="16">
        <v>6</v>
      </c>
      <c r="B15" s="83" t="s">
        <v>1096</v>
      </c>
      <c r="C15" s="267"/>
      <c r="D15" s="83" t="s">
        <v>1097</v>
      </c>
      <c r="E15" s="84">
        <v>1</v>
      </c>
      <c r="F15" s="46">
        <f t="shared" si="6"/>
        <v>1</v>
      </c>
      <c r="G15" s="46">
        <f t="shared" si="7"/>
        <v>1</v>
      </c>
      <c r="H15" s="46">
        <v>1</v>
      </c>
      <c r="I15" s="85" t="s">
        <v>1098</v>
      </c>
      <c r="J15" s="84">
        <v>1</v>
      </c>
      <c r="K15" s="46">
        <f t="shared" si="2"/>
        <v>1</v>
      </c>
      <c r="L15" s="46">
        <f t="shared" si="3"/>
        <v>1</v>
      </c>
      <c r="M15" s="46">
        <v>1</v>
      </c>
      <c r="N15" s="83" t="s">
        <v>451</v>
      </c>
      <c r="O15" s="108" t="s">
        <v>452</v>
      </c>
      <c r="P15" s="83" t="s">
        <v>452</v>
      </c>
      <c r="Q15" s="83" t="s">
        <v>452</v>
      </c>
      <c r="R15" s="83" t="s">
        <v>452</v>
      </c>
      <c r="S15" s="254" t="s">
        <v>383</v>
      </c>
    </row>
    <row r="16" spans="1:19" s="22" customFormat="1" ht="121.5" customHeight="1">
      <c r="A16" s="16">
        <v>7</v>
      </c>
      <c r="B16" s="83" t="s">
        <v>1099</v>
      </c>
      <c r="C16" s="267"/>
      <c r="D16" s="83" t="s">
        <v>1100</v>
      </c>
      <c r="E16" s="84">
        <v>1</v>
      </c>
      <c r="F16" s="46">
        <f t="shared" si="6"/>
        <v>1</v>
      </c>
      <c r="G16" s="46">
        <f t="shared" si="7"/>
        <v>1</v>
      </c>
      <c r="H16" s="46">
        <v>1</v>
      </c>
      <c r="I16" s="85" t="s">
        <v>1101</v>
      </c>
      <c r="J16" s="84">
        <v>1</v>
      </c>
      <c r="K16" s="46">
        <f t="shared" si="2"/>
        <v>1</v>
      </c>
      <c r="L16" s="46">
        <f t="shared" si="3"/>
        <v>1</v>
      </c>
      <c r="M16" s="46">
        <v>1</v>
      </c>
      <c r="N16" s="83" t="s">
        <v>1102</v>
      </c>
      <c r="O16" s="84">
        <v>1</v>
      </c>
      <c r="P16" s="46">
        <f t="shared" si="4"/>
        <v>1</v>
      </c>
      <c r="Q16" s="46">
        <f t="shared" si="5"/>
        <v>1</v>
      </c>
      <c r="R16" s="46">
        <v>1</v>
      </c>
      <c r="S16" s="254"/>
    </row>
    <row r="17" spans="1:19" s="22" customFormat="1" ht="105.75" customHeight="1">
      <c r="A17" s="16">
        <v>8</v>
      </c>
      <c r="B17" s="83" t="s">
        <v>1103</v>
      </c>
      <c r="C17" s="24" t="s">
        <v>359</v>
      </c>
      <c r="D17" s="83" t="s">
        <v>1104</v>
      </c>
      <c r="E17" s="84">
        <v>1</v>
      </c>
      <c r="F17" s="46">
        <f t="shared" si="6"/>
        <v>1</v>
      </c>
      <c r="G17" s="46">
        <f t="shared" si="7"/>
        <v>1</v>
      </c>
      <c r="H17" s="46">
        <v>1</v>
      </c>
      <c r="I17" s="85" t="s">
        <v>1105</v>
      </c>
      <c r="J17" s="84">
        <v>1</v>
      </c>
      <c r="K17" s="46">
        <f t="shared" si="2"/>
        <v>1</v>
      </c>
      <c r="L17" s="46">
        <f t="shared" si="3"/>
        <v>1</v>
      </c>
      <c r="M17" s="46">
        <v>1</v>
      </c>
      <c r="N17" s="83" t="s">
        <v>1106</v>
      </c>
      <c r="O17" s="84">
        <v>1</v>
      </c>
      <c r="P17" s="46">
        <f t="shared" si="4"/>
        <v>1</v>
      </c>
      <c r="Q17" s="46">
        <f t="shared" si="5"/>
        <v>1</v>
      </c>
      <c r="R17" s="46">
        <v>1</v>
      </c>
      <c r="S17" s="254"/>
    </row>
    <row r="18" spans="1:19" s="22" customFormat="1" ht="111.75" customHeight="1">
      <c r="A18" s="16">
        <v>9</v>
      </c>
      <c r="B18" s="83" t="s">
        <v>1107</v>
      </c>
      <c r="C18" s="24" t="s">
        <v>360</v>
      </c>
      <c r="D18" s="83" t="s">
        <v>1108</v>
      </c>
      <c r="E18" s="84">
        <v>1</v>
      </c>
      <c r="F18" s="46">
        <f t="shared" si="6"/>
        <v>1</v>
      </c>
      <c r="G18" s="46">
        <f t="shared" si="7"/>
        <v>1</v>
      </c>
      <c r="H18" s="46">
        <v>1</v>
      </c>
      <c r="I18" s="85" t="s">
        <v>1109</v>
      </c>
      <c r="J18" s="84">
        <v>1</v>
      </c>
      <c r="K18" s="46">
        <f t="shared" si="2"/>
        <v>1</v>
      </c>
      <c r="L18" s="46">
        <f t="shared" si="3"/>
        <v>1</v>
      </c>
      <c r="M18" s="46">
        <v>1</v>
      </c>
      <c r="N18" s="83" t="s">
        <v>1110</v>
      </c>
      <c r="O18" s="84">
        <v>1</v>
      </c>
      <c r="P18" s="46">
        <f t="shared" si="4"/>
        <v>1</v>
      </c>
      <c r="Q18" s="46">
        <f t="shared" si="5"/>
        <v>1</v>
      </c>
      <c r="R18" s="46">
        <v>1</v>
      </c>
      <c r="S18" s="254"/>
    </row>
    <row r="19" spans="1:19" s="22" customFormat="1" ht="117.75" customHeight="1">
      <c r="A19" s="16">
        <v>10</v>
      </c>
      <c r="B19" s="83" t="s">
        <v>1111</v>
      </c>
      <c r="C19" s="24" t="s">
        <v>361</v>
      </c>
      <c r="D19" s="83" t="s">
        <v>1112</v>
      </c>
      <c r="E19" s="84">
        <v>1</v>
      </c>
      <c r="F19" s="46">
        <f t="shared" si="6"/>
        <v>1</v>
      </c>
      <c r="G19" s="46">
        <f t="shared" si="7"/>
        <v>1</v>
      </c>
      <c r="H19" s="46">
        <v>1</v>
      </c>
      <c r="I19" s="85" t="s">
        <v>1113</v>
      </c>
      <c r="J19" s="84">
        <v>1</v>
      </c>
      <c r="K19" s="46">
        <f t="shared" si="2"/>
        <v>1</v>
      </c>
      <c r="L19" s="46">
        <f t="shared" si="3"/>
        <v>1</v>
      </c>
      <c r="M19" s="46">
        <v>1</v>
      </c>
      <c r="N19" s="83" t="s">
        <v>644</v>
      </c>
      <c r="O19" s="84">
        <v>1</v>
      </c>
      <c r="P19" s="46">
        <f t="shared" si="4"/>
        <v>1</v>
      </c>
      <c r="Q19" s="46">
        <f t="shared" si="5"/>
        <v>1</v>
      </c>
      <c r="R19" s="46">
        <v>1</v>
      </c>
      <c r="S19" s="28" t="s">
        <v>355</v>
      </c>
    </row>
    <row r="20" spans="1:19" s="22" customFormat="1" ht="106.5" customHeight="1">
      <c r="A20" s="16">
        <v>11</v>
      </c>
      <c r="B20" s="83" t="s">
        <v>1114</v>
      </c>
      <c r="C20" s="24" t="s">
        <v>362</v>
      </c>
      <c r="D20" s="83" t="s">
        <v>1115</v>
      </c>
      <c r="E20" s="84">
        <v>1</v>
      </c>
      <c r="F20" s="46">
        <f t="shared" si="6"/>
        <v>1</v>
      </c>
      <c r="G20" s="46">
        <f t="shared" si="7"/>
        <v>1</v>
      </c>
      <c r="H20" s="46">
        <v>1</v>
      </c>
      <c r="I20" s="85" t="s">
        <v>1956</v>
      </c>
      <c r="J20" s="84">
        <v>1</v>
      </c>
      <c r="K20" s="46">
        <f t="shared" si="2"/>
        <v>1</v>
      </c>
      <c r="L20" s="46">
        <f t="shared" si="3"/>
        <v>1</v>
      </c>
      <c r="M20" s="46">
        <v>1</v>
      </c>
      <c r="N20" s="83" t="s">
        <v>1116</v>
      </c>
      <c r="O20" s="84">
        <v>1</v>
      </c>
      <c r="P20" s="46">
        <f t="shared" si="4"/>
        <v>1</v>
      </c>
      <c r="Q20" s="46">
        <f t="shared" si="5"/>
        <v>1</v>
      </c>
      <c r="R20" s="46">
        <v>1</v>
      </c>
      <c r="S20" s="28" t="s">
        <v>26</v>
      </c>
    </row>
    <row r="21" spans="1:19" s="22" customFormat="1" ht="105">
      <c r="A21" s="16">
        <v>12</v>
      </c>
      <c r="B21" s="83" t="s">
        <v>1117</v>
      </c>
      <c r="C21" s="24" t="s">
        <v>363</v>
      </c>
      <c r="D21" s="83" t="s">
        <v>1118</v>
      </c>
      <c r="E21" s="84">
        <v>1</v>
      </c>
      <c r="F21" s="46">
        <f t="shared" si="6"/>
        <v>1</v>
      </c>
      <c r="G21" s="46">
        <f t="shared" si="7"/>
        <v>1</v>
      </c>
      <c r="H21" s="46">
        <v>1</v>
      </c>
      <c r="I21" s="85" t="s">
        <v>1119</v>
      </c>
      <c r="J21" s="84">
        <v>1</v>
      </c>
      <c r="K21" s="46">
        <f t="shared" si="2"/>
        <v>1</v>
      </c>
      <c r="L21" s="46">
        <f t="shared" si="3"/>
        <v>1</v>
      </c>
      <c r="M21" s="46">
        <v>1</v>
      </c>
      <c r="N21" s="83" t="s">
        <v>1120</v>
      </c>
      <c r="O21" s="84">
        <v>1</v>
      </c>
      <c r="P21" s="46">
        <f t="shared" si="4"/>
        <v>1</v>
      </c>
      <c r="Q21" s="46">
        <f t="shared" si="5"/>
        <v>1</v>
      </c>
      <c r="R21" s="46">
        <v>1</v>
      </c>
      <c r="S21" s="28" t="s">
        <v>383</v>
      </c>
    </row>
    <row r="22" spans="1:19" s="22" customFormat="1" ht="156" customHeight="1">
      <c r="A22" s="16">
        <v>13</v>
      </c>
      <c r="B22" s="83" t="s">
        <v>1121</v>
      </c>
      <c r="C22" s="24" t="s">
        <v>364</v>
      </c>
      <c r="D22" s="83" t="s">
        <v>1122</v>
      </c>
      <c r="E22" s="84">
        <v>1</v>
      </c>
      <c r="F22" s="46">
        <f t="shared" si="6"/>
        <v>1</v>
      </c>
      <c r="G22" s="46">
        <f t="shared" si="7"/>
        <v>1</v>
      </c>
      <c r="H22" s="46">
        <v>1</v>
      </c>
      <c r="I22" s="85" t="s">
        <v>1123</v>
      </c>
      <c r="J22" s="84">
        <v>1</v>
      </c>
      <c r="K22" s="46">
        <f t="shared" si="2"/>
        <v>1</v>
      </c>
      <c r="L22" s="46">
        <f t="shared" si="3"/>
        <v>1</v>
      </c>
      <c r="M22" s="46">
        <v>1</v>
      </c>
      <c r="N22" s="83" t="s">
        <v>1120</v>
      </c>
      <c r="O22" s="84">
        <v>1</v>
      </c>
      <c r="P22" s="46">
        <f t="shared" si="4"/>
        <v>1</v>
      </c>
      <c r="Q22" s="46">
        <f t="shared" si="5"/>
        <v>1</v>
      </c>
      <c r="R22" s="46">
        <v>1</v>
      </c>
      <c r="S22" s="254" t="s">
        <v>26</v>
      </c>
    </row>
    <row r="23" spans="1:19" s="22" customFormat="1" ht="105">
      <c r="A23" s="16">
        <v>14</v>
      </c>
      <c r="B23" s="83" t="s">
        <v>1805</v>
      </c>
      <c r="C23" s="24" t="s">
        <v>365</v>
      </c>
      <c r="D23" s="83" t="s">
        <v>1124</v>
      </c>
      <c r="E23" s="84">
        <v>1</v>
      </c>
      <c r="F23" s="46">
        <f t="shared" si="6"/>
        <v>1</v>
      </c>
      <c r="G23" s="46">
        <f t="shared" si="7"/>
        <v>1</v>
      </c>
      <c r="H23" s="46">
        <v>1</v>
      </c>
      <c r="I23" s="85" t="s">
        <v>1125</v>
      </c>
      <c r="J23" s="84">
        <v>1</v>
      </c>
      <c r="K23" s="46">
        <f t="shared" si="2"/>
        <v>1</v>
      </c>
      <c r="L23" s="46">
        <f t="shared" si="3"/>
        <v>1</v>
      </c>
      <c r="M23" s="46">
        <v>1</v>
      </c>
      <c r="N23" s="83" t="s">
        <v>1120</v>
      </c>
      <c r="O23" s="84">
        <v>1</v>
      </c>
      <c r="P23" s="46">
        <f t="shared" si="4"/>
        <v>1</v>
      </c>
      <c r="Q23" s="46">
        <f t="shared" si="5"/>
        <v>1</v>
      </c>
      <c r="R23" s="46">
        <v>1</v>
      </c>
      <c r="S23" s="254"/>
    </row>
    <row r="24" spans="1:19" s="22" customFormat="1" ht="384">
      <c r="A24" s="323">
        <v>15</v>
      </c>
      <c r="B24" s="308" t="s">
        <v>1126</v>
      </c>
      <c r="C24" s="267" t="s">
        <v>366</v>
      </c>
      <c r="D24" s="83" t="s">
        <v>1694</v>
      </c>
      <c r="E24" s="325">
        <v>1</v>
      </c>
      <c r="F24" s="321">
        <f t="shared" si="6"/>
        <v>1</v>
      </c>
      <c r="G24" s="327">
        <f t="shared" si="7"/>
        <v>1</v>
      </c>
      <c r="H24" s="319">
        <v>1</v>
      </c>
      <c r="I24" s="324" t="s">
        <v>1127</v>
      </c>
      <c r="J24" s="325">
        <v>1</v>
      </c>
      <c r="K24" s="321">
        <f t="shared" si="2"/>
        <v>1</v>
      </c>
      <c r="L24" s="327">
        <f t="shared" si="3"/>
        <v>1</v>
      </c>
      <c r="M24" s="319">
        <v>1</v>
      </c>
      <c r="N24" s="308" t="s">
        <v>1128</v>
      </c>
      <c r="O24" s="325">
        <v>1</v>
      </c>
      <c r="P24" s="321">
        <f t="shared" si="4"/>
        <v>1</v>
      </c>
      <c r="Q24" s="327">
        <f t="shared" si="5"/>
        <v>1</v>
      </c>
      <c r="R24" s="319">
        <v>1</v>
      </c>
      <c r="S24" s="294" t="s">
        <v>383</v>
      </c>
    </row>
    <row r="25" spans="1:19" s="22" customFormat="1" ht="314">
      <c r="A25" s="323"/>
      <c r="B25" s="308"/>
      <c r="C25" s="267"/>
      <c r="D25" s="83" t="s">
        <v>1129</v>
      </c>
      <c r="E25" s="326"/>
      <c r="F25" s="322"/>
      <c r="G25" s="328"/>
      <c r="H25" s="320"/>
      <c r="I25" s="324"/>
      <c r="J25" s="326"/>
      <c r="K25" s="322"/>
      <c r="L25" s="328"/>
      <c r="M25" s="320"/>
      <c r="N25" s="308"/>
      <c r="O25" s="326"/>
      <c r="P25" s="322"/>
      <c r="Q25" s="328"/>
      <c r="R25" s="320"/>
      <c r="S25" s="291"/>
    </row>
    <row r="26" spans="1:19" s="22" customFormat="1" ht="135">
      <c r="A26" s="16">
        <v>16</v>
      </c>
      <c r="B26" s="83" t="s">
        <v>1130</v>
      </c>
      <c r="C26" s="113"/>
      <c r="D26" s="83" t="s">
        <v>1131</v>
      </c>
      <c r="E26" s="84">
        <v>1</v>
      </c>
      <c r="F26" s="46">
        <f t="shared" si="6"/>
        <v>1</v>
      </c>
      <c r="G26" s="46">
        <f t="shared" si="7"/>
        <v>1</v>
      </c>
      <c r="H26" s="46">
        <v>1</v>
      </c>
      <c r="I26" s="85" t="s">
        <v>1132</v>
      </c>
      <c r="J26" s="84">
        <v>1</v>
      </c>
      <c r="K26" s="46">
        <f t="shared" ref="K26:K33" si="8">IF(J26=L26,M26)</f>
        <v>1</v>
      </c>
      <c r="L26" s="46">
        <f t="shared" ref="L26:L33" si="9">IF(J26="NA","NA",M26)</f>
        <v>1</v>
      </c>
      <c r="M26" s="46">
        <v>1</v>
      </c>
      <c r="N26" s="83" t="s">
        <v>1133</v>
      </c>
      <c r="O26" s="84">
        <v>1</v>
      </c>
      <c r="P26" s="46">
        <f t="shared" ref="P26:P33" si="10">IF(O26=Q26,R26)</f>
        <v>1</v>
      </c>
      <c r="Q26" s="46">
        <f t="shared" ref="Q26:Q33" si="11">IF(O26="NA","NA",R26)</f>
        <v>1</v>
      </c>
      <c r="R26" s="46">
        <v>1</v>
      </c>
      <c r="S26" s="292"/>
    </row>
    <row r="27" spans="1:19" s="22" customFormat="1" ht="105">
      <c r="A27" s="16">
        <v>17</v>
      </c>
      <c r="B27" s="83" t="s">
        <v>1134</v>
      </c>
      <c r="C27" s="24" t="s">
        <v>367</v>
      </c>
      <c r="D27" s="83" t="s">
        <v>1135</v>
      </c>
      <c r="E27" s="84">
        <v>1</v>
      </c>
      <c r="F27" s="46">
        <f t="shared" si="6"/>
        <v>1</v>
      </c>
      <c r="G27" s="46">
        <f t="shared" si="7"/>
        <v>1</v>
      </c>
      <c r="H27" s="46">
        <v>1</v>
      </c>
      <c r="I27" s="85" t="s">
        <v>1806</v>
      </c>
      <c r="J27" s="84">
        <v>1</v>
      </c>
      <c r="K27" s="46">
        <f t="shared" si="8"/>
        <v>1</v>
      </c>
      <c r="L27" s="46">
        <f t="shared" si="9"/>
        <v>1</v>
      </c>
      <c r="M27" s="46">
        <v>1</v>
      </c>
      <c r="N27" s="83" t="s">
        <v>1136</v>
      </c>
      <c r="O27" s="84">
        <v>1</v>
      </c>
      <c r="P27" s="46">
        <f t="shared" si="10"/>
        <v>1</v>
      </c>
      <c r="Q27" s="46">
        <f t="shared" si="11"/>
        <v>1</v>
      </c>
      <c r="R27" s="46">
        <v>1</v>
      </c>
      <c r="S27" s="254" t="s">
        <v>383</v>
      </c>
    </row>
    <row r="28" spans="1:19" s="22" customFormat="1" ht="60">
      <c r="A28" s="16">
        <v>18</v>
      </c>
      <c r="B28" s="83" t="s">
        <v>1137</v>
      </c>
      <c r="C28" s="24" t="s">
        <v>368</v>
      </c>
      <c r="D28" s="83" t="s">
        <v>1138</v>
      </c>
      <c r="E28" s="84">
        <v>1</v>
      </c>
      <c r="F28" s="46">
        <f t="shared" si="6"/>
        <v>1</v>
      </c>
      <c r="G28" s="46">
        <f t="shared" si="7"/>
        <v>1</v>
      </c>
      <c r="H28" s="46">
        <v>1</v>
      </c>
      <c r="I28" s="90" t="s">
        <v>1139</v>
      </c>
      <c r="J28" s="84">
        <v>1</v>
      </c>
      <c r="K28" s="46">
        <f t="shared" si="8"/>
        <v>1</v>
      </c>
      <c r="L28" s="46">
        <f t="shared" si="9"/>
        <v>1</v>
      </c>
      <c r="M28" s="46">
        <v>1</v>
      </c>
      <c r="N28" s="83" t="s">
        <v>642</v>
      </c>
      <c r="O28" s="84">
        <v>1</v>
      </c>
      <c r="P28" s="46">
        <f t="shared" si="10"/>
        <v>1</v>
      </c>
      <c r="Q28" s="46">
        <f t="shared" si="11"/>
        <v>1</v>
      </c>
      <c r="R28" s="46">
        <v>1</v>
      </c>
      <c r="S28" s="254"/>
    </row>
    <row r="29" spans="1:19" s="22" customFormat="1" ht="165">
      <c r="A29" s="16">
        <v>19</v>
      </c>
      <c r="B29" s="83" t="s">
        <v>1140</v>
      </c>
      <c r="C29" s="24"/>
      <c r="D29" s="83" t="s">
        <v>1141</v>
      </c>
      <c r="E29" s="84">
        <v>1</v>
      </c>
      <c r="F29" s="46">
        <f t="shared" si="6"/>
        <v>1</v>
      </c>
      <c r="G29" s="46">
        <f t="shared" si="7"/>
        <v>1</v>
      </c>
      <c r="H29" s="46">
        <v>1</v>
      </c>
      <c r="I29" s="85" t="s">
        <v>1142</v>
      </c>
      <c r="J29" s="84">
        <v>1</v>
      </c>
      <c r="K29" s="46">
        <f t="shared" si="8"/>
        <v>1</v>
      </c>
      <c r="L29" s="46">
        <f t="shared" si="9"/>
        <v>1</v>
      </c>
      <c r="M29" s="46">
        <v>1</v>
      </c>
      <c r="N29" s="83" t="s">
        <v>1143</v>
      </c>
      <c r="O29" s="84">
        <v>1</v>
      </c>
      <c r="P29" s="46">
        <f t="shared" si="10"/>
        <v>1</v>
      </c>
      <c r="Q29" s="46">
        <f t="shared" si="11"/>
        <v>1</v>
      </c>
      <c r="R29" s="46">
        <v>1</v>
      </c>
      <c r="S29" s="254"/>
    </row>
    <row r="30" spans="1:19" s="22" customFormat="1" ht="191.25" customHeight="1">
      <c r="A30" s="16">
        <v>20</v>
      </c>
      <c r="B30" s="83" t="s">
        <v>1144</v>
      </c>
      <c r="C30" s="24" t="s">
        <v>364</v>
      </c>
      <c r="D30" s="83" t="s">
        <v>1695</v>
      </c>
      <c r="E30" s="84">
        <v>1</v>
      </c>
      <c r="F30" s="46">
        <f t="shared" si="6"/>
        <v>1</v>
      </c>
      <c r="G30" s="46">
        <f t="shared" si="7"/>
        <v>1</v>
      </c>
      <c r="H30" s="46">
        <v>1</v>
      </c>
      <c r="I30" s="90" t="s">
        <v>1139</v>
      </c>
      <c r="J30" s="84">
        <v>1</v>
      </c>
      <c r="K30" s="46">
        <f t="shared" si="8"/>
        <v>1</v>
      </c>
      <c r="L30" s="46">
        <f t="shared" si="9"/>
        <v>1</v>
      </c>
      <c r="M30" s="46">
        <v>1</v>
      </c>
      <c r="N30" s="83" t="s">
        <v>642</v>
      </c>
      <c r="O30" s="84">
        <v>1</v>
      </c>
      <c r="P30" s="46">
        <f t="shared" si="10"/>
        <v>1</v>
      </c>
      <c r="Q30" s="46">
        <f t="shared" si="11"/>
        <v>1</v>
      </c>
      <c r="R30" s="46">
        <v>1</v>
      </c>
      <c r="S30" s="254"/>
    </row>
    <row r="31" spans="1:19" s="22" customFormat="1" ht="128.25" customHeight="1">
      <c r="A31" s="16">
        <v>21</v>
      </c>
      <c r="B31" s="83" t="s">
        <v>1145</v>
      </c>
      <c r="C31" s="24" t="s">
        <v>369</v>
      </c>
      <c r="D31" s="83" t="s">
        <v>1146</v>
      </c>
      <c r="E31" s="84">
        <v>1</v>
      </c>
      <c r="F31" s="46">
        <f t="shared" si="6"/>
        <v>1</v>
      </c>
      <c r="G31" s="46">
        <f t="shared" si="7"/>
        <v>1</v>
      </c>
      <c r="H31" s="46">
        <v>1</v>
      </c>
      <c r="I31" s="85" t="s">
        <v>1147</v>
      </c>
      <c r="J31" s="84">
        <v>1</v>
      </c>
      <c r="K31" s="46">
        <f t="shared" si="8"/>
        <v>1</v>
      </c>
      <c r="L31" s="46">
        <f t="shared" si="9"/>
        <v>1</v>
      </c>
      <c r="M31" s="46">
        <v>1</v>
      </c>
      <c r="N31" s="83" t="s">
        <v>1148</v>
      </c>
      <c r="O31" s="84">
        <v>1</v>
      </c>
      <c r="P31" s="46">
        <f t="shared" si="10"/>
        <v>1</v>
      </c>
      <c r="Q31" s="46">
        <f t="shared" si="11"/>
        <v>1</v>
      </c>
      <c r="R31" s="46">
        <v>1</v>
      </c>
      <c r="S31" s="254" t="s">
        <v>383</v>
      </c>
    </row>
    <row r="32" spans="1:19" s="22" customFormat="1" ht="180" customHeight="1">
      <c r="A32" s="16">
        <v>22</v>
      </c>
      <c r="B32" s="83" t="s">
        <v>1149</v>
      </c>
      <c r="C32" s="24" t="s">
        <v>370</v>
      </c>
      <c r="D32" s="83" t="s">
        <v>1150</v>
      </c>
      <c r="E32" s="84">
        <v>1</v>
      </c>
      <c r="F32" s="46">
        <f t="shared" si="6"/>
        <v>1</v>
      </c>
      <c r="G32" s="46">
        <f t="shared" si="7"/>
        <v>1</v>
      </c>
      <c r="H32" s="46">
        <v>1</v>
      </c>
      <c r="I32" s="85" t="s">
        <v>1151</v>
      </c>
      <c r="J32" s="84">
        <v>1</v>
      </c>
      <c r="K32" s="46">
        <f t="shared" si="8"/>
        <v>1</v>
      </c>
      <c r="L32" s="46">
        <f t="shared" si="9"/>
        <v>1</v>
      </c>
      <c r="M32" s="46">
        <v>1</v>
      </c>
      <c r="N32" s="83" t="s">
        <v>1152</v>
      </c>
      <c r="O32" s="84">
        <v>1</v>
      </c>
      <c r="P32" s="46">
        <f t="shared" si="10"/>
        <v>1</v>
      </c>
      <c r="Q32" s="46">
        <f t="shared" si="11"/>
        <v>1</v>
      </c>
      <c r="R32" s="46">
        <v>1</v>
      </c>
      <c r="S32" s="254"/>
    </row>
    <row r="33" spans="1:19" s="22" customFormat="1" ht="165">
      <c r="A33" s="16">
        <v>23</v>
      </c>
      <c r="B33" s="83" t="s">
        <v>1153</v>
      </c>
      <c r="C33" s="24" t="s">
        <v>371</v>
      </c>
      <c r="D33" s="83" t="s">
        <v>1154</v>
      </c>
      <c r="E33" s="84">
        <v>1</v>
      </c>
      <c r="F33" s="46">
        <f t="shared" si="6"/>
        <v>1</v>
      </c>
      <c r="G33" s="46">
        <f t="shared" si="7"/>
        <v>1</v>
      </c>
      <c r="H33" s="46">
        <v>1</v>
      </c>
      <c r="I33" s="85" t="s">
        <v>1155</v>
      </c>
      <c r="J33" s="84">
        <v>1</v>
      </c>
      <c r="K33" s="46">
        <f t="shared" si="8"/>
        <v>1</v>
      </c>
      <c r="L33" s="46">
        <f t="shared" si="9"/>
        <v>1</v>
      </c>
      <c r="M33" s="46">
        <v>1</v>
      </c>
      <c r="N33" s="83" t="s">
        <v>1156</v>
      </c>
      <c r="O33" s="84">
        <v>1</v>
      </c>
      <c r="P33" s="46">
        <f t="shared" si="10"/>
        <v>1</v>
      </c>
      <c r="Q33" s="46">
        <f t="shared" si="11"/>
        <v>1</v>
      </c>
      <c r="R33" s="46">
        <v>1</v>
      </c>
      <c r="S33" s="28" t="s">
        <v>383</v>
      </c>
    </row>
    <row r="34" spans="1:19" s="22" customFormat="1" ht="36.75" customHeight="1">
      <c r="A34" s="254" t="s">
        <v>357</v>
      </c>
      <c r="B34" s="254"/>
      <c r="C34" s="254"/>
      <c r="D34" s="254"/>
      <c r="E34" s="254"/>
      <c r="F34" s="254"/>
      <c r="G34" s="254"/>
      <c r="H34" s="254"/>
      <c r="I34" s="254"/>
      <c r="J34" s="254"/>
      <c r="K34" s="254"/>
      <c r="L34" s="254"/>
      <c r="M34" s="254"/>
      <c r="N34" s="254"/>
      <c r="O34" s="254"/>
      <c r="P34" s="254"/>
      <c r="Q34" s="254"/>
      <c r="R34" s="254"/>
      <c r="S34" s="254"/>
    </row>
    <row r="35" spans="1:19" s="22" customFormat="1" ht="39" customHeight="1">
      <c r="A35" s="16">
        <v>24</v>
      </c>
      <c r="B35" s="308" t="s">
        <v>1157</v>
      </c>
      <c r="C35" s="289" t="s">
        <v>1916</v>
      </c>
      <c r="D35" s="83" t="s">
        <v>1880</v>
      </c>
      <c r="E35" s="84">
        <v>1</v>
      </c>
      <c r="F35" s="46">
        <f t="shared" ref="F35:F36" si="12">IF(E35=G35,H35)</f>
        <v>1</v>
      </c>
      <c r="G35" s="46">
        <f t="shared" ref="G35:G36" si="13">IF(E35="NA","NA",H35)</f>
        <v>1</v>
      </c>
      <c r="H35" s="46">
        <v>1</v>
      </c>
      <c r="I35" s="85" t="s">
        <v>1881</v>
      </c>
      <c r="J35" s="84">
        <v>1</v>
      </c>
      <c r="K35" s="46">
        <f t="shared" ref="K35:K50" si="14">IF(J35=L35,M35)</f>
        <v>1</v>
      </c>
      <c r="L35" s="46">
        <f t="shared" ref="L35:L50" si="15">IF(J35="NA","NA",M35)</f>
        <v>1</v>
      </c>
      <c r="M35" s="46">
        <v>1</v>
      </c>
      <c r="N35" s="197" t="s">
        <v>1158</v>
      </c>
      <c r="O35" s="84">
        <v>1</v>
      </c>
      <c r="P35" s="46">
        <f t="shared" ref="P35:P50" si="16">IF(O35=Q35,R35)</f>
        <v>1</v>
      </c>
      <c r="Q35" s="46">
        <f t="shared" ref="Q35:Q50" si="17">IF(O35="NA","NA",R35)</f>
        <v>1</v>
      </c>
      <c r="R35" s="46">
        <v>1</v>
      </c>
      <c r="S35" s="254" t="s">
        <v>384</v>
      </c>
    </row>
    <row r="36" spans="1:19" s="22" customFormat="1" ht="108.75" customHeight="1">
      <c r="A36" s="16">
        <v>25</v>
      </c>
      <c r="B36" s="308"/>
      <c r="C36" s="293"/>
      <c r="D36" s="83" t="s">
        <v>1878</v>
      </c>
      <c r="E36" s="84">
        <v>1</v>
      </c>
      <c r="F36" s="46">
        <f t="shared" si="12"/>
        <v>1</v>
      </c>
      <c r="G36" s="46">
        <f t="shared" si="13"/>
        <v>1</v>
      </c>
      <c r="H36" s="46">
        <v>1</v>
      </c>
      <c r="I36" s="85" t="s">
        <v>1879</v>
      </c>
      <c r="J36" s="84">
        <v>1</v>
      </c>
      <c r="K36" s="46">
        <f t="shared" si="14"/>
        <v>1</v>
      </c>
      <c r="L36" s="46">
        <f t="shared" si="15"/>
        <v>1</v>
      </c>
      <c r="M36" s="46">
        <v>1</v>
      </c>
      <c r="N36" s="197" t="s">
        <v>1158</v>
      </c>
      <c r="O36" s="84">
        <v>1</v>
      </c>
      <c r="P36" s="46">
        <f t="shared" si="16"/>
        <v>1</v>
      </c>
      <c r="Q36" s="46">
        <f t="shared" si="17"/>
        <v>1</v>
      </c>
      <c r="R36" s="46">
        <v>1</v>
      </c>
      <c r="S36" s="254"/>
    </row>
    <row r="37" spans="1:19" s="22" customFormat="1" ht="135.75" customHeight="1">
      <c r="A37" s="16">
        <v>26</v>
      </c>
      <c r="B37" s="83" t="s">
        <v>1159</v>
      </c>
      <c r="C37" s="24" t="s">
        <v>372</v>
      </c>
      <c r="D37" s="83" t="s">
        <v>1160</v>
      </c>
      <c r="E37" s="84">
        <v>1</v>
      </c>
      <c r="F37" s="46">
        <f t="shared" ref="F37:F50" si="18">IF(E37=G37,H37)</f>
        <v>1</v>
      </c>
      <c r="G37" s="46">
        <f t="shared" ref="G37:G50" si="19">IF(E37="NA","NA",H37)</f>
        <v>1</v>
      </c>
      <c r="H37" s="46">
        <v>1</v>
      </c>
      <c r="I37" s="85" t="s">
        <v>1161</v>
      </c>
      <c r="J37" s="84">
        <v>1</v>
      </c>
      <c r="K37" s="46">
        <f t="shared" si="14"/>
        <v>1</v>
      </c>
      <c r="L37" s="46">
        <f t="shared" si="15"/>
        <v>1</v>
      </c>
      <c r="M37" s="46">
        <v>1</v>
      </c>
      <c r="N37" s="83" t="s">
        <v>1162</v>
      </c>
      <c r="O37" s="84">
        <v>1</v>
      </c>
      <c r="P37" s="46">
        <f t="shared" si="16"/>
        <v>1</v>
      </c>
      <c r="Q37" s="46">
        <f t="shared" si="17"/>
        <v>1</v>
      </c>
      <c r="R37" s="46">
        <v>1</v>
      </c>
      <c r="S37" s="254"/>
    </row>
    <row r="38" spans="1:19" s="22" customFormat="1" ht="135">
      <c r="A38" s="16">
        <v>27</v>
      </c>
      <c r="B38" s="83" t="s">
        <v>1163</v>
      </c>
      <c r="C38" s="24" t="s">
        <v>149</v>
      </c>
      <c r="D38" s="83" t="s">
        <v>1164</v>
      </c>
      <c r="E38" s="84">
        <v>1</v>
      </c>
      <c r="F38" s="46">
        <f t="shared" si="18"/>
        <v>1</v>
      </c>
      <c r="G38" s="46">
        <f t="shared" si="19"/>
        <v>1</v>
      </c>
      <c r="H38" s="46">
        <v>1</v>
      </c>
      <c r="I38" s="85" t="s">
        <v>1165</v>
      </c>
      <c r="J38" s="84">
        <v>1</v>
      </c>
      <c r="K38" s="46">
        <f t="shared" si="14"/>
        <v>1</v>
      </c>
      <c r="L38" s="46">
        <f t="shared" si="15"/>
        <v>1</v>
      </c>
      <c r="M38" s="46">
        <v>1</v>
      </c>
      <c r="N38" s="83" t="s">
        <v>1166</v>
      </c>
      <c r="O38" s="108" t="s">
        <v>452</v>
      </c>
      <c r="P38" s="83" t="s">
        <v>452</v>
      </c>
      <c r="Q38" s="83" t="s">
        <v>452</v>
      </c>
      <c r="R38" s="83" t="s">
        <v>452</v>
      </c>
      <c r="S38" s="28" t="s">
        <v>191</v>
      </c>
    </row>
    <row r="39" spans="1:19" s="22" customFormat="1" ht="150">
      <c r="A39" s="16">
        <v>28</v>
      </c>
      <c r="B39" s="83" t="s">
        <v>1167</v>
      </c>
      <c r="C39" s="289" t="s">
        <v>359</v>
      </c>
      <c r="D39" s="83" t="s">
        <v>1168</v>
      </c>
      <c r="E39" s="84">
        <v>1</v>
      </c>
      <c r="F39" s="46">
        <f t="shared" si="18"/>
        <v>1</v>
      </c>
      <c r="G39" s="46">
        <f t="shared" si="19"/>
        <v>1</v>
      </c>
      <c r="H39" s="46">
        <v>1</v>
      </c>
      <c r="I39" s="85" t="s">
        <v>1169</v>
      </c>
      <c r="J39" s="84">
        <v>1</v>
      </c>
      <c r="K39" s="46">
        <f t="shared" si="14"/>
        <v>1</v>
      </c>
      <c r="L39" s="46">
        <f t="shared" si="15"/>
        <v>1</v>
      </c>
      <c r="M39" s="46">
        <v>1</v>
      </c>
      <c r="N39" s="83" t="s">
        <v>1170</v>
      </c>
      <c r="O39" s="84">
        <v>1</v>
      </c>
      <c r="P39" s="46">
        <f t="shared" si="16"/>
        <v>1</v>
      </c>
      <c r="Q39" s="46">
        <f t="shared" si="17"/>
        <v>1</v>
      </c>
      <c r="R39" s="46">
        <v>1</v>
      </c>
      <c r="S39" s="28" t="s">
        <v>385</v>
      </c>
    </row>
    <row r="40" spans="1:19" s="22" customFormat="1" ht="63.75" customHeight="1">
      <c r="A40" s="16">
        <v>29</v>
      </c>
      <c r="B40" s="83" t="s">
        <v>1171</v>
      </c>
      <c r="C40" s="293"/>
      <c r="D40" s="83" t="s">
        <v>1172</v>
      </c>
      <c r="E40" s="84">
        <v>1</v>
      </c>
      <c r="F40" s="46">
        <f t="shared" si="18"/>
        <v>1</v>
      </c>
      <c r="G40" s="46">
        <f t="shared" si="19"/>
        <v>1</v>
      </c>
      <c r="H40" s="46">
        <v>1</v>
      </c>
      <c r="I40" s="85" t="s">
        <v>1173</v>
      </c>
      <c r="J40" s="84">
        <v>1</v>
      </c>
      <c r="K40" s="46">
        <f t="shared" si="14"/>
        <v>1</v>
      </c>
      <c r="L40" s="46">
        <f t="shared" si="15"/>
        <v>1</v>
      </c>
      <c r="M40" s="46">
        <v>1</v>
      </c>
      <c r="N40" s="83" t="s">
        <v>1174</v>
      </c>
      <c r="O40" s="84">
        <v>1</v>
      </c>
      <c r="P40" s="46">
        <f t="shared" si="16"/>
        <v>1</v>
      </c>
      <c r="Q40" s="46">
        <f t="shared" si="17"/>
        <v>1</v>
      </c>
      <c r="R40" s="46">
        <v>1</v>
      </c>
      <c r="S40" s="254" t="s">
        <v>385</v>
      </c>
    </row>
    <row r="41" spans="1:19" s="22" customFormat="1" ht="60">
      <c r="A41" s="16">
        <v>30</v>
      </c>
      <c r="B41" s="83" t="s">
        <v>1175</v>
      </c>
      <c r="C41" s="24" t="s">
        <v>373</v>
      </c>
      <c r="D41" s="83" t="s">
        <v>1176</v>
      </c>
      <c r="E41" s="84">
        <v>1</v>
      </c>
      <c r="F41" s="46">
        <f t="shared" si="18"/>
        <v>1</v>
      </c>
      <c r="G41" s="46">
        <f t="shared" si="19"/>
        <v>1</v>
      </c>
      <c r="H41" s="46">
        <v>1</v>
      </c>
      <c r="I41" s="85" t="s">
        <v>1177</v>
      </c>
      <c r="J41" s="84">
        <v>1</v>
      </c>
      <c r="K41" s="46">
        <f t="shared" si="14"/>
        <v>1</v>
      </c>
      <c r="L41" s="46">
        <f t="shared" si="15"/>
        <v>1</v>
      </c>
      <c r="M41" s="46">
        <v>1</v>
      </c>
      <c r="N41" s="83" t="s">
        <v>1178</v>
      </c>
      <c r="O41" s="84">
        <v>1</v>
      </c>
      <c r="P41" s="46">
        <f t="shared" si="16"/>
        <v>1</v>
      </c>
      <c r="Q41" s="46">
        <f t="shared" si="17"/>
        <v>1</v>
      </c>
      <c r="R41" s="46">
        <v>1</v>
      </c>
      <c r="S41" s="254"/>
    </row>
    <row r="42" spans="1:19" s="22" customFormat="1" ht="300">
      <c r="A42" s="16">
        <v>31</v>
      </c>
      <c r="B42" s="83" t="s">
        <v>1179</v>
      </c>
      <c r="C42" s="24" t="s">
        <v>369</v>
      </c>
      <c r="D42" s="83" t="s">
        <v>1180</v>
      </c>
      <c r="E42" s="84">
        <v>1</v>
      </c>
      <c r="F42" s="46">
        <f t="shared" si="18"/>
        <v>1</v>
      </c>
      <c r="G42" s="46">
        <f t="shared" si="19"/>
        <v>1</v>
      </c>
      <c r="H42" s="46">
        <v>1</v>
      </c>
      <c r="I42" s="85" t="s">
        <v>1177</v>
      </c>
      <c r="J42" s="84">
        <v>1</v>
      </c>
      <c r="K42" s="46">
        <f t="shared" si="14"/>
        <v>1</v>
      </c>
      <c r="L42" s="46">
        <f t="shared" si="15"/>
        <v>1</v>
      </c>
      <c r="M42" s="46">
        <v>1</v>
      </c>
      <c r="N42" s="83" t="s">
        <v>1696</v>
      </c>
      <c r="O42" s="84">
        <v>1</v>
      </c>
      <c r="P42" s="46">
        <f t="shared" si="16"/>
        <v>1</v>
      </c>
      <c r="Q42" s="46">
        <f t="shared" si="17"/>
        <v>1</v>
      </c>
      <c r="R42" s="46">
        <v>1</v>
      </c>
      <c r="S42" s="28" t="s">
        <v>383</v>
      </c>
    </row>
    <row r="43" spans="1:19" s="22" customFormat="1" ht="128.25" customHeight="1">
      <c r="A43" s="16">
        <v>32</v>
      </c>
      <c r="B43" s="83" t="s">
        <v>1181</v>
      </c>
      <c r="C43" s="24" t="s">
        <v>374</v>
      </c>
      <c r="D43" s="83" t="s">
        <v>1182</v>
      </c>
      <c r="E43" s="114">
        <v>1</v>
      </c>
      <c r="F43" s="115">
        <f t="shared" si="18"/>
        <v>1</v>
      </c>
      <c r="G43" s="115">
        <f t="shared" si="19"/>
        <v>1</v>
      </c>
      <c r="H43" s="46">
        <v>1</v>
      </c>
      <c r="I43" s="85" t="s">
        <v>1177</v>
      </c>
      <c r="J43" s="114">
        <v>1</v>
      </c>
      <c r="K43" s="46">
        <f t="shared" si="14"/>
        <v>1</v>
      </c>
      <c r="L43" s="46">
        <f t="shared" si="15"/>
        <v>1</v>
      </c>
      <c r="M43" s="46">
        <v>1</v>
      </c>
      <c r="N43" s="83" t="s">
        <v>1697</v>
      </c>
      <c r="O43" s="114">
        <v>1</v>
      </c>
      <c r="P43" s="46">
        <f t="shared" si="16"/>
        <v>1</v>
      </c>
      <c r="Q43" s="46">
        <f t="shared" si="17"/>
        <v>1</v>
      </c>
      <c r="R43" s="46">
        <v>1</v>
      </c>
      <c r="S43" s="28" t="s">
        <v>386</v>
      </c>
    </row>
    <row r="44" spans="1:19" s="22" customFormat="1" ht="135">
      <c r="A44" s="16">
        <v>33</v>
      </c>
      <c r="B44" s="83" t="s">
        <v>1183</v>
      </c>
      <c r="C44" s="24" t="s">
        <v>153</v>
      </c>
      <c r="D44" s="83" t="s">
        <v>1112</v>
      </c>
      <c r="E44" s="84">
        <v>1</v>
      </c>
      <c r="F44" s="46">
        <f t="shared" si="18"/>
        <v>1</v>
      </c>
      <c r="G44" s="46">
        <f t="shared" si="19"/>
        <v>1</v>
      </c>
      <c r="H44" s="46">
        <v>1</v>
      </c>
      <c r="I44" s="85" t="s">
        <v>1184</v>
      </c>
      <c r="J44" s="84">
        <v>1</v>
      </c>
      <c r="K44" s="46">
        <f t="shared" si="14"/>
        <v>1</v>
      </c>
      <c r="L44" s="46">
        <f t="shared" si="15"/>
        <v>1</v>
      </c>
      <c r="M44" s="46">
        <v>1</v>
      </c>
      <c r="N44" s="83" t="s">
        <v>644</v>
      </c>
      <c r="O44" s="84">
        <v>1</v>
      </c>
      <c r="P44" s="46">
        <f t="shared" si="16"/>
        <v>1</v>
      </c>
      <c r="Q44" s="46">
        <f t="shared" si="17"/>
        <v>1</v>
      </c>
      <c r="R44" s="46">
        <v>1</v>
      </c>
      <c r="S44" s="28" t="s">
        <v>387</v>
      </c>
    </row>
    <row r="45" spans="1:19" s="22" customFormat="1" ht="180">
      <c r="A45" s="16">
        <v>34</v>
      </c>
      <c r="B45" s="83" t="s">
        <v>1185</v>
      </c>
      <c r="C45" s="24" t="s">
        <v>375</v>
      </c>
      <c r="D45" s="83" t="s">
        <v>1186</v>
      </c>
      <c r="E45" s="84">
        <v>1</v>
      </c>
      <c r="F45" s="46">
        <f t="shared" si="18"/>
        <v>1</v>
      </c>
      <c r="G45" s="46">
        <f t="shared" si="19"/>
        <v>1</v>
      </c>
      <c r="H45" s="46">
        <v>1</v>
      </c>
      <c r="I45" s="85" t="s">
        <v>1187</v>
      </c>
      <c r="J45" s="84">
        <v>1</v>
      </c>
      <c r="K45" s="46">
        <f t="shared" si="14"/>
        <v>1</v>
      </c>
      <c r="L45" s="46">
        <f t="shared" si="15"/>
        <v>1</v>
      </c>
      <c r="M45" s="46">
        <v>1</v>
      </c>
      <c r="N45" s="83" t="s">
        <v>1188</v>
      </c>
      <c r="O45" s="84">
        <v>1</v>
      </c>
      <c r="P45" s="46">
        <f t="shared" si="16"/>
        <v>1</v>
      </c>
      <c r="Q45" s="46">
        <f t="shared" si="17"/>
        <v>1</v>
      </c>
      <c r="R45" s="46">
        <v>1</v>
      </c>
      <c r="S45" s="254" t="s">
        <v>388</v>
      </c>
    </row>
    <row r="46" spans="1:19" s="22" customFormat="1" ht="165">
      <c r="A46" s="16">
        <v>35</v>
      </c>
      <c r="B46" s="83" t="s">
        <v>1189</v>
      </c>
      <c r="C46" s="24" t="s">
        <v>1882</v>
      </c>
      <c r="D46" s="83" t="s">
        <v>1190</v>
      </c>
      <c r="E46" s="84">
        <v>1</v>
      </c>
      <c r="F46" s="46">
        <f t="shared" si="18"/>
        <v>1</v>
      </c>
      <c r="G46" s="46">
        <f t="shared" si="19"/>
        <v>1</v>
      </c>
      <c r="H46" s="46">
        <v>1</v>
      </c>
      <c r="I46" s="85" t="s">
        <v>1957</v>
      </c>
      <c r="J46" s="84">
        <v>1</v>
      </c>
      <c r="K46" s="46">
        <f t="shared" si="14"/>
        <v>1</v>
      </c>
      <c r="L46" s="46">
        <f t="shared" si="15"/>
        <v>1</v>
      </c>
      <c r="M46" s="46">
        <v>1</v>
      </c>
      <c r="N46" s="83" t="s">
        <v>1191</v>
      </c>
      <c r="O46" s="84">
        <v>1</v>
      </c>
      <c r="P46" s="46">
        <f t="shared" si="16"/>
        <v>1</v>
      </c>
      <c r="Q46" s="46">
        <f t="shared" si="17"/>
        <v>1</v>
      </c>
      <c r="R46" s="46">
        <v>1</v>
      </c>
      <c r="S46" s="254"/>
    </row>
    <row r="47" spans="1:19" s="22" customFormat="1" ht="409.5" customHeight="1">
      <c r="A47" s="16">
        <v>36</v>
      </c>
      <c r="B47" s="83" t="s">
        <v>1189</v>
      </c>
      <c r="C47" s="24" t="s">
        <v>1883</v>
      </c>
      <c r="D47" s="83" t="s">
        <v>1192</v>
      </c>
      <c r="E47" s="84">
        <v>1</v>
      </c>
      <c r="F47" s="46">
        <f t="shared" si="18"/>
        <v>1</v>
      </c>
      <c r="G47" s="46">
        <f t="shared" si="19"/>
        <v>1</v>
      </c>
      <c r="H47" s="46">
        <v>1</v>
      </c>
      <c r="I47" s="85" t="s">
        <v>1958</v>
      </c>
      <c r="J47" s="84">
        <v>1</v>
      </c>
      <c r="K47" s="46">
        <f t="shared" si="14"/>
        <v>1</v>
      </c>
      <c r="L47" s="46">
        <f t="shared" si="15"/>
        <v>1</v>
      </c>
      <c r="M47" s="46">
        <v>1</v>
      </c>
      <c r="N47" s="83" t="s">
        <v>1191</v>
      </c>
      <c r="O47" s="84">
        <v>1</v>
      </c>
      <c r="P47" s="46">
        <f t="shared" si="16"/>
        <v>1</v>
      </c>
      <c r="Q47" s="46">
        <f t="shared" si="17"/>
        <v>1</v>
      </c>
      <c r="R47" s="46">
        <v>1</v>
      </c>
      <c r="S47" s="28" t="s">
        <v>388</v>
      </c>
    </row>
    <row r="48" spans="1:19" s="22" customFormat="1" ht="258" customHeight="1">
      <c r="A48" s="16">
        <v>37</v>
      </c>
      <c r="B48" s="83" t="s">
        <v>1189</v>
      </c>
      <c r="C48" s="24" t="s">
        <v>1884</v>
      </c>
      <c r="D48" s="83" t="s">
        <v>1193</v>
      </c>
      <c r="E48" s="84">
        <v>1</v>
      </c>
      <c r="F48" s="46">
        <f t="shared" si="18"/>
        <v>1</v>
      </c>
      <c r="G48" s="46">
        <f t="shared" si="19"/>
        <v>1</v>
      </c>
      <c r="H48" s="46">
        <v>1</v>
      </c>
      <c r="I48" s="85" t="s">
        <v>1959</v>
      </c>
      <c r="J48" s="84">
        <v>1</v>
      </c>
      <c r="K48" s="46">
        <f t="shared" si="14"/>
        <v>1</v>
      </c>
      <c r="L48" s="46">
        <f t="shared" si="15"/>
        <v>1</v>
      </c>
      <c r="M48" s="46">
        <v>1</v>
      </c>
      <c r="N48" s="83" t="s">
        <v>1191</v>
      </c>
      <c r="O48" s="84">
        <v>1</v>
      </c>
      <c r="P48" s="46">
        <f t="shared" si="16"/>
        <v>1</v>
      </c>
      <c r="Q48" s="46">
        <f t="shared" si="17"/>
        <v>1</v>
      </c>
      <c r="R48" s="46">
        <v>1</v>
      </c>
      <c r="S48" s="28" t="s">
        <v>388</v>
      </c>
    </row>
    <row r="49" spans="1:19" s="22" customFormat="1" ht="249" customHeight="1">
      <c r="A49" s="16">
        <v>38</v>
      </c>
      <c r="B49" s="83" t="s">
        <v>1194</v>
      </c>
      <c r="C49" s="24" t="s">
        <v>376</v>
      </c>
      <c r="D49" s="83" t="s">
        <v>1195</v>
      </c>
      <c r="E49" s="84">
        <v>1</v>
      </c>
      <c r="F49" s="46">
        <f t="shared" si="18"/>
        <v>1</v>
      </c>
      <c r="G49" s="46">
        <f t="shared" si="19"/>
        <v>1</v>
      </c>
      <c r="H49" s="46">
        <v>1</v>
      </c>
      <c r="I49" s="85" t="s">
        <v>1698</v>
      </c>
      <c r="J49" s="84">
        <v>1</v>
      </c>
      <c r="K49" s="46">
        <f t="shared" si="14"/>
        <v>1</v>
      </c>
      <c r="L49" s="46">
        <f t="shared" si="15"/>
        <v>1</v>
      </c>
      <c r="M49" s="46">
        <v>1</v>
      </c>
      <c r="N49" s="83" t="s">
        <v>1196</v>
      </c>
      <c r="O49" s="84">
        <v>1</v>
      </c>
      <c r="P49" s="46">
        <f t="shared" si="16"/>
        <v>1</v>
      </c>
      <c r="Q49" s="46">
        <f t="shared" si="17"/>
        <v>1</v>
      </c>
      <c r="R49" s="46">
        <v>1</v>
      </c>
      <c r="S49" s="28" t="s">
        <v>388</v>
      </c>
    </row>
    <row r="50" spans="1:19" s="22" customFormat="1" ht="240">
      <c r="A50" s="16">
        <v>39</v>
      </c>
      <c r="B50" s="83" t="s">
        <v>1197</v>
      </c>
      <c r="C50" s="24" t="s">
        <v>377</v>
      </c>
      <c r="D50" s="83" t="s">
        <v>1198</v>
      </c>
      <c r="E50" s="84">
        <v>1</v>
      </c>
      <c r="F50" s="46">
        <f t="shared" si="18"/>
        <v>1</v>
      </c>
      <c r="G50" s="46">
        <f t="shared" si="19"/>
        <v>1</v>
      </c>
      <c r="H50" s="46">
        <v>1</v>
      </c>
      <c r="I50" s="85" t="s">
        <v>1199</v>
      </c>
      <c r="J50" s="84">
        <v>1</v>
      </c>
      <c r="K50" s="46">
        <f t="shared" si="14"/>
        <v>1</v>
      </c>
      <c r="L50" s="46">
        <f t="shared" si="15"/>
        <v>1</v>
      </c>
      <c r="M50" s="46">
        <v>1</v>
      </c>
      <c r="N50" s="83" t="s">
        <v>1200</v>
      </c>
      <c r="O50" s="84">
        <v>1</v>
      </c>
      <c r="P50" s="46">
        <f t="shared" si="16"/>
        <v>1</v>
      </c>
      <c r="Q50" s="46">
        <f t="shared" si="17"/>
        <v>1</v>
      </c>
      <c r="R50" s="46">
        <v>1</v>
      </c>
      <c r="S50" s="28" t="s">
        <v>388</v>
      </c>
    </row>
    <row r="51" spans="1:19" s="22" customFormat="1" ht="72.75" customHeight="1">
      <c r="A51" s="254" t="s">
        <v>358</v>
      </c>
      <c r="B51" s="254"/>
      <c r="C51" s="254"/>
      <c r="D51" s="254"/>
      <c r="E51" s="254"/>
      <c r="F51" s="254"/>
      <c r="G51" s="254"/>
      <c r="H51" s="254"/>
      <c r="I51" s="254"/>
      <c r="J51" s="254"/>
      <c r="K51" s="254"/>
      <c r="L51" s="254"/>
      <c r="M51" s="254"/>
      <c r="N51" s="254"/>
      <c r="O51" s="254"/>
      <c r="P51" s="254"/>
      <c r="Q51" s="254"/>
      <c r="R51" s="254"/>
      <c r="S51" s="254"/>
    </row>
    <row r="52" spans="1:19" s="22" customFormat="1" ht="135" customHeight="1">
      <c r="A52" s="16">
        <v>40</v>
      </c>
      <c r="B52" s="83" t="s">
        <v>1201</v>
      </c>
      <c r="C52" s="24" t="s">
        <v>378</v>
      </c>
      <c r="D52" s="83" t="s">
        <v>1202</v>
      </c>
      <c r="E52" s="84">
        <v>1</v>
      </c>
      <c r="F52" s="46">
        <f t="shared" ref="F52:F53" si="20">IF(E52=G52,H52)</f>
        <v>1</v>
      </c>
      <c r="G52" s="46">
        <f t="shared" ref="G52:G53" si="21">IF(E52="NA","NA",H52)</f>
        <v>1</v>
      </c>
      <c r="H52" s="46">
        <v>1</v>
      </c>
      <c r="I52" s="85" t="s">
        <v>1203</v>
      </c>
      <c r="J52" s="84">
        <v>1</v>
      </c>
      <c r="K52" s="46">
        <f t="shared" ref="K52:K57" si="22">IF(J52=L52,M52)</f>
        <v>1</v>
      </c>
      <c r="L52" s="46">
        <f t="shared" ref="L52:L57" si="23">IF(J52="NA","NA",M52)</f>
        <v>1</v>
      </c>
      <c r="M52" s="46">
        <v>1</v>
      </c>
      <c r="N52" s="83" t="s">
        <v>1204</v>
      </c>
      <c r="O52" s="84">
        <v>1</v>
      </c>
      <c r="P52" s="46">
        <f t="shared" ref="P52:P57" si="24">IF(O52=Q52,R52)</f>
        <v>1</v>
      </c>
      <c r="Q52" s="46">
        <f t="shared" ref="Q52:Q57" si="25">IF(O52="NA","NA",R52)</f>
        <v>1</v>
      </c>
      <c r="R52" s="46">
        <v>1</v>
      </c>
      <c r="S52" s="254" t="s">
        <v>388</v>
      </c>
    </row>
    <row r="53" spans="1:19" s="22" customFormat="1" ht="105">
      <c r="A53" s="16">
        <v>41</v>
      </c>
      <c r="B53" s="83" t="s">
        <v>1201</v>
      </c>
      <c r="C53" s="24" t="s">
        <v>379</v>
      </c>
      <c r="D53" s="83" t="s">
        <v>1205</v>
      </c>
      <c r="E53" s="84">
        <v>1</v>
      </c>
      <c r="F53" s="46">
        <f t="shared" si="20"/>
        <v>1</v>
      </c>
      <c r="G53" s="46">
        <f t="shared" si="21"/>
        <v>1</v>
      </c>
      <c r="H53" s="46">
        <v>1</v>
      </c>
      <c r="I53" s="85" t="s">
        <v>1203</v>
      </c>
      <c r="J53" s="84">
        <v>1</v>
      </c>
      <c r="K53" s="46">
        <f t="shared" si="22"/>
        <v>1</v>
      </c>
      <c r="L53" s="46">
        <f t="shared" si="23"/>
        <v>1</v>
      </c>
      <c r="M53" s="46">
        <v>1</v>
      </c>
      <c r="N53" s="83" t="s">
        <v>1204</v>
      </c>
      <c r="O53" s="84">
        <v>1</v>
      </c>
      <c r="P53" s="46">
        <f t="shared" si="24"/>
        <v>1</v>
      </c>
      <c r="Q53" s="46">
        <f t="shared" si="25"/>
        <v>1</v>
      </c>
      <c r="R53" s="46">
        <v>1</v>
      </c>
      <c r="S53" s="254"/>
    </row>
    <row r="54" spans="1:19" s="22" customFormat="1" ht="164.25" customHeight="1">
      <c r="A54" s="16">
        <v>42</v>
      </c>
      <c r="B54" s="83" t="s">
        <v>1201</v>
      </c>
      <c r="C54" s="24" t="s">
        <v>380</v>
      </c>
      <c r="D54" s="83" t="s">
        <v>1699</v>
      </c>
      <c r="E54" s="84">
        <v>1</v>
      </c>
      <c r="F54" s="46">
        <f t="shared" ref="F54:F57" si="26">IF(E54=G54,H54)</f>
        <v>1</v>
      </c>
      <c r="G54" s="46">
        <f t="shared" ref="G54:G57" si="27">IF(E54="NA","NA",H54)</f>
        <v>1</v>
      </c>
      <c r="H54" s="46">
        <v>1</v>
      </c>
      <c r="I54" s="85" t="s">
        <v>1203</v>
      </c>
      <c r="J54" s="84">
        <v>1</v>
      </c>
      <c r="K54" s="46">
        <f t="shared" si="22"/>
        <v>1</v>
      </c>
      <c r="L54" s="46">
        <f t="shared" si="23"/>
        <v>1</v>
      </c>
      <c r="M54" s="46">
        <v>1</v>
      </c>
      <c r="N54" s="83" t="s">
        <v>1204</v>
      </c>
      <c r="O54" s="84">
        <v>1</v>
      </c>
      <c r="P54" s="46">
        <f t="shared" si="24"/>
        <v>1</v>
      </c>
      <c r="Q54" s="46">
        <f t="shared" si="25"/>
        <v>1</v>
      </c>
      <c r="R54" s="46">
        <v>1</v>
      </c>
      <c r="S54" s="28" t="s">
        <v>388</v>
      </c>
    </row>
    <row r="55" spans="1:19" s="22" customFormat="1" ht="120">
      <c r="A55" s="16">
        <v>43</v>
      </c>
      <c r="B55" s="83" t="s">
        <v>1201</v>
      </c>
      <c r="C55" s="24" t="s">
        <v>370</v>
      </c>
      <c r="D55" s="83" t="s">
        <v>1206</v>
      </c>
      <c r="E55" s="84">
        <v>1</v>
      </c>
      <c r="F55" s="46">
        <f t="shared" si="26"/>
        <v>1</v>
      </c>
      <c r="G55" s="46">
        <f t="shared" si="27"/>
        <v>1</v>
      </c>
      <c r="H55" s="46">
        <v>1</v>
      </c>
      <c r="I55" s="85" t="s">
        <v>1203</v>
      </c>
      <c r="J55" s="84">
        <v>1</v>
      </c>
      <c r="K55" s="46">
        <f t="shared" si="22"/>
        <v>1</v>
      </c>
      <c r="L55" s="46">
        <f t="shared" si="23"/>
        <v>1</v>
      </c>
      <c r="M55" s="46">
        <v>1</v>
      </c>
      <c r="N55" s="83" t="s">
        <v>1204</v>
      </c>
      <c r="O55" s="84">
        <v>1</v>
      </c>
      <c r="P55" s="46">
        <f t="shared" si="24"/>
        <v>1</v>
      </c>
      <c r="Q55" s="46">
        <f t="shared" si="25"/>
        <v>1</v>
      </c>
      <c r="R55" s="46">
        <v>1</v>
      </c>
      <c r="S55" s="28" t="s">
        <v>383</v>
      </c>
    </row>
    <row r="56" spans="1:19" s="22" customFormat="1" ht="288.75" customHeight="1">
      <c r="A56" s="16">
        <v>44</v>
      </c>
      <c r="B56" s="83" t="s">
        <v>1207</v>
      </c>
      <c r="C56" s="24" t="s">
        <v>381</v>
      </c>
      <c r="D56" s="83" t="s">
        <v>1208</v>
      </c>
      <c r="E56" s="84">
        <v>1</v>
      </c>
      <c r="F56" s="46">
        <f t="shared" si="26"/>
        <v>1</v>
      </c>
      <c r="G56" s="46">
        <f t="shared" si="27"/>
        <v>1</v>
      </c>
      <c r="H56" s="46">
        <v>1</v>
      </c>
      <c r="I56" s="85" t="s">
        <v>1700</v>
      </c>
      <c r="J56" s="84">
        <v>1</v>
      </c>
      <c r="K56" s="46">
        <f t="shared" si="22"/>
        <v>1</v>
      </c>
      <c r="L56" s="46">
        <f t="shared" si="23"/>
        <v>1</v>
      </c>
      <c r="M56" s="46">
        <v>1</v>
      </c>
      <c r="N56" s="83" t="s">
        <v>1209</v>
      </c>
      <c r="O56" s="84">
        <v>1</v>
      </c>
      <c r="P56" s="46">
        <f t="shared" si="24"/>
        <v>1</v>
      </c>
      <c r="Q56" s="46">
        <f t="shared" si="25"/>
        <v>1</v>
      </c>
      <c r="R56" s="46">
        <v>1</v>
      </c>
      <c r="S56" s="28" t="s">
        <v>323</v>
      </c>
    </row>
    <row r="57" spans="1:19" s="2" customFormat="1" ht="75">
      <c r="A57" s="16">
        <v>45</v>
      </c>
      <c r="B57" s="83" t="s">
        <v>1210</v>
      </c>
      <c r="C57" s="24" t="s">
        <v>382</v>
      </c>
      <c r="D57" s="83" t="s">
        <v>1211</v>
      </c>
      <c r="E57" s="84">
        <v>1</v>
      </c>
      <c r="F57" s="46">
        <f t="shared" si="26"/>
        <v>1</v>
      </c>
      <c r="G57" s="46">
        <f t="shared" si="27"/>
        <v>1</v>
      </c>
      <c r="H57" s="46">
        <v>1</v>
      </c>
      <c r="I57" s="85" t="s">
        <v>1212</v>
      </c>
      <c r="J57" s="84">
        <v>1</v>
      </c>
      <c r="K57" s="46">
        <f t="shared" si="22"/>
        <v>1</v>
      </c>
      <c r="L57" s="46">
        <f t="shared" si="23"/>
        <v>1</v>
      </c>
      <c r="M57" s="46">
        <v>1</v>
      </c>
      <c r="N57" s="83" t="s">
        <v>1213</v>
      </c>
      <c r="O57" s="84">
        <v>1</v>
      </c>
      <c r="P57" s="46">
        <f t="shared" si="24"/>
        <v>1</v>
      </c>
      <c r="Q57" s="46">
        <f t="shared" si="25"/>
        <v>1</v>
      </c>
      <c r="R57" s="46">
        <v>1</v>
      </c>
      <c r="S57" s="28" t="s">
        <v>388</v>
      </c>
    </row>
    <row r="58" spans="1:19" s="2" customFormat="1" ht="30">
      <c r="B58" s="29" t="s">
        <v>1236</v>
      </c>
      <c r="C58" s="30"/>
      <c r="D58" s="31">
        <f>'RESULTADOS HEMATOPATIAS'!B32</f>
        <v>1</v>
      </c>
      <c r="E58" s="32">
        <f>SUM(E10:E57)</f>
        <v>45</v>
      </c>
      <c r="F58" s="32">
        <f t="shared" ref="F58:H58" si="28">SUM(F10:F57)</f>
        <v>45</v>
      </c>
      <c r="G58" s="32">
        <f t="shared" si="28"/>
        <v>45</v>
      </c>
      <c r="H58" s="32">
        <f t="shared" si="28"/>
        <v>45</v>
      </c>
      <c r="I58" s="33"/>
      <c r="J58" s="32">
        <f t="shared" ref="J58:K58" si="29">SUM(J10:J57)</f>
        <v>45</v>
      </c>
      <c r="K58" s="32">
        <f t="shared" si="29"/>
        <v>45</v>
      </c>
      <c r="L58" s="32">
        <f t="shared" ref="L58" si="30">SUM(L10:L57)</f>
        <v>45</v>
      </c>
      <c r="M58" s="32">
        <f t="shared" ref="M58" si="31">SUM(M10:M57)</f>
        <v>45</v>
      </c>
      <c r="N58" s="34"/>
      <c r="O58" s="32">
        <f t="shared" ref="O58:P58" si="32">SUM(O10:O57)</f>
        <v>42</v>
      </c>
      <c r="P58" s="32">
        <f t="shared" si="32"/>
        <v>42</v>
      </c>
      <c r="Q58" s="32">
        <f t="shared" ref="Q58" si="33">SUM(Q10:Q57)</f>
        <v>42</v>
      </c>
      <c r="R58" s="32">
        <f t="shared" ref="R58" si="34">SUM(R10:R57)</f>
        <v>42</v>
      </c>
      <c r="S58" s="30"/>
    </row>
    <row r="59" spans="1:19" s="2" customFormat="1" ht="15">
      <c r="B59" s="29" t="s">
        <v>1237</v>
      </c>
      <c r="C59" s="30"/>
      <c r="D59" s="31">
        <f>'RESULTADOS FUERA'!J32</f>
        <v>1</v>
      </c>
      <c r="E59" s="32">
        <f>SUM(E10:E57)</f>
        <v>45</v>
      </c>
      <c r="F59" s="32">
        <f t="shared" ref="F59:H59" si="35">SUM(F10:F57)</f>
        <v>45</v>
      </c>
      <c r="G59" s="32">
        <f t="shared" si="35"/>
        <v>45</v>
      </c>
      <c r="H59" s="32">
        <f t="shared" si="35"/>
        <v>45</v>
      </c>
      <c r="I59" s="33"/>
      <c r="J59" s="32">
        <f t="shared" ref="J59" si="36">SUM(J10:J57)</f>
        <v>45</v>
      </c>
      <c r="K59" s="32">
        <f t="shared" ref="K59:M59" si="37">SUM(K10:K57)</f>
        <v>45</v>
      </c>
      <c r="L59" s="32">
        <f t="shared" si="37"/>
        <v>45</v>
      </c>
      <c r="M59" s="32">
        <f t="shared" si="37"/>
        <v>45</v>
      </c>
      <c r="N59" s="34"/>
      <c r="O59" s="32">
        <f t="shared" ref="O59" si="38">SUM(O10:O57)</f>
        <v>42</v>
      </c>
      <c r="P59" s="32">
        <f t="shared" ref="P59:R59" si="39">SUM(P10:P57)</f>
        <v>42</v>
      </c>
      <c r="Q59" s="32">
        <f t="shared" si="39"/>
        <v>42</v>
      </c>
      <c r="R59" s="32">
        <f t="shared" si="39"/>
        <v>42</v>
      </c>
      <c r="S59" s="30"/>
    </row>
    <row r="60" spans="1:19" s="52" customFormat="1" ht="15">
      <c r="A60" s="2"/>
      <c r="B60" s="29" t="s">
        <v>1238</v>
      </c>
      <c r="C60" s="30"/>
      <c r="D60" s="31">
        <f>'RESULTADOS TUMORES SOLIDOS'!J32</f>
        <v>1</v>
      </c>
      <c r="E60" s="32">
        <f>SUM(E10:E57)</f>
        <v>45</v>
      </c>
      <c r="F60" s="32">
        <f t="shared" ref="F60:H60" si="40">SUM(F10:F57)</f>
        <v>45</v>
      </c>
      <c r="G60" s="32">
        <f t="shared" si="40"/>
        <v>45</v>
      </c>
      <c r="H60" s="32">
        <f t="shared" si="40"/>
        <v>45</v>
      </c>
      <c r="I60" s="33"/>
      <c r="J60" s="32">
        <f t="shared" ref="J60" si="41">SUM(J10:J57)</f>
        <v>45</v>
      </c>
      <c r="K60" s="32">
        <f t="shared" ref="K60:M60" si="42">SUM(K10:K57)</f>
        <v>45</v>
      </c>
      <c r="L60" s="32">
        <f t="shared" si="42"/>
        <v>45</v>
      </c>
      <c r="M60" s="32">
        <f t="shared" si="42"/>
        <v>45</v>
      </c>
      <c r="N60" s="34"/>
      <c r="O60" s="32">
        <f t="shared" ref="O60" si="43">SUM(O10:O57)</f>
        <v>42</v>
      </c>
      <c r="P60" s="32">
        <f t="shared" ref="P60:R60" si="44">SUM(P10:P57)</f>
        <v>42</v>
      </c>
      <c r="Q60" s="32">
        <f t="shared" si="44"/>
        <v>42</v>
      </c>
      <c r="R60" s="32">
        <f t="shared" si="44"/>
        <v>42</v>
      </c>
      <c r="S60" s="30"/>
    </row>
    <row r="61" spans="1:19" s="52" customFormat="1">
      <c r="C61" s="59"/>
      <c r="D61" s="104"/>
      <c r="E61" s="105"/>
      <c r="I61" s="106"/>
      <c r="N61" s="104"/>
      <c r="S61" s="59"/>
    </row>
    <row r="62" spans="1:19" s="52" customFormat="1">
      <c r="C62" s="59"/>
      <c r="D62" s="104"/>
      <c r="E62" s="105"/>
      <c r="I62" s="106"/>
      <c r="N62" s="104"/>
      <c r="S62" s="59"/>
    </row>
    <row r="63" spans="1:19" s="52" customFormat="1">
      <c r="C63" s="59"/>
      <c r="D63" s="104"/>
      <c r="E63" s="105"/>
      <c r="I63" s="106"/>
      <c r="N63" s="104"/>
      <c r="S63" s="59"/>
    </row>
    <row r="64" spans="1:19" s="52" customFormat="1">
      <c r="C64" s="59"/>
      <c r="D64" s="104"/>
      <c r="E64" s="105"/>
      <c r="I64" s="106"/>
      <c r="N64" s="104"/>
      <c r="S64" s="59"/>
    </row>
    <row r="65" spans="1:19" s="52" customFormat="1">
      <c r="C65" s="59"/>
      <c r="D65" s="104"/>
      <c r="E65" s="105"/>
      <c r="I65" s="106"/>
      <c r="N65" s="104"/>
      <c r="S65" s="59"/>
    </row>
    <row r="66" spans="1:19" s="52" customFormat="1">
      <c r="C66" s="59"/>
      <c r="D66" s="104"/>
      <c r="E66" s="105"/>
      <c r="I66" s="106"/>
      <c r="N66" s="104"/>
      <c r="S66" s="59"/>
    </row>
    <row r="67" spans="1:19" s="52" customFormat="1">
      <c r="C67" s="59"/>
      <c r="D67" s="104"/>
      <c r="E67" s="105"/>
      <c r="I67" s="106"/>
      <c r="N67" s="104"/>
      <c r="S67" s="59"/>
    </row>
    <row r="68" spans="1:19" s="52" customFormat="1">
      <c r="C68" s="59"/>
      <c r="D68" s="104"/>
      <c r="E68" s="105"/>
      <c r="I68" s="106"/>
      <c r="N68" s="104"/>
      <c r="S68" s="59"/>
    </row>
    <row r="69" spans="1:19" s="52" customFormat="1">
      <c r="C69" s="59"/>
      <c r="D69" s="104"/>
      <c r="E69" s="105"/>
      <c r="I69" s="106"/>
      <c r="N69" s="104"/>
      <c r="S69" s="59"/>
    </row>
    <row r="70" spans="1:19">
      <c r="A70" s="52"/>
      <c r="B70" s="52"/>
      <c r="D70" s="104"/>
      <c r="E70" s="105"/>
      <c r="F70" s="52"/>
      <c r="G70" s="52"/>
      <c r="H70" s="52"/>
      <c r="I70" s="106"/>
      <c r="J70" s="52"/>
      <c r="K70" s="52"/>
      <c r="L70" s="52"/>
      <c r="M70" s="52"/>
      <c r="N70" s="104"/>
      <c r="O70" s="52"/>
      <c r="P70" s="52"/>
      <c r="Q70" s="52"/>
      <c r="R70" s="52"/>
    </row>
  </sheetData>
  <mergeCells count="58">
    <mergeCell ref="A5:I5"/>
    <mergeCell ref="J5:S5"/>
    <mergeCell ref="L24:L25"/>
    <mergeCell ref="M24:M25"/>
    <mergeCell ref="P7:P9"/>
    <mergeCell ref="Q7:Q9"/>
    <mergeCell ref="R7:R9"/>
    <mergeCell ref="P24:P25"/>
    <mergeCell ref="Q24:Q25"/>
    <mergeCell ref="R24:R25"/>
    <mergeCell ref="S52:S53"/>
    <mergeCell ref="B35:B36"/>
    <mergeCell ref="A6:S6"/>
    <mergeCell ref="A7:A9"/>
    <mergeCell ref="B7:B9"/>
    <mergeCell ref="C7:C9"/>
    <mergeCell ref="E7:E9"/>
    <mergeCell ref="J7:J9"/>
    <mergeCell ref="O7:O9"/>
    <mergeCell ref="S7:S9"/>
    <mergeCell ref="E24:E25"/>
    <mergeCell ref="J24:J25"/>
    <mergeCell ref="C35:C36"/>
    <mergeCell ref="S15:S18"/>
    <mergeCell ref="F7:F9"/>
    <mergeCell ref="G7:G9"/>
    <mergeCell ref="A51:S51"/>
    <mergeCell ref="A34:S34"/>
    <mergeCell ref="B24:B25"/>
    <mergeCell ref="A24:A25"/>
    <mergeCell ref="C24:C25"/>
    <mergeCell ref="I24:I25"/>
    <mergeCell ref="N24:N25"/>
    <mergeCell ref="S40:S41"/>
    <mergeCell ref="S45:S46"/>
    <mergeCell ref="O24:O25"/>
    <mergeCell ref="S27:S30"/>
    <mergeCell ref="S31:S32"/>
    <mergeCell ref="S35:S37"/>
    <mergeCell ref="S24:S26"/>
    <mergeCell ref="F24:F25"/>
    <mergeCell ref="G24:G25"/>
    <mergeCell ref="C39:C40"/>
    <mergeCell ref="A1:S1"/>
    <mergeCell ref="A2:S2"/>
    <mergeCell ref="A3:S3"/>
    <mergeCell ref="A4:S4"/>
    <mergeCell ref="B10:B11"/>
    <mergeCell ref="S10:S11"/>
    <mergeCell ref="C10:C11"/>
    <mergeCell ref="H7:H9"/>
    <mergeCell ref="M7:M9"/>
    <mergeCell ref="C12:C16"/>
    <mergeCell ref="S22:S23"/>
    <mergeCell ref="H24:H25"/>
    <mergeCell ref="K7:K9"/>
    <mergeCell ref="L7:L9"/>
    <mergeCell ref="K24:K25"/>
  </mergeCells>
  <pageMargins left="0.70866141732283472" right="0.70866141732283472" top="0.74803149606299213" bottom="0.74803149606299213" header="0.31496062992125984" footer="0.31496062992125984"/>
  <pageSetup scale="33"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tabColor rgb="FF8E001B"/>
    <pageSetUpPr fitToPage="1"/>
  </sheetPr>
  <dimension ref="A1:S43"/>
  <sheetViews>
    <sheetView zoomScale="70" zoomScaleNormal="70" workbookViewId="0">
      <pane ySplit="8" topLeftCell="A9" activePane="bottomLeft" state="frozen"/>
      <selection activeCell="A5" sqref="A5:I5"/>
      <selection pane="bottomLeft" activeCell="A5" sqref="A5:S5"/>
    </sheetView>
  </sheetViews>
  <sheetFormatPr baseColWidth="10" defaultColWidth="9.3984375" defaultRowHeight="10"/>
  <cols>
    <col min="1" max="1" width="5.796875" style="58" customWidth="1"/>
    <col min="2" max="2" width="50.796875" style="58" customWidth="1"/>
    <col min="3" max="3" width="22.796875" style="59" customWidth="1"/>
    <col min="4" max="4" width="50.796875" style="63" customWidth="1"/>
    <col min="5" max="5" width="10.796875" style="61" customWidth="1"/>
    <col min="6" max="8" width="10.796875" style="58" hidden="1" customWidth="1"/>
    <col min="9" max="9" width="90.796875" style="62" customWidth="1"/>
    <col min="10" max="10" width="10.796875" style="58" customWidth="1"/>
    <col min="11" max="13" width="10.796875" style="58" hidden="1" customWidth="1"/>
    <col min="14" max="14" width="90.796875" style="63" customWidth="1"/>
    <col min="15" max="15" width="10.796875" style="58" customWidth="1"/>
    <col min="16" max="18" width="10.796875" style="58" hidden="1" customWidth="1"/>
    <col min="19" max="19" width="50.796875" style="59" customWidth="1"/>
    <col min="20" max="20" width="10.3984375" style="58" customWidth="1"/>
    <col min="21" max="16384" width="9.3984375" style="58"/>
  </cols>
  <sheetData>
    <row r="1" spans="1:19" s="1" customFormat="1" ht="18" customHeight="1">
      <c r="A1" s="259" t="s">
        <v>1829</v>
      </c>
      <c r="B1" s="260"/>
      <c r="C1" s="260"/>
      <c r="D1" s="260"/>
      <c r="E1" s="260"/>
      <c r="F1" s="260"/>
      <c r="G1" s="260"/>
      <c r="H1" s="260"/>
      <c r="I1" s="260"/>
      <c r="J1" s="260"/>
      <c r="K1" s="260"/>
      <c r="L1" s="260"/>
      <c r="M1" s="260"/>
      <c r="N1" s="260"/>
      <c r="O1" s="260"/>
      <c r="P1" s="260"/>
      <c r="Q1" s="260"/>
      <c r="R1" s="260"/>
      <c r="S1" s="260"/>
    </row>
    <row r="2" spans="1:19" s="1" customFormat="1" ht="18" customHeight="1">
      <c r="A2" s="261" t="s">
        <v>27</v>
      </c>
      <c r="B2" s="262"/>
      <c r="C2" s="262"/>
      <c r="D2" s="262"/>
      <c r="E2" s="262"/>
      <c r="F2" s="262"/>
      <c r="G2" s="262"/>
      <c r="H2" s="262"/>
      <c r="I2" s="262"/>
      <c r="J2" s="262"/>
      <c r="K2" s="262"/>
      <c r="L2" s="262"/>
      <c r="M2" s="262"/>
      <c r="N2" s="262"/>
      <c r="O2" s="262"/>
      <c r="P2" s="262"/>
      <c r="Q2" s="262"/>
      <c r="R2" s="262"/>
      <c r="S2" s="262"/>
    </row>
    <row r="3" spans="1:19" s="6" customFormat="1" ht="42" customHeight="1">
      <c r="A3" s="265"/>
      <c r="B3" s="266"/>
      <c r="C3" s="266"/>
      <c r="D3" s="266"/>
      <c r="E3" s="266"/>
      <c r="F3" s="266"/>
      <c r="G3" s="266"/>
      <c r="H3" s="266"/>
      <c r="I3" s="266"/>
      <c r="J3" s="266"/>
      <c r="K3" s="266"/>
      <c r="L3" s="266"/>
      <c r="M3" s="266"/>
      <c r="N3" s="266"/>
      <c r="O3" s="266"/>
      <c r="P3" s="266"/>
      <c r="Q3" s="266"/>
      <c r="R3" s="266"/>
      <c r="S3" s="266"/>
    </row>
    <row r="4" spans="1:19" s="1" customFormat="1" ht="63" customHeight="1">
      <c r="A4" s="263" t="str">
        <f>'LABORATORIO CLÍNICO'!A4:S4</f>
        <v xml:space="preserve">CÉDULA DE EVALUACIÓN PARA CÁNCER EN MENORES DE 18 AÑOS: Astrocitoma, Ependimoma, Meduloblastoma, Neuroblastoma, Otros tumores del sistema nervioso central; Tumor de Wilms, Otros tumores renales, Hepatocarcinoma, Hepatoblastoma, Osteosarcoma, Sarcoma de Ewing, Linfoma no Hodgkin, Enfermedad o linfoma deHodgkin, Retinoblastoma, Sarcoma de partes blandas, Tumores gonadales, Tumores extragonadales, Diversos carcinomas, Histiocitosis; Leucemia linfoblástica aguda, Leucemia mieloblástica aguda, Leucemia crónica, Síndrome mielodisplásico - 2018                                                                                                                                                                             </v>
      </c>
      <c r="B4" s="264"/>
      <c r="C4" s="264"/>
      <c r="D4" s="264"/>
      <c r="E4" s="264"/>
      <c r="F4" s="264"/>
      <c r="G4" s="264"/>
      <c r="H4" s="264"/>
      <c r="I4" s="264"/>
      <c r="J4" s="264"/>
      <c r="K4" s="264"/>
      <c r="L4" s="264"/>
      <c r="M4" s="264"/>
      <c r="N4" s="264"/>
      <c r="O4" s="264"/>
      <c r="P4" s="264"/>
      <c r="Q4" s="264"/>
      <c r="R4" s="264"/>
      <c r="S4" s="264"/>
    </row>
    <row r="5" spans="1:19" s="7" customFormat="1" ht="21" customHeight="1">
      <c r="A5" s="301">
        <f>CARÁTULA!E8</f>
        <v>0</v>
      </c>
      <c r="B5" s="301"/>
      <c r="C5" s="301"/>
      <c r="D5" s="301"/>
      <c r="E5" s="301"/>
      <c r="F5" s="301"/>
      <c r="G5" s="301"/>
      <c r="H5" s="301"/>
      <c r="I5" s="301"/>
      <c r="J5" s="301">
        <f>CARÁTULA!E11</f>
        <v>0</v>
      </c>
      <c r="K5" s="301"/>
      <c r="L5" s="301"/>
      <c r="M5" s="301"/>
      <c r="N5" s="301"/>
      <c r="O5" s="301"/>
      <c r="P5" s="301"/>
      <c r="Q5" s="301"/>
      <c r="R5" s="301"/>
      <c r="S5" s="301"/>
    </row>
    <row r="6" spans="1:19" s="7" customFormat="1" ht="20" customHeight="1">
      <c r="A6" s="302" t="s">
        <v>11</v>
      </c>
      <c r="B6" s="302"/>
      <c r="C6" s="302"/>
      <c r="D6" s="302"/>
      <c r="E6" s="302"/>
      <c r="F6" s="302"/>
      <c r="G6" s="302"/>
      <c r="H6" s="302"/>
      <c r="I6" s="302"/>
      <c r="J6" s="302"/>
      <c r="K6" s="302"/>
      <c r="L6" s="302"/>
      <c r="M6" s="302"/>
      <c r="N6" s="302"/>
      <c r="O6" s="302"/>
      <c r="P6" s="302"/>
      <c r="Q6" s="302"/>
      <c r="R6" s="302"/>
      <c r="S6" s="302"/>
    </row>
    <row r="7" spans="1:19" s="7" customFormat="1" ht="19.5" customHeight="1">
      <c r="A7" s="251"/>
      <c r="B7" s="251" t="s">
        <v>28</v>
      </c>
      <c r="C7" s="252" t="s">
        <v>29</v>
      </c>
      <c r="D7" s="8" t="s">
        <v>30</v>
      </c>
      <c r="E7" s="252" t="s">
        <v>31</v>
      </c>
      <c r="F7" s="257" t="s">
        <v>1723</v>
      </c>
      <c r="G7" s="257" t="s">
        <v>452</v>
      </c>
      <c r="H7" s="257" t="s">
        <v>1724</v>
      </c>
      <c r="I7" s="8" t="s">
        <v>1</v>
      </c>
      <c r="J7" s="252" t="s">
        <v>31</v>
      </c>
      <c r="K7" s="257" t="s">
        <v>1723</v>
      </c>
      <c r="L7" s="257" t="s">
        <v>452</v>
      </c>
      <c r="M7" s="257" t="s">
        <v>1724</v>
      </c>
      <c r="N7" s="9" t="s">
        <v>2</v>
      </c>
      <c r="O7" s="252" t="s">
        <v>31</v>
      </c>
      <c r="P7" s="288" t="s">
        <v>1723</v>
      </c>
      <c r="Q7" s="288" t="s">
        <v>452</v>
      </c>
      <c r="R7" s="288" t="s">
        <v>1724</v>
      </c>
      <c r="S7" s="252" t="s">
        <v>32</v>
      </c>
    </row>
    <row r="8" spans="1:19" s="7" customFormat="1" ht="19.5" customHeight="1">
      <c r="A8" s="251"/>
      <c r="B8" s="251"/>
      <c r="C8" s="252"/>
      <c r="D8" s="39" t="s">
        <v>33</v>
      </c>
      <c r="E8" s="252"/>
      <c r="F8" s="257"/>
      <c r="G8" s="257"/>
      <c r="H8" s="257"/>
      <c r="I8" s="40" t="s">
        <v>33</v>
      </c>
      <c r="J8" s="252"/>
      <c r="K8" s="257"/>
      <c r="L8" s="257"/>
      <c r="M8" s="257"/>
      <c r="N8" s="41" t="s">
        <v>5</v>
      </c>
      <c r="O8" s="252"/>
      <c r="P8" s="288"/>
      <c r="Q8" s="288"/>
      <c r="R8" s="288"/>
      <c r="S8" s="252"/>
    </row>
    <row r="9" spans="1:19" s="22" customFormat="1" ht="163.5" customHeight="1">
      <c r="A9" s="251"/>
      <c r="B9" s="251"/>
      <c r="C9" s="253"/>
      <c r="D9" s="42" t="s">
        <v>34</v>
      </c>
      <c r="E9" s="253"/>
      <c r="F9" s="257"/>
      <c r="G9" s="257"/>
      <c r="H9" s="257"/>
      <c r="I9" s="43" t="s">
        <v>34</v>
      </c>
      <c r="J9" s="253"/>
      <c r="K9" s="257"/>
      <c r="L9" s="257"/>
      <c r="M9" s="257"/>
      <c r="N9" s="44" t="s">
        <v>34</v>
      </c>
      <c r="O9" s="253"/>
      <c r="P9" s="288"/>
      <c r="Q9" s="288"/>
      <c r="R9" s="288"/>
      <c r="S9" s="253"/>
    </row>
    <row r="10" spans="1:19" s="22" customFormat="1" ht="162.75" customHeight="1">
      <c r="A10" s="16">
        <v>1</v>
      </c>
      <c r="B10" s="83" t="s">
        <v>1214</v>
      </c>
      <c r="C10" s="23" t="s">
        <v>1885</v>
      </c>
      <c r="D10" s="83" t="s">
        <v>1215</v>
      </c>
      <c r="E10" s="84">
        <v>1</v>
      </c>
      <c r="F10" s="46">
        <f t="shared" ref="F10:F11" si="0">IF(E10=G10,H10)</f>
        <v>1</v>
      </c>
      <c r="G10" s="46">
        <f t="shared" ref="G10:G11" si="1">IF(E10="NA","NA",H10)</f>
        <v>1</v>
      </c>
      <c r="H10" s="46">
        <v>1</v>
      </c>
      <c r="I10" s="85" t="s">
        <v>1917</v>
      </c>
      <c r="J10" s="84">
        <v>1</v>
      </c>
      <c r="K10" s="46">
        <f t="shared" ref="K10:K17" si="2">IF(J10=L10,M10)</f>
        <v>1</v>
      </c>
      <c r="L10" s="46">
        <f t="shared" ref="L10:L17" si="3">IF(J10="NA","NA",M10)</f>
        <v>1</v>
      </c>
      <c r="M10" s="46">
        <v>1</v>
      </c>
      <c r="N10" s="83" t="s">
        <v>1216</v>
      </c>
      <c r="O10" s="84">
        <v>1</v>
      </c>
      <c r="P10" s="46">
        <f t="shared" ref="P10:P17" si="4">IF(O10=Q10,R10)</f>
        <v>1</v>
      </c>
      <c r="Q10" s="46">
        <f t="shared" ref="Q10:Q17" si="5">IF(O10="NA","NA",R10)</f>
        <v>1</v>
      </c>
      <c r="R10" s="46">
        <v>1</v>
      </c>
      <c r="S10" s="28" t="s">
        <v>176</v>
      </c>
    </row>
    <row r="11" spans="1:19" s="22" customFormat="1" ht="114.75" customHeight="1">
      <c r="A11" s="16">
        <v>2</v>
      </c>
      <c r="B11" s="83" t="s">
        <v>1217</v>
      </c>
      <c r="C11" s="24" t="s">
        <v>207</v>
      </c>
      <c r="D11" s="83" t="s">
        <v>743</v>
      </c>
      <c r="E11" s="84">
        <v>1</v>
      </c>
      <c r="F11" s="46">
        <f t="shared" si="0"/>
        <v>1</v>
      </c>
      <c r="G11" s="46">
        <f t="shared" si="1"/>
        <v>1</v>
      </c>
      <c r="H11" s="46">
        <v>1</v>
      </c>
      <c r="I11" s="85" t="s">
        <v>1218</v>
      </c>
      <c r="J11" s="84">
        <v>1</v>
      </c>
      <c r="K11" s="46">
        <f t="shared" si="2"/>
        <v>1</v>
      </c>
      <c r="L11" s="46">
        <f t="shared" si="3"/>
        <v>1</v>
      </c>
      <c r="M11" s="46">
        <v>1</v>
      </c>
      <c r="N11" s="83" t="s">
        <v>644</v>
      </c>
      <c r="O11" s="84">
        <v>1</v>
      </c>
      <c r="P11" s="46">
        <f t="shared" si="4"/>
        <v>1</v>
      </c>
      <c r="Q11" s="46">
        <f t="shared" si="5"/>
        <v>1</v>
      </c>
      <c r="R11" s="46">
        <v>1</v>
      </c>
      <c r="S11" s="28" t="s">
        <v>391</v>
      </c>
    </row>
    <row r="12" spans="1:19" s="22" customFormat="1" ht="115.5" customHeight="1">
      <c r="A12" s="16">
        <v>3</v>
      </c>
      <c r="B12" s="83" t="s">
        <v>1219</v>
      </c>
      <c r="C12" s="24" t="s">
        <v>389</v>
      </c>
      <c r="D12" s="83" t="s">
        <v>1220</v>
      </c>
      <c r="E12" s="84">
        <v>1</v>
      </c>
      <c r="F12" s="46">
        <f t="shared" ref="F12:F17" si="6">IF(E12=G12,H12)</f>
        <v>1</v>
      </c>
      <c r="G12" s="46">
        <f t="shared" ref="G12:G17" si="7">IF(E12="NA","NA",H12)</f>
        <v>1</v>
      </c>
      <c r="H12" s="46">
        <v>1</v>
      </c>
      <c r="I12" s="85" t="s">
        <v>1221</v>
      </c>
      <c r="J12" s="84">
        <v>1</v>
      </c>
      <c r="K12" s="46">
        <f t="shared" si="2"/>
        <v>1</v>
      </c>
      <c r="L12" s="46">
        <f t="shared" si="3"/>
        <v>1</v>
      </c>
      <c r="M12" s="46">
        <v>1</v>
      </c>
      <c r="N12" s="83" t="s">
        <v>1222</v>
      </c>
      <c r="O12" s="84">
        <v>1</v>
      </c>
      <c r="P12" s="46">
        <f t="shared" si="4"/>
        <v>1</v>
      </c>
      <c r="Q12" s="46">
        <f t="shared" si="5"/>
        <v>1</v>
      </c>
      <c r="R12" s="46">
        <v>1</v>
      </c>
      <c r="S12" s="28" t="s">
        <v>26</v>
      </c>
    </row>
    <row r="13" spans="1:19" s="22" customFormat="1" ht="120">
      <c r="A13" s="16">
        <v>4</v>
      </c>
      <c r="B13" s="308" t="s">
        <v>1219</v>
      </c>
      <c r="C13" s="313" t="s">
        <v>1738</v>
      </c>
      <c r="D13" s="83" t="s">
        <v>1692</v>
      </c>
      <c r="E13" s="84">
        <v>1</v>
      </c>
      <c r="F13" s="46">
        <f t="shared" si="6"/>
        <v>1</v>
      </c>
      <c r="G13" s="46">
        <f t="shared" si="7"/>
        <v>1</v>
      </c>
      <c r="H13" s="46">
        <v>1</v>
      </c>
      <c r="I13" s="85" t="s">
        <v>1223</v>
      </c>
      <c r="J13" s="84">
        <v>1</v>
      </c>
      <c r="K13" s="46">
        <f t="shared" si="2"/>
        <v>1</v>
      </c>
      <c r="L13" s="46">
        <f t="shared" si="3"/>
        <v>1</v>
      </c>
      <c r="M13" s="46">
        <v>1</v>
      </c>
      <c r="N13" s="83" t="s">
        <v>1693</v>
      </c>
      <c r="O13" s="84">
        <v>1</v>
      </c>
      <c r="P13" s="46">
        <f t="shared" si="4"/>
        <v>1</v>
      </c>
      <c r="Q13" s="46">
        <f t="shared" si="5"/>
        <v>1</v>
      </c>
      <c r="R13" s="46">
        <v>1</v>
      </c>
      <c r="S13" s="254" t="s">
        <v>26</v>
      </c>
    </row>
    <row r="14" spans="1:19" s="22" customFormat="1" ht="166.5" customHeight="1">
      <c r="A14" s="16">
        <v>5</v>
      </c>
      <c r="B14" s="308"/>
      <c r="C14" s="313"/>
      <c r="D14" s="83" t="s">
        <v>1224</v>
      </c>
      <c r="E14" s="84">
        <v>1</v>
      </c>
      <c r="F14" s="46">
        <f t="shared" si="6"/>
        <v>1</v>
      </c>
      <c r="G14" s="46">
        <f t="shared" si="7"/>
        <v>1</v>
      </c>
      <c r="H14" s="46">
        <v>1</v>
      </c>
      <c r="I14" s="85" t="s">
        <v>1225</v>
      </c>
      <c r="J14" s="84">
        <v>1</v>
      </c>
      <c r="K14" s="46">
        <f t="shared" si="2"/>
        <v>1</v>
      </c>
      <c r="L14" s="46">
        <f t="shared" si="3"/>
        <v>1</v>
      </c>
      <c r="M14" s="46">
        <v>1</v>
      </c>
      <c r="N14" s="89" t="s">
        <v>1817</v>
      </c>
      <c r="O14" s="84">
        <v>1</v>
      </c>
      <c r="P14" s="46">
        <f t="shared" si="4"/>
        <v>1</v>
      </c>
      <c r="Q14" s="46">
        <f t="shared" si="5"/>
        <v>1</v>
      </c>
      <c r="R14" s="46">
        <v>1</v>
      </c>
      <c r="S14" s="254"/>
    </row>
    <row r="15" spans="1:19" s="22" customFormat="1" ht="165">
      <c r="A15" s="16">
        <v>6</v>
      </c>
      <c r="B15" s="83" t="s">
        <v>1219</v>
      </c>
      <c r="C15" s="24" t="s">
        <v>389</v>
      </c>
      <c r="D15" s="83" t="s">
        <v>1691</v>
      </c>
      <c r="E15" s="84">
        <v>1</v>
      </c>
      <c r="F15" s="46">
        <f t="shared" si="6"/>
        <v>1</v>
      </c>
      <c r="G15" s="46">
        <f t="shared" si="7"/>
        <v>1</v>
      </c>
      <c r="H15" s="46">
        <v>1</v>
      </c>
      <c r="I15" s="85" t="s">
        <v>1226</v>
      </c>
      <c r="J15" s="84">
        <v>1</v>
      </c>
      <c r="K15" s="46">
        <f t="shared" si="2"/>
        <v>1</v>
      </c>
      <c r="L15" s="46">
        <f t="shared" si="3"/>
        <v>1</v>
      </c>
      <c r="M15" s="46">
        <v>1</v>
      </c>
      <c r="N15" s="83" t="s">
        <v>1227</v>
      </c>
      <c r="O15" s="84">
        <v>1</v>
      </c>
      <c r="P15" s="46">
        <f t="shared" si="4"/>
        <v>1</v>
      </c>
      <c r="Q15" s="46">
        <f t="shared" si="5"/>
        <v>1</v>
      </c>
      <c r="R15" s="46">
        <v>1</v>
      </c>
      <c r="S15" s="28" t="s">
        <v>19</v>
      </c>
    </row>
    <row r="16" spans="1:19" s="22" customFormat="1" ht="228" customHeight="1">
      <c r="A16" s="16">
        <v>7</v>
      </c>
      <c r="B16" s="83" t="s">
        <v>866</v>
      </c>
      <c r="C16" s="24" t="s">
        <v>1886</v>
      </c>
      <c r="D16" s="197" t="s">
        <v>1228</v>
      </c>
      <c r="E16" s="84">
        <v>1</v>
      </c>
      <c r="F16" s="46">
        <f t="shared" si="6"/>
        <v>1</v>
      </c>
      <c r="G16" s="46">
        <f t="shared" si="7"/>
        <v>1</v>
      </c>
      <c r="H16" s="46">
        <v>1</v>
      </c>
      <c r="I16" s="90" t="s">
        <v>1229</v>
      </c>
      <c r="J16" s="84">
        <v>1</v>
      </c>
      <c r="K16" s="46">
        <f t="shared" si="2"/>
        <v>1</v>
      </c>
      <c r="L16" s="46">
        <f t="shared" si="3"/>
        <v>1</v>
      </c>
      <c r="M16" s="46">
        <v>1</v>
      </c>
      <c r="N16" s="197" t="s">
        <v>514</v>
      </c>
      <c r="O16" s="84">
        <v>1</v>
      </c>
      <c r="P16" s="46">
        <f t="shared" si="4"/>
        <v>1</v>
      </c>
      <c r="Q16" s="46">
        <f t="shared" si="5"/>
        <v>1</v>
      </c>
      <c r="R16" s="46">
        <v>1</v>
      </c>
      <c r="S16" s="28" t="s">
        <v>390</v>
      </c>
    </row>
    <row r="17" spans="1:19" s="7" customFormat="1" ht="81.75" customHeight="1">
      <c r="A17" s="16">
        <v>8</v>
      </c>
      <c r="B17" s="83" t="s">
        <v>866</v>
      </c>
      <c r="C17" s="24" t="s">
        <v>1866</v>
      </c>
      <c r="D17" s="197" t="s">
        <v>1230</v>
      </c>
      <c r="E17" s="84">
        <v>1</v>
      </c>
      <c r="F17" s="46">
        <f t="shared" si="6"/>
        <v>1</v>
      </c>
      <c r="G17" s="46">
        <f t="shared" si="7"/>
        <v>1</v>
      </c>
      <c r="H17" s="46">
        <v>1</v>
      </c>
      <c r="I17" s="90" t="s">
        <v>1231</v>
      </c>
      <c r="J17" s="84">
        <v>1</v>
      </c>
      <c r="K17" s="46">
        <f t="shared" si="2"/>
        <v>1</v>
      </c>
      <c r="L17" s="46">
        <f t="shared" si="3"/>
        <v>1</v>
      </c>
      <c r="M17" s="46">
        <v>1</v>
      </c>
      <c r="N17" s="197" t="s">
        <v>1232</v>
      </c>
      <c r="O17" s="84">
        <v>1</v>
      </c>
      <c r="P17" s="46">
        <f t="shared" si="4"/>
        <v>1</v>
      </c>
      <c r="Q17" s="46">
        <f t="shared" si="5"/>
        <v>1</v>
      </c>
      <c r="R17" s="46">
        <v>1</v>
      </c>
      <c r="S17" s="28" t="s">
        <v>390</v>
      </c>
    </row>
    <row r="18" spans="1:19" s="7" customFormat="1" ht="30">
      <c r="B18" s="92" t="s">
        <v>1233</v>
      </c>
      <c r="C18" s="30"/>
      <c r="D18" s="93">
        <f>'RESULTADOS HEMATOPATIAS'!F40</f>
        <v>1</v>
      </c>
      <c r="E18" s="94">
        <f>SUM(E10:E17)</f>
        <v>8</v>
      </c>
      <c r="F18" s="94">
        <f t="shared" ref="F18:H18" si="8">SUM(F10:F17)</f>
        <v>8</v>
      </c>
      <c r="G18" s="94">
        <f t="shared" si="8"/>
        <v>8</v>
      </c>
      <c r="H18" s="94">
        <f t="shared" si="8"/>
        <v>8</v>
      </c>
      <c r="I18" s="95"/>
      <c r="J18" s="94">
        <f t="shared" ref="J18:K18" si="9">SUM(J10:J17)</f>
        <v>8</v>
      </c>
      <c r="K18" s="94">
        <f t="shared" si="9"/>
        <v>8</v>
      </c>
      <c r="L18" s="94">
        <f t="shared" ref="L18" si="10">SUM(L10:L17)</f>
        <v>8</v>
      </c>
      <c r="M18" s="94">
        <f t="shared" ref="M18" si="11">SUM(M10:M17)</f>
        <v>8</v>
      </c>
      <c r="N18" s="96"/>
      <c r="O18" s="94">
        <f t="shared" ref="O18:P18" si="12">SUM(O10:O17)</f>
        <v>8</v>
      </c>
      <c r="P18" s="94">
        <f t="shared" si="12"/>
        <v>8</v>
      </c>
      <c r="Q18" s="94">
        <f t="shared" ref="Q18" si="13">SUM(Q10:Q17)</f>
        <v>8</v>
      </c>
      <c r="R18" s="94">
        <f t="shared" ref="R18" si="14">SUM(R10:R17)</f>
        <v>8</v>
      </c>
      <c r="S18" s="30"/>
    </row>
    <row r="19" spans="1:19" s="7" customFormat="1" ht="15">
      <c r="B19" s="92" t="s">
        <v>1234</v>
      </c>
      <c r="C19" s="30"/>
      <c r="D19" s="93">
        <f>'RESULTADOS FUERA'!N40</f>
        <v>1</v>
      </c>
      <c r="E19" s="94">
        <f>SUM(E10:E17)</f>
        <v>8</v>
      </c>
      <c r="F19" s="94">
        <f t="shared" ref="F19:H19" si="15">SUM(F10:F17)</f>
        <v>8</v>
      </c>
      <c r="G19" s="94">
        <f t="shared" si="15"/>
        <v>8</v>
      </c>
      <c r="H19" s="94">
        <f t="shared" si="15"/>
        <v>8</v>
      </c>
      <c r="I19" s="95"/>
      <c r="J19" s="94">
        <f t="shared" ref="J19" si="16">SUM(J10:J17)</f>
        <v>8</v>
      </c>
      <c r="K19" s="94">
        <f t="shared" ref="K19:M19" si="17">SUM(K10:K17)</f>
        <v>8</v>
      </c>
      <c r="L19" s="94">
        <f t="shared" si="17"/>
        <v>8</v>
      </c>
      <c r="M19" s="94">
        <f t="shared" si="17"/>
        <v>8</v>
      </c>
      <c r="N19" s="96"/>
      <c r="O19" s="94">
        <f t="shared" ref="O19" si="18">SUM(O10:O17)</f>
        <v>8</v>
      </c>
      <c r="P19" s="94">
        <f t="shared" ref="P19:R19" si="19">SUM(P10:P17)</f>
        <v>8</v>
      </c>
      <c r="Q19" s="94">
        <f t="shared" si="19"/>
        <v>8</v>
      </c>
      <c r="R19" s="94">
        <f t="shared" si="19"/>
        <v>8</v>
      </c>
      <c r="S19" s="30"/>
    </row>
    <row r="20" spans="1:19" s="97" customFormat="1" ht="3" customHeight="1">
      <c r="A20" s="7"/>
      <c r="B20" s="92" t="s">
        <v>1235</v>
      </c>
      <c r="C20" s="30"/>
      <c r="D20" s="93">
        <f>'RESULTADOS TUMORES SOLIDOS'!N40</f>
        <v>1</v>
      </c>
      <c r="E20" s="94">
        <f>SUM(E10:E17)</f>
        <v>8</v>
      </c>
      <c r="F20" s="94">
        <f t="shared" ref="F20:H20" si="20">SUM(F10:F17)</f>
        <v>8</v>
      </c>
      <c r="G20" s="94">
        <f t="shared" si="20"/>
        <v>8</v>
      </c>
      <c r="H20" s="94">
        <f t="shared" si="20"/>
        <v>8</v>
      </c>
      <c r="I20" s="95"/>
      <c r="J20" s="94">
        <f t="shared" ref="J20" si="21">SUM(J10:J17)</f>
        <v>8</v>
      </c>
      <c r="K20" s="94">
        <f t="shared" ref="K20:M20" si="22">SUM(K10:K17)</f>
        <v>8</v>
      </c>
      <c r="L20" s="94">
        <f t="shared" si="22"/>
        <v>8</v>
      </c>
      <c r="M20" s="94">
        <f t="shared" si="22"/>
        <v>8</v>
      </c>
      <c r="N20" s="96"/>
      <c r="O20" s="94">
        <f t="shared" ref="O20" si="23">SUM(O10:O17)</f>
        <v>8</v>
      </c>
      <c r="P20" s="94">
        <f t="shared" ref="P20:R20" si="24">SUM(P10:P17)</f>
        <v>8</v>
      </c>
      <c r="Q20" s="94">
        <f t="shared" si="24"/>
        <v>8</v>
      </c>
      <c r="R20" s="94">
        <f t="shared" si="24"/>
        <v>8</v>
      </c>
      <c r="S20" s="30"/>
    </row>
    <row r="21" spans="1:19" s="97" customFormat="1">
      <c r="C21" s="59"/>
      <c r="D21" s="101"/>
      <c r="E21" s="102"/>
      <c r="I21" s="103"/>
      <c r="N21" s="101"/>
      <c r="S21" s="59"/>
    </row>
    <row r="22" spans="1:19" s="97" customFormat="1">
      <c r="C22" s="59"/>
      <c r="D22" s="101"/>
      <c r="E22" s="102"/>
      <c r="I22" s="103"/>
      <c r="N22" s="101"/>
      <c r="S22" s="59"/>
    </row>
    <row r="23" spans="1:19" s="97" customFormat="1">
      <c r="C23" s="59"/>
      <c r="D23" s="101"/>
      <c r="E23" s="102"/>
      <c r="I23" s="103"/>
      <c r="N23" s="101"/>
      <c r="S23" s="59"/>
    </row>
    <row r="24" spans="1:19" s="97" customFormat="1">
      <c r="C24" s="59"/>
      <c r="D24" s="101"/>
      <c r="E24" s="102"/>
      <c r="I24" s="103"/>
      <c r="N24" s="101"/>
      <c r="S24" s="59"/>
    </row>
    <row r="25" spans="1:19">
      <c r="A25" s="97"/>
      <c r="B25" s="97"/>
      <c r="D25" s="101"/>
      <c r="E25" s="102"/>
      <c r="F25" s="97"/>
      <c r="G25" s="97"/>
      <c r="H25" s="97"/>
      <c r="I25" s="103"/>
      <c r="J25" s="97"/>
      <c r="K25" s="97"/>
      <c r="L25" s="97"/>
      <c r="M25" s="97"/>
      <c r="N25" s="101"/>
      <c r="O25" s="97"/>
      <c r="P25" s="97"/>
      <c r="Q25" s="97"/>
      <c r="R25" s="97"/>
    </row>
    <row r="43" spans="5:7">
      <c r="E43" s="116"/>
      <c r="F43" s="116"/>
      <c r="G43" s="116"/>
    </row>
  </sheetData>
  <mergeCells count="26">
    <mergeCell ref="O7:O9"/>
    <mergeCell ref="S7:S9"/>
    <mergeCell ref="B13:B14"/>
    <mergeCell ref="C13:C14"/>
    <mergeCell ref="S13:S14"/>
    <mergeCell ref="F7:F9"/>
    <mergeCell ref="G7:G9"/>
    <mergeCell ref="H7:H9"/>
    <mergeCell ref="K7:K9"/>
    <mergeCell ref="L7:L9"/>
    <mergeCell ref="M7:M9"/>
    <mergeCell ref="P7:P9"/>
    <mergeCell ref="Q7:Q9"/>
    <mergeCell ref="R7:R9"/>
    <mergeCell ref="A7:A9"/>
    <mergeCell ref="B7:B9"/>
    <mergeCell ref="C7:C9"/>
    <mergeCell ref="E7:E9"/>
    <mergeCell ref="J7:J9"/>
    <mergeCell ref="A1:S1"/>
    <mergeCell ref="A2:S2"/>
    <mergeCell ref="A4:S4"/>
    <mergeCell ref="A6:S6"/>
    <mergeCell ref="A3:S3"/>
    <mergeCell ref="A5:I5"/>
    <mergeCell ref="J5:S5"/>
  </mergeCells>
  <pageMargins left="0.70866141732283472" right="0.70866141732283472" top="0.74803149606299213" bottom="0.74803149606299213" header="0.31496062992125984" footer="0.31496062992125984"/>
  <pageSetup scale="34"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tabColor rgb="FF8E001B"/>
    <pageSetUpPr fitToPage="1"/>
  </sheetPr>
  <dimension ref="A1:S31"/>
  <sheetViews>
    <sheetView zoomScale="70" zoomScaleNormal="70" workbookViewId="0">
      <pane ySplit="8" topLeftCell="A22" activePane="bottomLeft" state="frozen"/>
      <selection activeCell="A5" sqref="A5:I5"/>
      <selection pane="bottomLeft" activeCell="I24" sqref="I24"/>
    </sheetView>
  </sheetViews>
  <sheetFormatPr baseColWidth="10" defaultColWidth="9.3984375" defaultRowHeight="10"/>
  <cols>
    <col min="1" max="1" width="5.796875" style="58" customWidth="1"/>
    <col min="2" max="2" width="50.796875" style="58" customWidth="1"/>
    <col min="3" max="3" width="22.796875" style="59" customWidth="1"/>
    <col min="4" max="4" width="58.3984375" style="63" customWidth="1"/>
    <col min="5" max="5" width="10.796875" style="61" customWidth="1"/>
    <col min="6" max="8" width="10.796875" style="58" hidden="1" customWidth="1"/>
    <col min="9" max="9" width="90.796875" style="62" customWidth="1"/>
    <col min="10" max="10" width="10.796875" style="58" customWidth="1"/>
    <col min="11" max="13" width="10.796875" style="58" hidden="1" customWidth="1"/>
    <col min="14" max="14" width="90.796875" style="63" customWidth="1"/>
    <col min="15" max="15" width="10.796875" style="58" customWidth="1"/>
    <col min="16" max="18" width="10.796875" style="58" hidden="1" customWidth="1"/>
    <col min="19" max="19" width="50.796875" style="82" customWidth="1"/>
    <col min="20" max="20" width="10.3984375" style="58" customWidth="1"/>
    <col min="21" max="16384" width="9.3984375" style="58"/>
  </cols>
  <sheetData>
    <row r="1" spans="1:19" s="1" customFormat="1" ht="18" customHeight="1">
      <c r="A1" s="259" t="s">
        <v>1829</v>
      </c>
      <c r="B1" s="260"/>
      <c r="C1" s="260"/>
      <c r="D1" s="260"/>
      <c r="E1" s="260"/>
      <c r="F1" s="260"/>
      <c r="G1" s="260"/>
      <c r="H1" s="260"/>
      <c r="I1" s="260"/>
      <c r="J1" s="260"/>
      <c r="K1" s="260"/>
      <c r="L1" s="260"/>
      <c r="M1" s="260"/>
      <c r="N1" s="260"/>
      <c r="O1" s="260"/>
      <c r="P1" s="260"/>
      <c r="Q1" s="260"/>
      <c r="R1" s="260"/>
      <c r="S1" s="260"/>
    </row>
    <row r="2" spans="1:19" s="1" customFormat="1" ht="18" customHeight="1">
      <c r="A2" s="261" t="s">
        <v>27</v>
      </c>
      <c r="B2" s="262"/>
      <c r="C2" s="262"/>
      <c r="D2" s="262"/>
      <c r="E2" s="262"/>
      <c r="F2" s="262"/>
      <c r="G2" s="262"/>
      <c r="H2" s="262"/>
      <c r="I2" s="262"/>
      <c r="J2" s="262"/>
      <c r="K2" s="262"/>
      <c r="L2" s="262"/>
      <c r="M2" s="262"/>
      <c r="N2" s="262"/>
      <c r="O2" s="262"/>
      <c r="P2" s="262"/>
      <c r="Q2" s="262"/>
      <c r="R2" s="262"/>
      <c r="S2" s="262"/>
    </row>
    <row r="3" spans="1:19" s="6" customFormat="1" ht="42" customHeight="1">
      <c r="A3" s="265"/>
      <c r="B3" s="266"/>
      <c r="C3" s="266"/>
      <c r="D3" s="266"/>
      <c r="E3" s="266"/>
      <c r="F3" s="266"/>
      <c r="G3" s="266"/>
      <c r="H3" s="266"/>
      <c r="I3" s="266"/>
      <c r="J3" s="266"/>
      <c r="K3" s="266"/>
      <c r="L3" s="266"/>
      <c r="M3" s="266"/>
      <c r="N3" s="266"/>
      <c r="O3" s="266"/>
      <c r="P3" s="266"/>
      <c r="Q3" s="266"/>
      <c r="R3" s="266"/>
      <c r="S3" s="266"/>
    </row>
    <row r="4" spans="1:19" s="1" customFormat="1" ht="55.5" customHeight="1">
      <c r="A4" s="263" t="str">
        <f>'LABORATORIO CLÍNICO'!A4:S4</f>
        <v xml:space="preserve">CÉDULA DE EVALUACIÓN PARA CÁNCER EN MENORES DE 18 AÑOS: Astrocitoma, Ependimoma, Meduloblastoma, Neuroblastoma, Otros tumores del sistema nervioso central; Tumor de Wilms, Otros tumores renales, Hepatocarcinoma, Hepatoblastoma, Osteosarcoma, Sarcoma de Ewing, Linfoma no Hodgkin, Enfermedad o linfoma deHodgkin, Retinoblastoma, Sarcoma de partes blandas, Tumores gonadales, Tumores extragonadales, Diversos carcinomas, Histiocitosis; Leucemia linfoblástica aguda, Leucemia mieloblástica aguda, Leucemia crónica, Síndrome mielodisplásico - 2018                                                                                                                                                                             </v>
      </c>
      <c r="B4" s="264"/>
      <c r="C4" s="264"/>
      <c r="D4" s="264"/>
      <c r="E4" s="264"/>
      <c r="F4" s="264"/>
      <c r="G4" s="264"/>
      <c r="H4" s="264"/>
      <c r="I4" s="264"/>
      <c r="J4" s="264"/>
      <c r="K4" s="264"/>
      <c r="L4" s="264"/>
      <c r="M4" s="264"/>
      <c r="N4" s="264"/>
      <c r="O4" s="264"/>
      <c r="P4" s="264"/>
      <c r="Q4" s="264"/>
      <c r="R4" s="264"/>
      <c r="S4" s="264"/>
    </row>
    <row r="5" spans="1:19" s="7" customFormat="1" ht="21" customHeight="1">
      <c r="A5" s="301">
        <f>CARÁTULA!E8</f>
        <v>0</v>
      </c>
      <c r="B5" s="301"/>
      <c r="C5" s="301"/>
      <c r="D5" s="301"/>
      <c r="E5" s="301"/>
      <c r="F5" s="301"/>
      <c r="G5" s="301"/>
      <c r="H5" s="301"/>
      <c r="I5" s="301"/>
      <c r="J5" s="301">
        <f>CARÁTULA!E11</f>
        <v>0</v>
      </c>
      <c r="K5" s="301"/>
      <c r="L5" s="301"/>
      <c r="M5" s="301"/>
      <c r="N5" s="301"/>
      <c r="O5" s="301"/>
      <c r="P5" s="301"/>
      <c r="Q5" s="301"/>
      <c r="R5" s="301"/>
      <c r="S5" s="301"/>
    </row>
    <row r="6" spans="1:19" s="7" customFormat="1" ht="20" customHeight="1">
      <c r="A6" s="302" t="s">
        <v>1858</v>
      </c>
      <c r="B6" s="302"/>
      <c r="C6" s="302"/>
      <c r="D6" s="302"/>
      <c r="E6" s="302"/>
      <c r="F6" s="302"/>
      <c r="G6" s="302"/>
      <c r="H6" s="302"/>
      <c r="I6" s="302"/>
      <c r="J6" s="302"/>
      <c r="K6" s="302"/>
      <c r="L6" s="302"/>
      <c r="M6" s="302"/>
      <c r="N6" s="302"/>
      <c r="O6" s="302"/>
      <c r="P6" s="302"/>
      <c r="Q6" s="302"/>
      <c r="R6" s="302"/>
      <c r="S6" s="302"/>
    </row>
    <row r="7" spans="1:19" s="7" customFormat="1" ht="19.5" customHeight="1">
      <c r="A7" s="251"/>
      <c r="B7" s="251" t="s">
        <v>28</v>
      </c>
      <c r="C7" s="252" t="s">
        <v>29</v>
      </c>
      <c r="D7" s="8" t="s">
        <v>30</v>
      </c>
      <c r="E7" s="252" t="s">
        <v>31</v>
      </c>
      <c r="F7" s="257" t="s">
        <v>1723</v>
      </c>
      <c r="G7" s="257" t="s">
        <v>452</v>
      </c>
      <c r="H7" s="257" t="s">
        <v>1724</v>
      </c>
      <c r="I7" s="8" t="s">
        <v>1</v>
      </c>
      <c r="J7" s="252" t="s">
        <v>31</v>
      </c>
      <c r="K7" s="257" t="s">
        <v>1723</v>
      </c>
      <c r="L7" s="257" t="s">
        <v>452</v>
      </c>
      <c r="M7" s="257" t="s">
        <v>1724</v>
      </c>
      <c r="N7" s="9" t="s">
        <v>2</v>
      </c>
      <c r="O7" s="252" t="s">
        <v>31</v>
      </c>
      <c r="P7" s="288" t="s">
        <v>1723</v>
      </c>
      <c r="Q7" s="288" t="s">
        <v>452</v>
      </c>
      <c r="R7" s="288" t="s">
        <v>1724</v>
      </c>
      <c r="S7" s="317" t="s">
        <v>32</v>
      </c>
    </row>
    <row r="8" spans="1:19" s="7" customFormat="1" ht="19.5" customHeight="1">
      <c r="A8" s="251"/>
      <c r="B8" s="251"/>
      <c r="C8" s="252"/>
      <c r="D8" s="39" t="s">
        <v>33</v>
      </c>
      <c r="E8" s="252"/>
      <c r="F8" s="257"/>
      <c r="G8" s="257"/>
      <c r="H8" s="257"/>
      <c r="I8" s="40" t="s">
        <v>33</v>
      </c>
      <c r="J8" s="252"/>
      <c r="K8" s="257"/>
      <c r="L8" s="257"/>
      <c r="M8" s="257"/>
      <c r="N8" s="41" t="s">
        <v>5</v>
      </c>
      <c r="O8" s="252"/>
      <c r="P8" s="288"/>
      <c r="Q8" s="288"/>
      <c r="R8" s="288"/>
      <c r="S8" s="317"/>
    </row>
    <row r="9" spans="1:19" s="22" customFormat="1" ht="15">
      <c r="A9" s="251"/>
      <c r="B9" s="251"/>
      <c r="C9" s="253"/>
      <c r="D9" s="42" t="s">
        <v>34</v>
      </c>
      <c r="E9" s="253"/>
      <c r="F9" s="257"/>
      <c r="G9" s="257"/>
      <c r="H9" s="257"/>
      <c r="I9" s="43" t="s">
        <v>34</v>
      </c>
      <c r="J9" s="253"/>
      <c r="K9" s="257"/>
      <c r="L9" s="257"/>
      <c r="M9" s="257"/>
      <c r="N9" s="44" t="s">
        <v>34</v>
      </c>
      <c r="O9" s="253"/>
      <c r="P9" s="288"/>
      <c r="Q9" s="288"/>
      <c r="R9" s="288"/>
      <c r="S9" s="318"/>
    </row>
    <row r="10" spans="1:19" s="22" customFormat="1" ht="75">
      <c r="A10" s="16">
        <v>1</v>
      </c>
      <c r="B10" s="303" t="s">
        <v>1259</v>
      </c>
      <c r="C10" s="289" t="s">
        <v>1916</v>
      </c>
      <c r="D10" s="83" t="s">
        <v>1887</v>
      </c>
      <c r="E10" s="84">
        <v>1</v>
      </c>
      <c r="F10" s="46">
        <f t="shared" ref="F10:F11" si="0">IF(E10=G10,H10)</f>
        <v>1</v>
      </c>
      <c r="G10" s="46">
        <f t="shared" ref="G10:G11" si="1">IF(E10="NA","NA",H10)</f>
        <v>1</v>
      </c>
      <c r="H10" s="46">
        <v>1</v>
      </c>
      <c r="I10" s="85" t="s">
        <v>1889</v>
      </c>
      <c r="J10" s="84">
        <v>1</v>
      </c>
      <c r="K10" s="46">
        <f t="shared" ref="K10:K28" si="2">IF(J10=L10,M10)</f>
        <v>1</v>
      </c>
      <c r="L10" s="46">
        <f t="shared" ref="L10:L28" si="3">IF(J10="NA","NA",M10)</f>
        <v>1</v>
      </c>
      <c r="M10" s="46">
        <v>1</v>
      </c>
      <c r="N10" s="83" t="s">
        <v>1891</v>
      </c>
      <c r="O10" s="84">
        <v>1</v>
      </c>
      <c r="P10" s="46">
        <f t="shared" ref="P10:P28" si="4">IF(O10=Q10,R10)</f>
        <v>1</v>
      </c>
      <c r="Q10" s="46">
        <f t="shared" ref="Q10:Q28" si="5">IF(O10="NA","NA",R10)</f>
        <v>1</v>
      </c>
      <c r="R10" s="46">
        <v>1</v>
      </c>
      <c r="S10" s="287" t="s">
        <v>81</v>
      </c>
    </row>
    <row r="11" spans="1:19" s="22" customFormat="1" ht="114.75" customHeight="1">
      <c r="A11" s="16">
        <v>2</v>
      </c>
      <c r="B11" s="304"/>
      <c r="C11" s="293"/>
      <c r="D11" s="83" t="s">
        <v>1888</v>
      </c>
      <c r="E11" s="84">
        <v>1</v>
      </c>
      <c r="F11" s="46">
        <f t="shared" si="0"/>
        <v>1</v>
      </c>
      <c r="G11" s="46">
        <f t="shared" si="1"/>
        <v>1</v>
      </c>
      <c r="H11" s="46">
        <v>1</v>
      </c>
      <c r="I11" s="85" t="s">
        <v>1890</v>
      </c>
      <c r="J11" s="84">
        <v>1</v>
      </c>
      <c r="K11" s="46">
        <f t="shared" si="2"/>
        <v>1</v>
      </c>
      <c r="L11" s="46">
        <f t="shared" si="3"/>
        <v>1</v>
      </c>
      <c r="M11" s="46">
        <v>1</v>
      </c>
      <c r="N11" s="83" t="s">
        <v>1891</v>
      </c>
      <c r="O11" s="84">
        <v>1</v>
      </c>
      <c r="P11" s="46">
        <f t="shared" si="4"/>
        <v>1</v>
      </c>
      <c r="Q11" s="46">
        <f t="shared" si="5"/>
        <v>1</v>
      </c>
      <c r="R11" s="46">
        <v>1</v>
      </c>
      <c r="S11" s="329"/>
    </row>
    <row r="12" spans="1:19" s="22" customFormat="1" ht="122.25" customHeight="1">
      <c r="A12" s="16">
        <v>3</v>
      </c>
      <c r="B12" s="83" t="s">
        <v>1260</v>
      </c>
      <c r="C12" s="24" t="s">
        <v>1919</v>
      </c>
      <c r="D12" s="83" t="s">
        <v>1918</v>
      </c>
      <c r="E12" s="84">
        <v>1</v>
      </c>
      <c r="F12" s="46">
        <f t="shared" ref="F12:F28" si="6">IF(E12=G12,H12)</f>
        <v>1</v>
      </c>
      <c r="G12" s="46">
        <f t="shared" ref="G12:G28" si="7">IF(E12="NA","NA",H12)</f>
        <v>1</v>
      </c>
      <c r="H12" s="46">
        <v>1</v>
      </c>
      <c r="I12" s="85" t="s">
        <v>1261</v>
      </c>
      <c r="J12" s="84">
        <v>1</v>
      </c>
      <c r="K12" s="46">
        <f t="shared" si="2"/>
        <v>1</v>
      </c>
      <c r="L12" s="46">
        <f t="shared" si="3"/>
        <v>1</v>
      </c>
      <c r="M12" s="46">
        <v>1</v>
      </c>
      <c r="N12" s="83" t="s">
        <v>741</v>
      </c>
      <c r="O12" s="84">
        <v>1</v>
      </c>
      <c r="P12" s="46">
        <f t="shared" si="4"/>
        <v>1</v>
      </c>
      <c r="Q12" s="46">
        <f t="shared" si="5"/>
        <v>1</v>
      </c>
      <c r="R12" s="46">
        <v>1</v>
      </c>
      <c r="S12" s="287" t="s">
        <v>398</v>
      </c>
    </row>
    <row r="13" spans="1:19" s="22" customFormat="1" ht="81" customHeight="1">
      <c r="A13" s="16">
        <v>4</v>
      </c>
      <c r="B13" s="83" t="s">
        <v>1262</v>
      </c>
      <c r="C13" s="289" t="s">
        <v>207</v>
      </c>
      <c r="D13" s="83" t="s">
        <v>1263</v>
      </c>
      <c r="E13" s="84">
        <v>1</v>
      </c>
      <c r="F13" s="46">
        <f t="shared" si="6"/>
        <v>1</v>
      </c>
      <c r="G13" s="46">
        <f t="shared" si="7"/>
        <v>1</v>
      </c>
      <c r="H13" s="46">
        <v>1</v>
      </c>
      <c r="I13" s="85" t="s">
        <v>1264</v>
      </c>
      <c r="J13" s="84">
        <v>1</v>
      </c>
      <c r="K13" s="46">
        <f t="shared" si="2"/>
        <v>1</v>
      </c>
      <c r="L13" s="46">
        <f t="shared" si="3"/>
        <v>1</v>
      </c>
      <c r="M13" s="46">
        <v>1</v>
      </c>
      <c r="N13" s="83" t="s">
        <v>644</v>
      </c>
      <c r="O13" s="84">
        <v>1</v>
      </c>
      <c r="P13" s="46">
        <f t="shared" si="4"/>
        <v>1</v>
      </c>
      <c r="Q13" s="46">
        <f t="shared" si="5"/>
        <v>1</v>
      </c>
      <c r="R13" s="46">
        <v>1</v>
      </c>
      <c r="S13" s="329"/>
    </row>
    <row r="14" spans="1:19" s="22" customFormat="1" ht="107.25" customHeight="1">
      <c r="A14" s="16">
        <v>5</v>
      </c>
      <c r="B14" s="83" t="s">
        <v>1265</v>
      </c>
      <c r="C14" s="290"/>
      <c r="D14" s="83" t="s">
        <v>649</v>
      </c>
      <c r="E14" s="84">
        <v>1</v>
      </c>
      <c r="F14" s="46">
        <f t="shared" si="6"/>
        <v>1</v>
      </c>
      <c r="G14" s="46">
        <f t="shared" si="7"/>
        <v>1</v>
      </c>
      <c r="H14" s="46">
        <v>1</v>
      </c>
      <c r="I14" s="85" t="s">
        <v>1266</v>
      </c>
      <c r="J14" s="84">
        <v>1</v>
      </c>
      <c r="K14" s="46">
        <f t="shared" si="2"/>
        <v>1</v>
      </c>
      <c r="L14" s="46">
        <f t="shared" si="3"/>
        <v>1</v>
      </c>
      <c r="M14" s="46">
        <v>1</v>
      </c>
      <c r="N14" s="83" t="s">
        <v>451</v>
      </c>
      <c r="O14" s="84" t="s">
        <v>452</v>
      </c>
      <c r="P14" s="83" t="s">
        <v>452</v>
      </c>
      <c r="Q14" s="83" t="s">
        <v>452</v>
      </c>
      <c r="R14" s="83" t="s">
        <v>452</v>
      </c>
      <c r="S14" s="287" t="s">
        <v>398</v>
      </c>
    </row>
    <row r="15" spans="1:19" s="22" customFormat="1" ht="130.5" customHeight="1">
      <c r="A15" s="16">
        <v>6</v>
      </c>
      <c r="B15" s="83" t="s">
        <v>1267</v>
      </c>
      <c r="C15" s="293"/>
      <c r="D15" s="83" t="s">
        <v>1268</v>
      </c>
      <c r="E15" s="84">
        <v>1</v>
      </c>
      <c r="F15" s="46">
        <f t="shared" si="6"/>
        <v>1</v>
      </c>
      <c r="G15" s="46">
        <f t="shared" si="7"/>
        <v>1</v>
      </c>
      <c r="H15" s="46">
        <v>1</v>
      </c>
      <c r="I15" s="85" t="s">
        <v>1269</v>
      </c>
      <c r="J15" s="84">
        <v>1</v>
      </c>
      <c r="K15" s="46">
        <f t="shared" si="2"/>
        <v>1</v>
      </c>
      <c r="L15" s="46">
        <f t="shared" si="3"/>
        <v>1</v>
      </c>
      <c r="M15" s="46">
        <v>1</v>
      </c>
      <c r="N15" s="83" t="s">
        <v>1270</v>
      </c>
      <c r="O15" s="84">
        <v>1</v>
      </c>
      <c r="P15" s="46">
        <f t="shared" si="4"/>
        <v>1</v>
      </c>
      <c r="Q15" s="46">
        <f t="shared" si="5"/>
        <v>1</v>
      </c>
      <c r="R15" s="46">
        <v>1</v>
      </c>
      <c r="S15" s="330"/>
    </row>
    <row r="16" spans="1:19" s="22" customFormat="1" ht="120">
      <c r="A16" s="16">
        <v>7</v>
      </c>
      <c r="B16" s="83" t="s">
        <v>1271</v>
      </c>
      <c r="C16" s="24" t="s">
        <v>392</v>
      </c>
      <c r="D16" s="83" t="s">
        <v>1272</v>
      </c>
      <c r="E16" s="84">
        <v>1</v>
      </c>
      <c r="F16" s="46">
        <f t="shared" si="6"/>
        <v>1</v>
      </c>
      <c r="G16" s="46">
        <f t="shared" si="7"/>
        <v>1</v>
      </c>
      <c r="H16" s="46">
        <v>1</v>
      </c>
      <c r="I16" s="85" t="s">
        <v>1273</v>
      </c>
      <c r="J16" s="84">
        <v>1</v>
      </c>
      <c r="K16" s="46">
        <f t="shared" si="2"/>
        <v>1</v>
      </c>
      <c r="L16" s="46">
        <f t="shared" si="3"/>
        <v>1</v>
      </c>
      <c r="M16" s="46">
        <v>1</v>
      </c>
      <c r="N16" s="83" t="s">
        <v>1684</v>
      </c>
      <c r="O16" s="84">
        <v>1</v>
      </c>
      <c r="P16" s="46">
        <f t="shared" si="4"/>
        <v>1</v>
      </c>
      <c r="Q16" s="46">
        <f t="shared" si="5"/>
        <v>1</v>
      </c>
      <c r="R16" s="46">
        <v>1</v>
      </c>
      <c r="S16" s="329"/>
    </row>
    <row r="17" spans="1:19" s="22" customFormat="1" ht="64.5" customHeight="1">
      <c r="A17" s="16">
        <v>8</v>
      </c>
      <c r="B17" s="303" t="s">
        <v>1271</v>
      </c>
      <c r="C17" s="24" t="s">
        <v>363</v>
      </c>
      <c r="D17" s="83" t="s">
        <v>1274</v>
      </c>
      <c r="E17" s="84">
        <v>1</v>
      </c>
      <c r="F17" s="46">
        <f t="shared" si="6"/>
        <v>1</v>
      </c>
      <c r="G17" s="46">
        <f t="shared" si="7"/>
        <v>1</v>
      </c>
      <c r="H17" s="46">
        <v>1</v>
      </c>
      <c r="I17" s="85" t="s">
        <v>1275</v>
      </c>
      <c r="J17" s="84">
        <v>1</v>
      </c>
      <c r="K17" s="46">
        <f t="shared" si="2"/>
        <v>1</v>
      </c>
      <c r="L17" s="46">
        <f t="shared" si="3"/>
        <v>1</v>
      </c>
      <c r="M17" s="46">
        <v>1</v>
      </c>
      <c r="N17" s="83" t="s">
        <v>1276</v>
      </c>
      <c r="O17" s="84">
        <v>1</v>
      </c>
      <c r="P17" s="46">
        <f t="shared" si="4"/>
        <v>1</v>
      </c>
      <c r="Q17" s="46">
        <f t="shared" si="5"/>
        <v>1</v>
      </c>
      <c r="R17" s="46">
        <v>1</v>
      </c>
      <c r="S17" s="287" t="s">
        <v>398</v>
      </c>
    </row>
    <row r="18" spans="1:19" s="22" customFormat="1" ht="60">
      <c r="A18" s="16">
        <v>9</v>
      </c>
      <c r="B18" s="331"/>
      <c r="C18" s="24" t="s">
        <v>393</v>
      </c>
      <c r="D18" s="83" t="s">
        <v>1277</v>
      </c>
      <c r="E18" s="84">
        <v>1</v>
      </c>
      <c r="F18" s="46">
        <f t="shared" si="6"/>
        <v>1</v>
      </c>
      <c r="G18" s="46">
        <f t="shared" si="7"/>
        <v>1</v>
      </c>
      <c r="H18" s="46">
        <v>1</v>
      </c>
      <c r="I18" s="85" t="s">
        <v>1278</v>
      </c>
      <c r="J18" s="84">
        <v>1</v>
      </c>
      <c r="K18" s="46">
        <f t="shared" si="2"/>
        <v>1</v>
      </c>
      <c r="L18" s="46">
        <f t="shared" si="3"/>
        <v>1</v>
      </c>
      <c r="M18" s="46">
        <v>1</v>
      </c>
      <c r="N18" s="83" t="s">
        <v>1279</v>
      </c>
      <c r="O18" s="84">
        <v>1</v>
      </c>
      <c r="P18" s="46">
        <f t="shared" si="4"/>
        <v>1</v>
      </c>
      <c r="Q18" s="46">
        <f t="shared" si="5"/>
        <v>1</v>
      </c>
      <c r="R18" s="46">
        <v>1</v>
      </c>
      <c r="S18" s="330"/>
    </row>
    <row r="19" spans="1:19" s="22" customFormat="1" ht="45">
      <c r="A19" s="16">
        <v>10</v>
      </c>
      <c r="B19" s="304"/>
      <c r="C19" s="24" t="s">
        <v>394</v>
      </c>
      <c r="D19" s="83" t="s">
        <v>1280</v>
      </c>
      <c r="E19" s="84">
        <v>1</v>
      </c>
      <c r="F19" s="46">
        <f t="shared" si="6"/>
        <v>1</v>
      </c>
      <c r="G19" s="46">
        <f t="shared" si="7"/>
        <v>1</v>
      </c>
      <c r="H19" s="46">
        <v>1</v>
      </c>
      <c r="I19" s="85" t="s">
        <v>1281</v>
      </c>
      <c r="J19" s="84">
        <v>1</v>
      </c>
      <c r="K19" s="46">
        <f t="shared" si="2"/>
        <v>1</v>
      </c>
      <c r="L19" s="46">
        <f t="shared" si="3"/>
        <v>1</v>
      </c>
      <c r="M19" s="46">
        <v>1</v>
      </c>
      <c r="N19" s="83" t="s">
        <v>1685</v>
      </c>
      <c r="O19" s="84">
        <v>1</v>
      </c>
      <c r="P19" s="46">
        <f t="shared" si="4"/>
        <v>1</v>
      </c>
      <c r="Q19" s="46">
        <f t="shared" si="5"/>
        <v>1</v>
      </c>
      <c r="R19" s="46">
        <v>1</v>
      </c>
      <c r="S19" s="330"/>
    </row>
    <row r="20" spans="1:19" s="22" customFormat="1" ht="135">
      <c r="A20" s="16">
        <v>11</v>
      </c>
      <c r="B20" s="303" t="s">
        <v>1282</v>
      </c>
      <c r="C20" s="289" t="s">
        <v>395</v>
      </c>
      <c r="D20" s="83" t="s">
        <v>1283</v>
      </c>
      <c r="E20" s="84">
        <v>1</v>
      </c>
      <c r="F20" s="46">
        <f t="shared" si="6"/>
        <v>1</v>
      </c>
      <c r="G20" s="46">
        <f t="shared" si="7"/>
        <v>1</v>
      </c>
      <c r="H20" s="46">
        <v>1</v>
      </c>
      <c r="I20" s="85" t="s">
        <v>1284</v>
      </c>
      <c r="J20" s="84">
        <v>1</v>
      </c>
      <c r="K20" s="46">
        <f t="shared" si="2"/>
        <v>1</v>
      </c>
      <c r="L20" s="46">
        <f t="shared" si="3"/>
        <v>1</v>
      </c>
      <c r="M20" s="46">
        <v>1</v>
      </c>
      <c r="N20" s="83" t="s">
        <v>1686</v>
      </c>
      <c r="O20" s="84">
        <v>1</v>
      </c>
      <c r="P20" s="46">
        <f t="shared" si="4"/>
        <v>1</v>
      </c>
      <c r="Q20" s="46">
        <f t="shared" si="5"/>
        <v>1</v>
      </c>
      <c r="R20" s="46">
        <v>1</v>
      </c>
      <c r="S20" s="330"/>
    </row>
    <row r="21" spans="1:19" s="22" customFormat="1" ht="134.25" customHeight="1">
      <c r="A21" s="16">
        <v>12</v>
      </c>
      <c r="B21" s="304"/>
      <c r="C21" s="293"/>
      <c r="D21" s="83" t="s">
        <v>1687</v>
      </c>
      <c r="E21" s="84">
        <v>1</v>
      </c>
      <c r="F21" s="46">
        <f t="shared" si="6"/>
        <v>1</v>
      </c>
      <c r="G21" s="46">
        <f t="shared" si="7"/>
        <v>1</v>
      </c>
      <c r="H21" s="46">
        <v>1</v>
      </c>
      <c r="I21" s="85" t="s">
        <v>1285</v>
      </c>
      <c r="J21" s="84">
        <v>1</v>
      </c>
      <c r="K21" s="46">
        <f t="shared" si="2"/>
        <v>1</v>
      </c>
      <c r="L21" s="46">
        <f t="shared" si="3"/>
        <v>1</v>
      </c>
      <c r="M21" s="46">
        <v>1</v>
      </c>
      <c r="N21" s="83" t="s">
        <v>1688</v>
      </c>
      <c r="O21" s="84">
        <v>1</v>
      </c>
      <c r="P21" s="46">
        <f t="shared" si="4"/>
        <v>1</v>
      </c>
      <c r="Q21" s="46">
        <f t="shared" si="5"/>
        <v>1</v>
      </c>
      <c r="R21" s="46">
        <v>1</v>
      </c>
      <c r="S21" s="329"/>
    </row>
    <row r="22" spans="1:19" s="22" customFormat="1" ht="162.75" customHeight="1">
      <c r="A22" s="16">
        <v>13</v>
      </c>
      <c r="B22" s="83" t="s">
        <v>1282</v>
      </c>
      <c r="C22" s="24" t="s">
        <v>395</v>
      </c>
      <c r="D22" s="83" t="s">
        <v>1286</v>
      </c>
      <c r="E22" s="84">
        <v>1</v>
      </c>
      <c r="F22" s="46">
        <f t="shared" si="6"/>
        <v>1</v>
      </c>
      <c r="G22" s="46">
        <f t="shared" si="7"/>
        <v>1</v>
      </c>
      <c r="H22" s="46">
        <v>1</v>
      </c>
      <c r="I22" s="85" t="s">
        <v>763</v>
      </c>
      <c r="J22" s="84">
        <v>1</v>
      </c>
      <c r="K22" s="46">
        <f t="shared" si="2"/>
        <v>1</v>
      </c>
      <c r="L22" s="46">
        <f t="shared" si="3"/>
        <v>1</v>
      </c>
      <c r="M22" s="46">
        <v>1</v>
      </c>
      <c r="N22" s="83" t="s">
        <v>1287</v>
      </c>
      <c r="O22" s="84">
        <v>1</v>
      </c>
      <c r="P22" s="46">
        <f t="shared" si="4"/>
        <v>1</v>
      </c>
      <c r="Q22" s="46">
        <f t="shared" si="5"/>
        <v>1</v>
      </c>
      <c r="R22" s="46">
        <v>1</v>
      </c>
      <c r="S22" s="287" t="s">
        <v>398</v>
      </c>
    </row>
    <row r="23" spans="1:19" s="22" customFormat="1" ht="165">
      <c r="A23" s="16">
        <v>14</v>
      </c>
      <c r="B23" s="83" t="s">
        <v>1288</v>
      </c>
      <c r="C23" s="24" t="s">
        <v>396</v>
      </c>
      <c r="D23" s="83" t="s">
        <v>1289</v>
      </c>
      <c r="E23" s="84">
        <v>1</v>
      </c>
      <c r="F23" s="46">
        <f t="shared" si="6"/>
        <v>1</v>
      </c>
      <c r="G23" s="46">
        <f t="shared" si="7"/>
        <v>1</v>
      </c>
      <c r="H23" s="46">
        <v>1</v>
      </c>
      <c r="I23" s="85" t="s">
        <v>1284</v>
      </c>
      <c r="J23" s="84">
        <v>1</v>
      </c>
      <c r="K23" s="46">
        <f t="shared" si="2"/>
        <v>1</v>
      </c>
      <c r="L23" s="46">
        <f t="shared" si="3"/>
        <v>1</v>
      </c>
      <c r="M23" s="46">
        <v>1</v>
      </c>
      <c r="N23" s="83" t="s">
        <v>1290</v>
      </c>
      <c r="O23" s="84">
        <v>1</v>
      </c>
      <c r="P23" s="46">
        <f t="shared" si="4"/>
        <v>1</v>
      </c>
      <c r="Q23" s="46">
        <f t="shared" si="5"/>
        <v>1</v>
      </c>
      <c r="R23" s="46">
        <v>1</v>
      </c>
      <c r="S23" s="330"/>
    </row>
    <row r="24" spans="1:19" s="22" customFormat="1" ht="141" customHeight="1">
      <c r="A24" s="16">
        <v>15</v>
      </c>
      <c r="B24" s="83" t="s">
        <v>1291</v>
      </c>
      <c r="C24" s="24" t="s">
        <v>397</v>
      </c>
      <c r="D24" s="83" t="s">
        <v>1280</v>
      </c>
      <c r="E24" s="84">
        <v>1</v>
      </c>
      <c r="F24" s="46">
        <f t="shared" si="6"/>
        <v>1</v>
      </c>
      <c r="G24" s="46">
        <f t="shared" si="7"/>
        <v>1</v>
      </c>
      <c r="H24" s="46">
        <v>1</v>
      </c>
      <c r="I24" s="85" t="s">
        <v>1292</v>
      </c>
      <c r="J24" s="84">
        <v>1</v>
      </c>
      <c r="K24" s="46">
        <f t="shared" si="2"/>
        <v>1</v>
      </c>
      <c r="L24" s="46">
        <f t="shared" si="3"/>
        <v>1</v>
      </c>
      <c r="M24" s="46">
        <v>1</v>
      </c>
      <c r="N24" s="83" t="s">
        <v>1689</v>
      </c>
      <c r="O24" s="84">
        <v>1</v>
      </c>
      <c r="P24" s="46">
        <f t="shared" si="4"/>
        <v>1</v>
      </c>
      <c r="Q24" s="46">
        <f t="shared" si="5"/>
        <v>1</v>
      </c>
      <c r="R24" s="46">
        <v>1</v>
      </c>
      <c r="S24" s="329"/>
    </row>
    <row r="25" spans="1:19" s="22" customFormat="1" ht="293.25" customHeight="1">
      <c r="A25" s="16">
        <v>16</v>
      </c>
      <c r="B25" s="83" t="s">
        <v>1293</v>
      </c>
      <c r="C25" s="24" t="s">
        <v>214</v>
      </c>
      <c r="D25" s="83" t="s">
        <v>1294</v>
      </c>
      <c r="E25" s="84">
        <v>1</v>
      </c>
      <c r="F25" s="46">
        <f t="shared" si="6"/>
        <v>1</v>
      </c>
      <c r="G25" s="46">
        <f t="shared" si="7"/>
        <v>1</v>
      </c>
      <c r="H25" s="46">
        <v>1</v>
      </c>
      <c r="I25" s="85" t="s">
        <v>694</v>
      </c>
      <c r="J25" s="84">
        <v>1</v>
      </c>
      <c r="K25" s="46">
        <f t="shared" si="2"/>
        <v>1</v>
      </c>
      <c r="L25" s="46">
        <f t="shared" si="3"/>
        <v>1</v>
      </c>
      <c r="M25" s="46">
        <v>1</v>
      </c>
      <c r="N25" s="83" t="s">
        <v>1295</v>
      </c>
      <c r="O25" s="84">
        <v>1</v>
      </c>
      <c r="P25" s="46">
        <f t="shared" si="4"/>
        <v>1</v>
      </c>
      <c r="Q25" s="46">
        <f t="shared" si="5"/>
        <v>1</v>
      </c>
      <c r="R25" s="46">
        <v>1</v>
      </c>
      <c r="S25" s="287" t="s">
        <v>398</v>
      </c>
    </row>
    <row r="26" spans="1:19" s="22" customFormat="1" ht="284.25" customHeight="1">
      <c r="A26" s="16">
        <v>17</v>
      </c>
      <c r="B26" s="83" t="s">
        <v>866</v>
      </c>
      <c r="C26" s="24" t="s">
        <v>130</v>
      </c>
      <c r="D26" s="83" t="s">
        <v>1690</v>
      </c>
      <c r="E26" s="84">
        <v>1</v>
      </c>
      <c r="F26" s="46">
        <f t="shared" si="6"/>
        <v>1</v>
      </c>
      <c r="G26" s="46">
        <f t="shared" si="7"/>
        <v>1</v>
      </c>
      <c r="H26" s="46">
        <v>1</v>
      </c>
      <c r="I26" s="85" t="s">
        <v>1296</v>
      </c>
      <c r="J26" s="84">
        <v>1</v>
      </c>
      <c r="K26" s="46">
        <f t="shared" si="2"/>
        <v>1</v>
      </c>
      <c r="L26" s="46">
        <f t="shared" si="3"/>
        <v>1</v>
      </c>
      <c r="M26" s="46">
        <v>1</v>
      </c>
      <c r="N26" s="83" t="s">
        <v>1297</v>
      </c>
      <c r="O26" s="84">
        <v>1</v>
      </c>
      <c r="P26" s="46">
        <f t="shared" si="4"/>
        <v>1</v>
      </c>
      <c r="Q26" s="46">
        <f t="shared" si="5"/>
        <v>1</v>
      </c>
      <c r="R26" s="46">
        <v>1</v>
      </c>
      <c r="S26" s="329"/>
    </row>
    <row r="27" spans="1:19" s="22" customFormat="1" ht="90" customHeight="1">
      <c r="A27" s="16">
        <v>18</v>
      </c>
      <c r="B27" s="83" t="s">
        <v>1717</v>
      </c>
      <c r="C27" s="24" t="s">
        <v>365</v>
      </c>
      <c r="D27" s="83" t="s">
        <v>1124</v>
      </c>
      <c r="E27" s="84">
        <v>1</v>
      </c>
      <c r="F27" s="46">
        <f t="shared" si="6"/>
        <v>1</v>
      </c>
      <c r="G27" s="46">
        <f t="shared" si="7"/>
        <v>1</v>
      </c>
      <c r="H27" s="46">
        <v>1</v>
      </c>
      <c r="I27" s="85" t="s">
        <v>1125</v>
      </c>
      <c r="J27" s="84">
        <v>1</v>
      </c>
      <c r="K27" s="46">
        <f t="shared" si="2"/>
        <v>1</v>
      </c>
      <c r="L27" s="46">
        <f t="shared" si="3"/>
        <v>1</v>
      </c>
      <c r="M27" s="46">
        <v>1</v>
      </c>
      <c r="N27" s="83" t="s">
        <v>1298</v>
      </c>
      <c r="O27" s="84">
        <v>1</v>
      </c>
      <c r="P27" s="46">
        <f t="shared" si="4"/>
        <v>1</v>
      </c>
      <c r="Q27" s="46">
        <f t="shared" si="5"/>
        <v>1</v>
      </c>
      <c r="R27" s="46">
        <v>1</v>
      </c>
      <c r="S27" s="287" t="s">
        <v>398</v>
      </c>
    </row>
    <row r="28" spans="1:19" s="7" customFormat="1" ht="81" customHeight="1">
      <c r="A28" s="16">
        <v>19</v>
      </c>
      <c r="B28" s="83" t="s">
        <v>511</v>
      </c>
      <c r="C28" s="24" t="s">
        <v>1892</v>
      </c>
      <c r="D28" s="197" t="s">
        <v>1299</v>
      </c>
      <c r="E28" s="84">
        <v>1</v>
      </c>
      <c r="F28" s="46">
        <f t="shared" si="6"/>
        <v>1</v>
      </c>
      <c r="G28" s="46">
        <f t="shared" si="7"/>
        <v>1</v>
      </c>
      <c r="H28" s="46">
        <v>1</v>
      </c>
      <c r="I28" s="90" t="s">
        <v>1300</v>
      </c>
      <c r="J28" s="84">
        <v>1</v>
      </c>
      <c r="K28" s="46">
        <f t="shared" si="2"/>
        <v>1</v>
      </c>
      <c r="L28" s="46">
        <f t="shared" si="3"/>
        <v>1</v>
      </c>
      <c r="M28" s="46">
        <v>1</v>
      </c>
      <c r="N28" s="197" t="s">
        <v>1301</v>
      </c>
      <c r="O28" s="84">
        <v>1</v>
      </c>
      <c r="P28" s="46">
        <f t="shared" si="4"/>
        <v>1</v>
      </c>
      <c r="Q28" s="46">
        <f t="shared" si="5"/>
        <v>1</v>
      </c>
      <c r="R28" s="46">
        <v>1</v>
      </c>
      <c r="S28" s="329"/>
    </row>
    <row r="29" spans="1:19" s="7" customFormat="1" ht="25.5" customHeight="1">
      <c r="B29" s="92" t="s">
        <v>1302</v>
      </c>
      <c r="C29" s="30"/>
      <c r="D29" s="93">
        <f>'RESULTADOS HEMATOPATIAS'!J32</f>
        <v>1</v>
      </c>
      <c r="E29" s="94">
        <f>SUM(E10:E28)</f>
        <v>19</v>
      </c>
      <c r="F29" s="94">
        <f t="shared" ref="F29:H29" si="8">SUM(F10:F28)</f>
        <v>19</v>
      </c>
      <c r="G29" s="94">
        <f t="shared" si="8"/>
        <v>19</v>
      </c>
      <c r="H29" s="94">
        <f t="shared" si="8"/>
        <v>19</v>
      </c>
      <c r="I29" s="95"/>
      <c r="J29" s="94">
        <f t="shared" ref="J29:K29" si="9">SUM(J10:J28)</f>
        <v>19</v>
      </c>
      <c r="K29" s="94">
        <f t="shared" si="9"/>
        <v>19</v>
      </c>
      <c r="L29" s="94">
        <f t="shared" ref="L29" si="10">SUM(L10:L28)</f>
        <v>19</v>
      </c>
      <c r="M29" s="94">
        <f t="shared" ref="M29" si="11">SUM(M10:M28)</f>
        <v>19</v>
      </c>
      <c r="N29" s="96"/>
      <c r="O29" s="94">
        <f t="shared" ref="O29:P29" si="12">SUM(O10:O28)</f>
        <v>18</v>
      </c>
      <c r="P29" s="94">
        <f t="shared" si="12"/>
        <v>18</v>
      </c>
      <c r="Q29" s="94">
        <f t="shared" ref="Q29" si="13">SUM(Q10:Q28)</f>
        <v>18</v>
      </c>
      <c r="R29" s="94">
        <f t="shared" ref="R29" si="14">SUM(R10:R28)</f>
        <v>18</v>
      </c>
      <c r="S29" s="76"/>
    </row>
    <row r="30" spans="1:19" s="7" customFormat="1" ht="32.25" customHeight="1">
      <c r="B30" s="92" t="s">
        <v>1303</v>
      </c>
      <c r="C30" s="30"/>
      <c r="D30" s="93">
        <f>'RESULTADOS FUERA'!B40</f>
        <v>1</v>
      </c>
      <c r="E30" s="94">
        <f>SUM(E10:E28)</f>
        <v>19</v>
      </c>
      <c r="F30" s="94">
        <f t="shared" ref="F30:H30" si="15">SUM(F10:F28)</f>
        <v>19</v>
      </c>
      <c r="G30" s="94">
        <f t="shared" si="15"/>
        <v>19</v>
      </c>
      <c r="H30" s="94">
        <f t="shared" si="15"/>
        <v>19</v>
      </c>
      <c r="I30" s="95"/>
      <c r="J30" s="94">
        <f t="shared" ref="J30" si="16">SUM(J10:J28)</f>
        <v>19</v>
      </c>
      <c r="K30" s="94">
        <f t="shared" ref="K30:M30" si="17">SUM(K10:K28)</f>
        <v>19</v>
      </c>
      <c r="L30" s="94">
        <f t="shared" si="17"/>
        <v>19</v>
      </c>
      <c r="M30" s="94">
        <f t="shared" si="17"/>
        <v>19</v>
      </c>
      <c r="N30" s="96"/>
      <c r="O30" s="94">
        <f t="shared" ref="O30" si="18">SUM(O10:O28)</f>
        <v>18</v>
      </c>
      <c r="P30" s="94">
        <f t="shared" ref="P30:R30" si="19">SUM(P10:P28)</f>
        <v>18</v>
      </c>
      <c r="Q30" s="94">
        <f t="shared" si="19"/>
        <v>18</v>
      </c>
      <c r="R30" s="94">
        <f t="shared" si="19"/>
        <v>18</v>
      </c>
      <c r="S30" s="76"/>
    </row>
    <row r="31" spans="1:19" ht="15">
      <c r="A31" s="7"/>
      <c r="B31" s="92" t="s">
        <v>1304</v>
      </c>
      <c r="C31" s="30"/>
      <c r="D31" s="93">
        <f>'RESULTADOS TUMORES SOLIDOS'!B40</f>
        <v>1</v>
      </c>
      <c r="E31" s="94">
        <f>SUM(E10:E28)</f>
        <v>19</v>
      </c>
      <c r="F31" s="94">
        <f t="shared" ref="F31:H31" si="20">SUM(F10:F28)</f>
        <v>19</v>
      </c>
      <c r="G31" s="94">
        <f t="shared" si="20"/>
        <v>19</v>
      </c>
      <c r="H31" s="94">
        <f t="shared" si="20"/>
        <v>19</v>
      </c>
      <c r="I31" s="95"/>
      <c r="J31" s="94">
        <f t="shared" ref="J31" si="21">SUM(J10:J28)</f>
        <v>19</v>
      </c>
      <c r="K31" s="94">
        <f t="shared" ref="K31:M31" si="22">SUM(K10:K28)</f>
        <v>19</v>
      </c>
      <c r="L31" s="94">
        <f t="shared" si="22"/>
        <v>19</v>
      </c>
      <c r="M31" s="94">
        <f t="shared" si="22"/>
        <v>19</v>
      </c>
      <c r="N31" s="96"/>
      <c r="O31" s="94">
        <f t="shared" ref="O31" si="23">SUM(O10:O28)</f>
        <v>18</v>
      </c>
      <c r="P31" s="94">
        <f t="shared" ref="P31:R31" si="24">SUM(P10:P28)</f>
        <v>18</v>
      </c>
      <c r="Q31" s="94">
        <f t="shared" si="24"/>
        <v>18</v>
      </c>
      <c r="R31" s="94">
        <f t="shared" si="24"/>
        <v>18</v>
      </c>
      <c r="S31" s="76"/>
    </row>
  </sheetData>
  <mergeCells count="36">
    <mergeCell ref="B17:B19"/>
    <mergeCell ref="B20:B21"/>
    <mergeCell ref="C20:C21"/>
    <mergeCell ref="S14:S16"/>
    <mergeCell ref="S17:S21"/>
    <mergeCell ref="C13:C15"/>
    <mergeCell ref="S22:S24"/>
    <mergeCell ref="S25:S26"/>
    <mergeCell ref="S27:S28"/>
    <mergeCell ref="O7:O9"/>
    <mergeCell ref="S7:S9"/>
    <mergeCell ref="S12:S13"/>
    <mergeCell ref="P7:P9"/>
    <mergeCell ref="Q7:Q9"/>
    <mergeCell ref="R7:R9"/>
    <mergeCell ref="B10:B11"/>
    <mergeCell ref="C10:C11"/>
    <mergeCell ref="S10:S11"/>
    <mergeCell ref="A7:A9"/>
    <mergeCell ref="B7:B9"/>
    <mergeCell ref="C7:C9"/>
    <mergeCell ref="E7:E9"/>
    <mergeCell ref="J7:J9"/>
    <mergeCell ref="F7:F9"/>
    <mergeCell ref="G7:G9"/>
    <mergeCell ref="H7:H9"/>
    <mergeCell ref="K7:K9"/>
    <mergeCell ref="L7:L9"/>
    <mergeCell ref="M7:M9"/>
    <mergeCell ref="A1:S1"/>
    <mergeCell ref="A2:S2"/>
    <mergeCell ref="A4:S4"/>
    <mergeCell ref="A6:S6"/>
    <mergeCell ref="A3:S3"/>
    <mergeCell ref="A5:I5"/>
    <mergeCell ref="J5:S5"/>
  </mergeCells>
  <pageMargins left="0.7" right="0.7" top="0.75" bottom="0.75" header="0.3" footer="0.3"/>
  <pageSetup scale="34" fitToHeight="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tabColor rgb="FF8E001B"/>
    <pageSetUpPr fitToPage="1"/>
  </sheetPr>
  <dimension ref="A1:S43"/>
  <sheetViews>
    <sheetView zoomScale="70" zoomScaleNormal="70" workbookViewId="0">
      <pane ySplit="8" topLeftCell="A9" activePane="bottomLeft" state="frozen"/>
      <selection activeCell="A5" sqref="A5:I5"/>
      <selection pane="bottomLeft" activeCell="I16" sqref="I16"/>
    </sheetView>
  </sheetViews>
  <sheetFormatPr baseColWidth="10" defaultColWidth="9.3984375" defaultRowHeight="10"/>
  <cols>
    <col min="1" max="1" width="5.796875" style="58" customWidth="1"/>
    <col min="2" max="2" width="50.796875" style="58" customWidth="1"/>
    <col min="3" max="3" width="22.796875" style="59" customWidth="1"/>
    <col min="4" max="4" width="60.3984375" style="123" customWidth="1"/>
    <col min="5" max="5" width="10.796875" style="61" customWidth="1"/>
    <col min="6" max="8" width="10.796875" style="58" hidden="1" customWidth="1"/>
    <col min="9" max="9" width="90.796875" style="62" customWidth="1"/>
    <col min="10" max="10" width="10.796875" style="58" customWidth="1"/>
    <col min="11" max="13" width="10.796875" style="58" hidden="1" customWidth="1"/>
    <col min="14" max="14" width="90.796875" style="63" customWidth="1"/>
    <col min="15" max="15" width="10.796875" style="58" customWidth="1"/>
    <col min="16" max="18" width="10.796875" style="58" hidden="1" customWidth="1"/>
    <col min="19" max="19" width="50.796875" style="82" customWidth="1"/>
    <col min="20" max="16384" width="9.3984375" style="58"/>
  </cols>
  <sheetData>
    <row r="1" spans="1:19" s="1" customFormat="1" ht="18" customHeight="1">
      <c r="A1" s="259" t="s">
        <v>1829</v>
      </c>
      <c r="B1" s="260"/>
      <c r="C1" s="260"/>
      <c r="D1" s="260"/>
      <c r="E1" s="260"/>
      <c r="F1" s="260"/>
      <c r="G1" s="260"/>
      <c r="H1" s="260"/>
      <c r="I1" s="260"/>
      <c r="J1" s="260"/>
      <c r="K1" s="260"/>
      <c r="L1" s="260"/>
      <c r="M1" s="260"/>
      <c r="N1" s="260"/>
      <c r="O1" s="260"/>
      <c r="P1" s="260"/>
      <c r="Q1" s="260"/>
      <c r="R1" s="260"/>
      <c r="S1" s="260"/>
    </row>
    <row r="2" spans="1:19" s="1" customFormat="1" ht="18" customHeight="1">
      <c r="A2" s="261" t="s">
        <v>27</v>
      </c>
      <c r="B2" s="262"/>
      <c r="C2" s="262"/>
      <c r="D2" s="262"/>
      <c r="E2" s="262"/>
      <c r="F2" s="262"/>
      <c r="G2" s="262"/>
      <c r="H2" s="262"/>
      <c r="I2" s="262"/>
      <c r="J2" s="262"/>
      <c r="K2" s="262"/>
      <c r="L2" s="262"/>
      <c r="M2" s="262"/>
      <c r="N2" s="262"/>
      <c r="O2" s="262"/>
      <c r="P2" s="262"/>
      <c r="Q2" s="262"/>
      <c r="R2" s="262"/>
      <c r="S2" s="262"/>
    </row>
    <row r="3" spans="1:19" s="6" customFormat="1" ht="42" customHeight="1">
      <c r="A3" s="265"/>
      <c r="B3" s="266"/>
      <c r="C3" s="266"/>
      <c r="D3" s="266"/>
      <c r="E3" s="266"/>
      <c r="F3" s="266"/>
      <c r="G3" s="266"/>
      <c r="H3" s="266"/>
      <c r="I3" s="266"/>
      <c r="J3" s="266"/>
      <c r="K3" s="266"/>
      <c r="L3" s="266"/>
      <c r="M3" s="266"/>
      <c r="N3" s="266"/>
      <c r="O3" s="266"/>
      <c r="P3" s="266"/>
      <c r="Q3" s="266"/>
      <c r="R3" s="266"/>
      <c r="S3" s="266"/>
    </row>
    <row r="4" spans="1:19" s="1" customFormat="1" ht="58.5" customHeight="1">
      <c r="A4" s="263" t="str">
        <f>'LABORATORIO CLÍNICO'!A4:S4</f>
        <v xml:space="preserve">CÉDULA DE EVALUACIÓN PARA CÁNCER EN MENORES DE 18 AÑOS: Astrocitoma, Ependimoma, Meduloblastoma, Neuroblastoma, Otros tumores del sistema nervioso central; Tumor de Wilms, Otros tumores renales, Hepatocarcinoma, Hepatoblastoma, Osteosarcoma, Sarcoma de Ewing, Linfoma no Hodgkin, Enfermedad o linfoma deHodgkin, Retinoblastoma, Sarcoma de partes blandas, Tumores gonadales, Tumores extragonadales, Diversos carcinomas, Histiocitosis; Leucemia linfoblástica aguda, Leucemia mieloblástica aguda, Leucemia crónica, Síndrome mielodisplásico - 2018                                                                                                                                                                             </v>
      </c>
      <c r="B4" s="264"/>
      <c r="C4" s="264"/>
      <c r="D4" s="264"/>
      <c r="E4" s="264"/>
      <c r="F4" s="264"/>
      <c r="G4" s="264"/>
      <c r="H4" s="264"/>
      <c r="I4" s="264"/>
      <c r="J4" s="264"/>
      <c r="K4" s="264"/>
      <c r="L4" s="264"/>
      <c r="M4" s="264"/>
      <c r="N4" s="264"/>
      <c r="O4" s="264"/>
      <c r="P4" s="264"/>
      <c r="Q4" s="264"/>
      <c r="R4" s="264"/>
      <c r="S4" s="264"/>
    </row>
    <row r="5" spans="1:19" s="7" customFormat="1" ht="21" customHeight="1">
      <c r="A5" s="301">
        <f>CARÁTULA!E8</f>
        <v>0</v>
      </c>
      <c r="B5" s="301"/>
      <c r="C5" s="301"/>
      <c r="D5" s="301"/>
      <c r="E5" s="301"/>
      <c r="F5" s="301"/>
      <c r="G5" s="301"/>
      <c r="H5" s="301"/>
      <c r="I5" s="301"/>
      <c r="J5" s="301">
        <f>CARÁTULA!E11</f>
        <v>0</v>
      </c>
      <c r="K5" s="301"/>
      <c r="L5" s="301"/>
      <c r="M5" s="301"/>
      <c r="N5" s="301"/>
      <c r="O5" s="301"/>
      <c r="P5" s="301"/>
      <c r="Q5" s="301"/>
      <c r="R5" s="301"/>
      <c r="S5" s="301"/>
    </row>
    <row r="6" spans="1:19" s="7" customFormat="1" ht="20" customHeight="1">
      <c r="A6" s="302" t="s">
        <v>1859</v>
      </c>
      <c r="B6" s="302"/>
      <c r="C6" s="302"/>
      <c r="D6" s="302"/>
      <c r="E6" s="302"/>
      <c r="F6" s="302"/>
      <c r="G6" s="302"/>
      <c r="H6" s="302"/>
      <c r="I6" s="302"/>
      <c r="J6" s="302"/>
      <c r="K6" s="302"/>
      <c r="L6" s="302"/>
      <c r="M6" s="302"/>
      <c r="N6" s="302"/>
      <c r="O6" s="302"/>
      <c r="P6" s="302"/>
      <c r="Q6" s="302"/>
      <c r="R6" s="302"/>
      <c r="S6" s="302"/>
    </row>
    <row r="7" spans="1:19" s="7" customFormat="1" ht="19.5" customHeight="1">
      <c r="A7" s="251"/>
      <c r="B7" s="251" t="s">
        <v>28</v>
      </c>
      <c r="C7" s="252" t="s">
        <v>29</v>
      </c>
      <c r="D7" s="117" t="s">
        <v>30</v>
      </c>
      <c r="E7" s="252" t="s">
        <v>31</v>
      </c>
      <c r="F7" s="257" t="s">
        <v>1723</v>
      </c>
      <c r="G7" s="257" t="s">
        <v>452</v>
      </c>
      <c r="H7" s="257" t="s">
        <v>1724</v>
      </c>
      <c r="I7" s="8" t="s">
        <v>1</v>
      </c>
      <c r="J7" s="252" t="s">
        <v>31</v>
      </c>
      <c r="K7" s="257" t="s">
        <v>1723</v>
      </c>
      <c r="L7" s="257" t="s">
        <v>452</v>
      </c>
      <c r="M7" s="257" t="s">
        <v>1724</v>
      </c>
      <c r="N7" s="9" t="s">
        <v>2</v>
      </c>
      <c r="O7" s="252" t="s">
        <v>31</v>
      </c>
      <c r="P7" s="288" t="s">
        <v>1723</v>
      </c>
      <c r="Q7" s="288" t="s">
        <v>452</v>
      </c>
      <c r="R7" s="288" t="s">
        <v>1724</v>
      </c>
      <c r="S7" s="317" t="s">
        <v>32</v>
      </c>
    </row>
    <row r="8" spans="1:19" s="7" customFormat="1" ht="19.5" customHeight="1">
      <c r="A8" s="251"/>
      <c r="B8" s="251"/>
      <c r="C8" s="252"/>
      <c r="D8" s="118" t="s">
        <v>33</v>
      </c>
      <c r="E8" s="252"/>
      <c r="F8" s="257"/>
      <c r="G8" s="257"/>
      <c r="H8" s="257"/>
      <c r="I8" s="40" t="s">
        <v>33</v>
      </c>
      <c r="J8" s="252"/>
      <c r="K8" s="257"/>
      <c r="L8" s="257"/>
      <c r="M8" s="257"/>
      <c r="N8" s="41" t="s">
        <v>5</v>
      </c>
      <c r="O8" s="252"/>
      <c r="P8" s="288"/>
      <c r="Q8" s="288"/>
      <c r="R8" s="288"/>
      <c r="S8" s="317"/>
    </row>
    <row r="9" spans="1:19" s="86" customFormat="1" ht="15">
      <c r="A9" s="251"/>
      <c r="B9" s="251"/>
      <c r="C9" s="253"/>
      <c r="D9" s="119" t="s">
        <v>34</v>
      </c>
      <c r="E9" s="253"/>
      <c r="F9" s="257"/>
      <c r="G9" s="257"/>
      <c r="H9" s="257"/>
      <c r="I9" s="43" t="s">
        <v>34</v>
      </c>
      <c r="J9" s="253"/>
      <c r="K9" s="257"/>
      <c r="L9" s="257"/>
      <c r="M9" s="257"/>
      <c r="N9" s="44" t="s">
        <v>34</v>
      </c>
      <c r="O9" s="253"/>
      <c r="P9" s="288"/>
      <c r="Q9" s="288"/>
      <c r="R9" s="288"/>
      <c r="S9" s="318"/>
    </row>
    <row r="10" spans="1:19" s="86" customFormat="1" ht="98.25" customHeight="1">
      <c r="A10" s="120">
        <v>1</v>
      </c>
      <c r="B10" s="270" t="s">
        <v>1305</v>
      </c>
      <c r="C10" s="267" t="s">
        <v>36</v>
      </c>
      <c r="D10" s="194" t="s">
        <v>1306</v>
      </c>
      <c r="E10" s="18">
        <v>1</v>
      </c>
      <c r="F10" s="46">
        <f t="shared" ref="F10:F11" si="0">IF(E10=G10,H10)</f>
        <v>1</v>
      </c>
      <c r="G10" s="46">
        <f t="shared" ref="G10:G11" si="1">IF(E10="NA","NA",H10)</f>
        <v>1</v>
      </c>
      <c r="H10" s="46">
        <v>1</v>
      </c>
      <c r="I10" s="20" t="s">
        <v>1893</v>
      </c>
      <c r="J10" s="18">
        <v>1</v>
      </c>
      <c r="K10" s="46">
        <f t="shared" ref="K10:K16" si="2">IF(J10=L10,M10)</f>
        <v>1</v>
      </c>
      <c r="L10" s="46">
        <f t="shared" ref="L10:L16" si="3">IF(J10="NA","NA",M10)</f>
        <v>1</v>
      </c>
      <c r="M10" s="46">
        <v>1</v>
      </c>
      <c r="N10" s="194" t="s">
        <v>38</v>
      </c>
      <c r="O10" s="18">
        <v>1</v>
      </c>
      <c r="P10" s="46">
        <f t="shared" ref="P10:P16" si="4">IF(O10=Q10,R10)</f>
        <v>1</v>
      </c>
      <c r="Q10" s="46">
        <f t="shared" ref="Q10:Q16" si="5">IF(O10="NA","NA",R10)</f>
        <v>1</v>
      </c>
      <c r="R10" s="46">
        <v>1</v>
      </c>
      <c r="S10" s="256" t="s">
        <v>352</v>
      </c>
    </row>
    <row r="11" spans="1:19" s="86" customFormat="1" ht="103.5" customHeight="1">
      <c r="A11" s="120">
        <v>2</v>
      </c>
      <c r="B11" s="270"/>
      <c r="C11" s="267"/>
      <c r="D11" s="194" t="s">
        <v>1307</v>
      </c>
      <c r="E11" s="18">
        <v>1</v>
      </c>
      <c r="F11" s="46">
        <f t="shared" si="0"/>
        <v>1</v>
      </c>
      <c r="G11" s="46">
        <f t="shared" si="1"/>
        <v>1</v>
      </c>
      <c r="H11" s="46">
        <v>1</v>
      </c>
      <c r="I11" s="20" t="s">
        <v>1894</v>
      </c>
      <c r="J11" s="18">
        <v>1</v>
      </c>
      <c r="K11" s="46">
        <f t="shared" si="2"/>
        <v>1</v>
      </c>
      <c r="L11" s="46">
        <f t="shared" si="3"/>
        <v>1</v>
      </c>
      <c r="M11" s="46">
        <v>1</v>
      </c>
      <c r="N11" s="194" t="s">
        <v>38</v>
      </c>
      <c r="O11" s="18">
        <v>1</v>
      </c>
      <c r="P11" s="46">
        <f t="shared" si="4"/>
        <v>1</v>
      </c>
      <c r="Q11" s="46">
        <f t="shared" si="5"/>
        <v>1</v>
      </c>
      <c r="R11" s="46">
        <v>1</v>
      </c>
      <c r="S11" s="256"/>
    </row>
    <row r="12" spans="1:19" s="86" customFormat="1" ht="124.5" customHeight="1">
      <c r="A12" s="120">
        <v>3</v>
      </c>
      <c r="B12" s="17" t="s">
        <v>1308</v>
      </c>
      <c r="C12" s="24" t="s">
        <v>399</v>
      </c>
      <c r="D12" s="17" t="s">
        <v>1309</v>
      </c>
      <c r="E12" s="18">
        <v>1</v>
      </c>
      <c r="F12" s="46">
        <f t="shared" ref="F12:F16" si="6">IF(E12=G12,H12)</f>
        <v>1</v>
      </c>
      <c r="G12" s="46">
        <f t="shared" ref="G12:G16" si="7">IF(E12="NA","NA",H12)</f>
        <v>1</v>
      </c>
      <c r="H12" s="46">
        <v>1</v>
      </c>
      <c r="I12" s="20" t="s">
        <v>1310</v>
      </c>
      <c r="J12" s="18">
        <v>1</v>
      </c>
      <c r="K12" s="46">
        <f t="shared" si="2"/>
        <v>1</v>
      </c>
      <c r="L12" s="46">
        <f t="shared" si="3"/>
        <v>1</v>
      </c>
      <c r="M12" s="46">
        <v>1</v>
      </c>
      <c r="N12" s="17" t="s">
        <v>1311</v>
      </c>
      <c r="O12" s="18">
        <v>1</v>
      </c>
      <c r="P12" s="46">
        <f t="shared" si="4"/>
        <v>1</v>
      </c>
      <c r="Q12" s="46">
        <f t="shared" si="5"/>
        <v>1</v>
      </c>
      <c r="R12" s="46">
        <v>1</v>
      </c>
      <c r="S12" s="75" t="s">
        <v>191</v>
      </c>
    </row>
    <row r="13" spans="1:19" s="48" customFormat="1" ht="147.75" customHeight="1">
      <c r="A13" s="120">
        <v>4</v>
      </c>
      <c r="B13" s="17" t="s">
        <v>1312</v>
      </c>
      <c r="C13" s="24" t="s">
        <v>400</v>
      </c>
      <c r="D13" s="17" t="s">
        <v>1313</v>
      </c>
      <c r="E13" s="18">
        <v>1</v>
      </c>
      <c r="F13" s="46">
        <f t="shared" si="6"/>
        <v>1</v>
      </c>
      <c r="G13" s="46">
        <f t="shared" si="7"/>
        <v>1</v>
      </c>
      <c r="H13" s="46">
        <v>1</v>
      </c>
      <c r="I13" s="20" t="s">
        <v>1314</v>
      </c>
      <c r="J13" s="18">
        <v>1</v>
      </c>
      <c r="K13" s="46">
        <f t="shared" si="2"/>
        <v>1</v>
      </c>
      <c r="L13" s="46">
        <f t="shared" si="3"/>
        <v>1</v>
      </c>
      <c r="M13" s="46">
        <v>1</v>
      </c>
      <c r="N13" s="17" t="s">
        <v>1315</v>
      </c>
      <c r="O13" s="18">
        <v>1</v>
      </c>
      <c r="P13" s="46">
        <f t="shared" si="4"/>
        <v>1</v>
      </c>
      <c r="Q13" s="46">
        <f t="shared" si="5"/>
        <v>1</v>
      </c>
      <c r="R13" s="46">
        <v>1</v>
      </c>
      <c r="S13" s="75" t="s">
        <v>26</v>
      </c>
    </row>
    <row r="14" spans="1:19" s="48" customFormat="1" ht="161.25" customHeight="1">
      <c r="A14" s="45">
        <v>5</v>
      </c>
      <c r="B14" s="17" t="s">
        <v>1316</v>
      </c>
      <c r="C14" s="267" t="s">
        <v>401</v>
      </c>
      <c r="D14" s="17" t="s">
        <v>1317</v>
      </c>
      <c r="E14" s="18">
        <v>1</v>
      </c>
      <c r="F14" s="46">
        <f t="shared" si="6"/>
        <v>1</v>
      </c>
      <c r="G14" s="46">
        <f t="shared" si="7"/>
        <v>1</v>
      </c>
      <c r="H14" s="46">
        <v>1</v>
      </c>
      <c r="I14" s="20" t="s">
        <v>1318</v>
      </c>
      <c r="J14" s="18">
        <v>1</v>
      </c>
      <c r="K14" s="46">
        <f t="shared" si="2"/>
        <v>1</v>
      </c>
      <c r="L14" s="46">
        <f t="shared" si="3"/>
        <v>1</v>
      </c>
      <c r="M14" s="46">
        <v>1</v>
      </c>
      <c r="N14" s="17" t="s">
        <v>1319</v>
      </c>
      <c r="O14" s="18">
        <v>1</v>
      </c>
      <c r="P14" s="46">
        <f t="shared" si="4"/>
        <v>1</v>
      </c>
      <c r="Q14" s="46">
        <f t="shared" si="5"/>
        <v>1</v>
      </c>
      <c r="R14" s="46">
        <v>1</v>
      </c>
      <c r="S14" s="256" t="s">
        <v>26</v>
      </c>
    </row>
    <row r="15" spans="1:19" s="48" customFormat="1" ht="105">
      <c r="A15" s="45">
        <v>6</v>
      </c>
      <c r="B15" s="17" t="s">
        <v>1320</v>
      </c>
      <c r="C15" s="267"/>
      <c r="D15" s="17" t="s">
        <v>1321</v>
      </c>
      <c r="E15" s="18">
        <v>1</v>
      </c>
      <c r="F15" s="46">
        <f t="shared" si="6"/>
        <v>1</v>
      </c>
      <c r="G15" s="46">
        <f t="shared" si="7"/>
        <v>1</v>
      </c>
      <c r="H15" s="46">
        <v>1</v>
      </c>
      <c r="I15" s="20" t="s">
        <v>1322</v>
      </c>
      <c r="J15" s="18">
        <v>1</v>
      </c>
      <c r="K15" s="46">
        <f t="shared" si="2"/>
        <v>1</v>
      </c>
      <c r="L15" s="46">
        <f t="shared" si="3"/>
        <v>1</v>
      </c>
      <c r="M15" s="46">
        <v>1</v>
      </c>
      <c r="N15" s="17" t="s">
        <v>1323</v>
      </c>
      <c r="O15" s="18">
        <v>1</v>
      </c>
      <c r="P15" s="46">
        <f t="shared" si="4"/>
        <v>1</v>
      </c>
      <c r="Q15" s="46">
        <f t="shared" si="5"/>
        <v>1</v>
      </c>
      <c r="R15" s="46">
        <v>1</v>
      </c>
      <c r="S15" s="256"/>
    </row>
    <row r="16" spans="1:19" s="52" customFormat="1" ht="210">
      <c r="A16" s="45">
        <v>7</v>
      </c>
      <c r="B16" s="17" t="s">
        <v>1324</v>
      </c>
      <c r="C16" s="24" t="s">
        <v>402</v>
      </c>
      <c r="D16" s="17" t="s">
        <v>1325</v>
      </c>
      <c r="E16" s="18">
        <v>1</v>
      </c>
      <c r="F16" s="46">
        <f t="shared" si="6"/>
        <v>1</v>
      </c>
      <c r="G16" s="46">
        <f t="shared" si="7"/>
        <v>1</v>
      </c>
      <c r="H16" s="46">
        <v>1</v>
      </c>
      <c r="I16" s="20" t="s">
        <v>1960</v>
      </c>
      <c r="J16" s="18">
        <v>1</v>
      </c>
      <c r="K16" s="46">
        <f t="shared" si="2"/>
        <v>1</v>
      </c>
      <c r="L16" s="46">
        <f t="shared" si="3"/>
        <v>1</v>
      </c>
      <c r="M16" s="46">
        <v>1</v>
      </c>
      <c r="N16" s="17" t="s">
        <v>1326</v>
      </c>
      <c r="O16" s="18">
        <v>1</v>
      </c>
      <c r="P16" s="46">
        <f t="shared" si="4"/>
        <v>1</v>
      </c>
      <c r="Q16" s="46">
        <f t="shared" si="5"/>
        <v>1</v>
      </c>
      <c r="R16" s="46">
        <v>1</v>
      </c>
      <c r="S16" s="75" t="s">
        <v>26</v>
      </c>
    </row>
    <row r="17" spans="1:19" s="52" customFormat="1" ht="30">
      <c r="A17" s="2"/>
      <c r="B17" s="29" t="s">
        <v>1327</v>
      </c>
      <c r="C17" s="30"/>
      <c r="D17" s="121">
        <f>'RESULTADOS HEMATOPATIAS'!N32</f>
        <v>1</v>
      </c>
      <c r="E17" s="32">
        <f>SUM(E10:E16)</f>
        <v>7</v>
      </c>
      <c r="F17" s="32">
        <f t="shared" ref="F17:H17" si="8">SUM(F10:F16)</f>
        <v>7</v>
      </c>
      <c r="G17" s="32">
        <f t="shared" si="8"/>
        <v>7</v>
      </c>
      <c r="H17" s="32">
        <f t="shared" si="8"/>
        <v>7</v>
      </c>
      <c r="I17" s="33"/>
      <c r="J17" s="32">
        <f t="shared" ref="J17:K17" si="9">SUM(J10:J16)</f>
        <v>7</v>
      </c>
      <c r="K17" s="32">
        <f t="shared" si="9"/>
        <v>7</v>
      </c>
      <c r="L17" s="32">
        <f t="shared" ref="L17" si="10">SUM(L10:L16)</f>
        <v>7</v>
      </c>
      <c r="M17" s="32">
        <f t="shared" ref="M17" si="11">SUM(M10:M16)</f>
        <v>7</v>
      </c>
      <c r="N17" s="34"/>
      <c r="O17" s="32">
        <f t="shared" ref="O17:P17" si="12">SUM(O10:O16)</f>
        <v>7</v>
      </c>
      <c r="P17" s="32">
        <f t="shared" si="12"/>
        <v>7</v>
      </c>
      <c r="Q17" s="32">
        <f t="shared" ref="Q17" si="13">SUM(Q10:Q16)</f>
        <v>7</v>
      </c>
      <c r="R17" s="32">
        <f t="shared" ref="R17" si="14">SUM(R10:R16)</f>
        <v>7</v>
      </c>
      <c r="S17" s="76"/>
    </row>
    <row r="18" spans="1:19" s="52" customFormat="1" ht="30">
      <c r="A18" s="2"/>
      <c r="B18" s="29" t="s">
        <v>1328</v>
      </c>
      <c r="C18" s="30"/>
      <c r="D18" s="121">
        <f>'RESULTADOS FUERA'!F40</f>
        <v>1</v>
      </c>
      <c r="E18" s="32">
        <f>SUM(E10:E16)</f>
        <v>7</v>
      </c>
      <c r="F18" s="32">
        <f t="shared" ref="F18:H18" si="15">SUM(F10:F16)</f>
        <v>7</v>
      </c>
      <c r="G18" s="32">
        <f t="shared" si="15"/>
        <v>7</v>
      </c>
      <c r="H18" s="32">
        <f t="shared" si="15"/>
        <v>7</v>
      </c>
      <c r="I18" s="33"/>
      <c r="J18" s="32">
        <f t="shared" ref="J18" si="16">SUM(J10:J16)</f>
        <v>7</v>
      </c>
      <c r="K18" s="32">
        <f t="shared" ref="K18:M18" si="17">SUM(K10:K16)</f>
        <v>7</v>
      </c>
      <c r="L18" s="32">
        <f t="shared" si="17"/>
        <v>7</v>
      </c>
      <c r="M18" s="32">
        <f t="shared" si="17"/>
        <v>7</v>
      </c>
      <c r="N18" s="34"/>
      <c r="O18" s="32">
        <f t="shared" ref="O18" si="18">SUM(O10:O16)</f>
        <v>7</v>
      </c>
      <c r="P18" s="32">
        <f t="shared" ref="P18:R18" si="19">SUM(P10:P16)</f>
        <v>7</v>
      </c>
      <c r="Q18" s="32">
        <f t="shared" si="19"/>
        <v>7</v>
      </c>
      <c r="R18" s="32">
        <f t="shared" si="19"/>
        <v>7</v>
      </c>
      <c r="S18" s="76"/>
    </row>
    <row r="19" spans="1:19" s="52" customFormat="1" ht="30">
      <c r="A19" s="2"/>
      <c r="B19" s="29" t="s">
        <v>1329</v>
      </c>
      <c r="C19" s="30"/>
      <c r="D19" s="121">
        <f>'RESULTADOS TUMORES SOLIDOS'!F40</f>
        <v>1</v>
      </c>
      <c r="E19" s="32">
        <f>SUM(E10:E16)</f>
        <v>7</v>
      </c>
      <c r="F19" s="32">
        <f t="shared" ref="F19:H19" si="20">SUM(F10:F16)</f>
        <v>7</v>
      </c>
      <c r="G19" s="32">
        <f t="shared" si="20"/>
        <v>7</v>
      </c>
      <c r="H19" s="32">
        <f t="shared" si="20"/>
        <v>7</v>
      </c>
      <c r="I19" s="33"/>
      <c r="J19" s="32">
        <f t="shared" ref="J19" si="21">SUM(J10:J16)</f>
        <v>7</v>
      </c>
      <c r="K19" s="32">
        <f t="shared" ref="K19:M19" si="22">SUM(K10:K16)</f>
        <v>7</v>
      </c>
      <c r="L19" s="32">
        <f t="shared" si="22"/>
        <v>7</v>
      </c>
      <c r="M19" s="32">
        <f t="shared" si="22"/>
        <v>7</v>
      </c>
      <c r="N19" s="34"/>
      <c r="O19" s="32">
        <f t="shared" ref="O19" si="23">SUM(O10:O16)</f>
        <v>7</v>
      </c>
      <c r="P19" s="32">
        <f t="shared" ref="P19:R19" si="24">SUM(P10:P16)</f>
        <v>7</v>
      </c>
      <c r="Q19" s="32">
        <f t="shared" si="24"/>
        <v>7</v>
      </c>
      <c r="R19" s="32">
        <f t="shared" si="24"/>
        <v>7</v>
      </c>
      <c r="S19" s="76"/>
    </row>
    <row r="20" spans="1:19">
      <c r="A20" s="52"/>
      <c r="B20" s="52"/>
      <c r="D20" s="122"/>
      <c r="E20" s="105"/>
      <c r="F20" s="52"/>
      <c r="G20" s="52"/>
      <c r="H20" s="52"/>
      <c r="I20" s="106"/>
      <c r="J20" s="52"/>
      <c r="K20" s="52"/>
      <c r="L20" s="52"/>
      <c r="M20" s="52"/>
      <c r="N20" s="104"/>
      <c r="O20" s="52"/>
      <c r="P20" s="52"/>
      <c r="Q20" s="52"/>
      <c r="R20" s="52"/>
    </row>
    <row r="21" spans="1:19">
      <c r="B21" s="52"/>
      <c r="D21" s="122"/>
      <c r="E21" s="105"/>
      <c r="F21" s="52"/>
      <c r="G21" s="52"/>
      <c r="H21" s="52"/>
      <c r="I21" s="106"/>
      <c r="J21" s="52"/>
      <c r="K21" s="52"/>
      <c r="L21" s="52"/>
      <c r="M21" s="52"/>
      <c r="N21" s="104"/>
      <c r="O21" s="52"/>
      <c r="P21" s="52"/>
      <c r="Q21" s="52"/>
      <c r="R21" s="52"/>
    </row>
    <row r="22" spans="1:19">
      <c r="B22" s="52"/>
      <c r="D22" s="122"/>
      <c r="E22" s="105"/>
      <c r="F22" s="52"/>
      <c r="G22" s="52"/>
      <c r="H22" s="52"/>
      <c r="I22" s="106"/>
      <c r="J22" s="52"/>
      <c r="K22" s="52"/>
      <c r="L22" s="52"/>
      <c r="M22" s="52"/>
      <c r="N22" s="104"/>
      <c r="O22" s="52"/>
      <c r="P22" s="52"/>
      <c r="Q22" s="52"/>
      <c r="R22" s="52"/>
    </row>
    <row r="23" spans="1:19">
      <c r="B23" s="52"/>
      <c r="D23" s="122"/>
      <c r="E23" s="105"/>
      <c r="F23" s="52"/>
      <c r="G23" s="52"/>
      <c r="H23" s="52"/>
      <c r="I23" s="106"/>
      <c r="J23" s="52"/>
      <c r="K23" s="52"/>
      <c r="L23" s="52"/>
      <c r="M23" s="52"/>
      <c r="N23" s="104"/>
      <c r="O23" s="52"/>
      <c r="P23" s="52"/>
      <c r="Q23" s="52"/>
      <c r="R23" s="52"/>
    </row>
    <row r="24" spans="1:19">
      <c r="B24" s="52"/>
      <c r="D24" s="122"/>
      <c r="E24" s="105"/>
      <c r="F24" s="52"/>
      <c r="G24" s="52"/>
      <c r="H24" s="52"/>
      <c r="I24" s="106"/>
      <c r="J24" s="52"/>
      <c r="K24" s="52"/>
      <c r="L24" s="52"/>
      <c r="M24" s="52"/>
      <c r="N24" s="104"/>
      <c r="O24" s="52"/>
      <c r="P24" s="52"/>
      <c r="Q24" s="52"/>
      <c r="R24" s="52"/>
    </row>
    <row r="43" spans="5:7">
      <c r="E43" s="116"/>
      <c r="F43" s="116"/>
      <c r="G43" s="116"/>
    </row>
  </sheetData>
  <mergeCells count="28">
    <mergeCell ref="O7:O9"/>
    <mergeCell ref="S7:S9"/>
    <mergeCell ref="A7:A9"/>
    <mergeCell ref="B7:B9"/>
    <mergeCell ref="C7:C9"/>
    <mergeCell ref="E7:E9"/>
    <mergeCell ref="J7:J9"/>
    <mergeCell ref="F7:F9"/>
    <mergeCell ref="G7:G9"/>
    <mergeCell ref="H7:H9"/>
    <mergeCell ref="K7:K9"/>
    <mergeCell ref="L7:L9"/>
    <mergeCell ref="M7:M9"/>
    <mergeCell ref="P7:P9"/>
    <mergeCell ref="Q7:Q9"/>
    <mergeCell ref="R7:R9"/>
    <mergeCell ref="A1:S1"/>
    <mergeCell ref="A2:S2"/>
    <mergeCell ref="A4:S4"/>
    <mergeCell ref="A6:S6"/>
    <mergeCell ref="A3:S3"/>
    <mergeCell ref="A5:I5"/>
    <mergeCell ref="J5:S5"/>
    <mergeCell ref="B10:B11"/>
    <mergeCell ref="S10:S11"/>
    <mergeCell ref="C10:C11"/>
    <mergeCell ref="C14:C15"/>
    <mergeCell ref="S14:S15"/>
  </mergeCells>
  <pageMargins left="0.70866141732283472" right="0.70866141732283472" top="0.74803149606299213" bottom="0.74803149606299213" header="0.31496062992125984" footer="0.31496062992125984"/>
  <pageSetup scale="33" fitToHeight="0"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7">
    <tabColor rgb="FF8E001B"/>
    <pageSetUpPr fitToPage="1"/>
  </sheetPr>
  <dimension ref="A1:S237"/>
  <sheetViews>
    <sheetView view="pageBreakPreview" zoomScale="80" zoomScaleNormal="70" zoomScaleSheetLayoutView="80" workbookViewId="0">
      <pane ySplit="9" topLeftCell="A10" activePane="bottomLeft" state="frozen"/>
      <selection activeCell="A5" sqref="A5:I5"/>
      <selection pane="bottomLeft" activeCell="D231" sqref="D231"/>
    </sheetView>
  </sheetViews>
  <sheetFormatPr baseColWidth="10" defaultColWidth="9.3984375" defaultRowHeight="10"/>
  <cols>
    <col min="1" max="1" width="5.796875" style="58" customWidth="1"/>
    <col min="2" max="2" width="50.796875" style="58" customWidth="1"/>
    <col min="3" max="3" width="22.796875" style="58" customWidth="1"/>
    <col min="4" max="4" width="58.59765625" style="58" customWidth="1"/>
    <col min="5" max="5" width="10.796875" style="61" customWidth="1"/>
    <col min="6" max="8" width="10.796875" style="58" hidden="1" customWidth="1"/>
    <col min="9" max="9" width="90.796875" style="61" customWidth="1"/>
    <col min="10" max="10" width="10.796875" style="58" customWidth="1"/>
    <col min="11" max="13" width="10.796875" style="58" hidden="1" customWidth="1"/>
    <col min="14" max="14" width="90.796875" style="58" customWidth="1"/>
    <col min="15" max="15" width="10.796875" style="58" customWidth="1"/>
    <col min="16" max="18" width="10.796875" style="58" hidden="1" customWidth="1"/>
    <col min="19" max="19" width="50.796875" style="59" customWidth="1"/>
    <col min="20" max="16384" width="9.3984375" style="58"/>
  </cols>
  <sheetData>
    <row r="1" spans="1:19" s="1" customFormat="1" ht="18" customHeight="1">
      <c r="A1" s="259" t="s">
        <v>1829</v>
      </c>
      <c r="B1" s="260"/>
      <c r="C1" s="260"/>
      <c r="D1" s="260"/>
      <c r="E1" s="260"/>
      <c r="F1" s="260"/>
      <c r="G1" s="260"/>
      <c r="H1" s="260"/>
      <c r="I1" s="260"/>
      <c r="J1" s="260"/>
      <c r="K1" s="260"/>
      <c r="L1" s="260"/>
      <c r="M1" s="260"/>
      <c r="N1" s="260"/>
      <c r="O1" s="260"/>
      <c r="P1" s="260"/>
      <c r="Q1" s="260"/>
      <c r="R1" s="260"/>
      <c r="S1" s="260"/>
    </row>
    <row r="2" spans="1:19" s="1" customFormat="1" ht="18" customHeight="1">
      <c r="A2" s="261" t="s">
        <v>27</v>
      </c>
      <c r="B2" s="262"/>
      <c r="C2" s="262"/>
      <c r="D2" s="262"/>
      <c r="E2" s="262"/>
      <c r="F2" s="262"/>
      <c r="G2" s="262"/>
      <c r="H2" s="262"/>
      <c r="I2" s="262"/>
      <c r="J2" s="262"/>
      <c r="K2" s="262"/>
      <c r="L2" s="262"/>
      <c r="M2" s="262"/>
      <c r="N2" s="262"/>
      <c r="O2" s="262"/>
      <c r="P2" s="262"/>
      <c r="Q2" s="262"/>
      <c r="R2" s="262"/>
      <c r="S2" s="262"/>
    </row>
    <row r="3" spans="1:19" s="6" customFormat="1" ht="42" customHeight="1">
      <c r="A3" s="265"/>
      <c r="B3" s="266"/>
      <c r="C3" s="266"/>
      <c r="D3" s="266"/>
      <c r="E3" s="266"/>
      <c r="F3" s="266"/>
      <c r="G3" s="266"/>
      <c r="H3" s="266"/>
      <c r="I3" s="266"/>
      <c r="J3" s="266"/>
      <c r="K3" s="266"/>
      <c r="L3" s="266"/>
      <c r="M3" s="266"/>
      <c r="N3" s="266"/>
      <c r="O3" s="266"/>
      <c r="P3" s="266"/>
      <c r="Q3" s="266"/>
      <c r="R3" s="266"/>
      <c r="S3" s="266"/>
    </row>
    <row r="4" spans="1:19" s="1" customFormat="1" ht="57.75" customHeight="1">
      <c r="A4" s="263" t="str">
        <f>'LABORATORIO CLÍNICO'!A4:S4</f>
        <v xml:space="preserve">CÉDULA DE EVALUACIÓN PARA CÁNCER EN MENORES DE 18 AÑOS: Astrocitoma, Ependimoma, Meduloblastoma, Neuroblastoma, Otros tumores del sistema nervioso central; Tumor de Wilms, Otros tumores renales, Hepatocarcinoma, Hepatoblastoma, Osteosarcoma, Sarcoma de Ewing, Linfoma no Hodgkin, Enfermedad o linfoma deHodgkin, Retinoblastoma, Sarcoma de partes blandas, Tumores gonadales, Tumores extragonadales, Diversos carcinomas, Histiocitosis; Leucemia linfoblástica aguda, Leucemia mieloblástica aguda, Leucemia crónica, Síndrome mielodisplásico - 2018                                                                                                                                                                             </v>
      </c>
      <c r="B4" s="264"/>
      <c r="C4" s="264"/>
      <c r="D4" s="264"/>
      <c r="E4" s="264"/>
      <c r="F4" s="264"/>
      <c r="G4" s="264"/>
      <c r="H4" s="264"/>
      <c r="I4" s="264"/>
      <c r="J4" s="264"/>
      <c r="K4" s="264"/>
      <c r="L4" s="264"/>
      <c r="M4" s="264"/>
      <c r="N4" s="264"/>
      <c r="O4" s="264"/>
      <c r="P4" s="264"/>
      <c r="Q4" s="264"/>
      <c r="R4" s="264"/>
      <c r="S4" s="264"/>
    </row>
    <row r="5" spans="1:19" s="7" customFormat="1" ht="21" customHeight="1">
      <c r="A5" s="301">
        <f>CARÁTULA!E8</f>
        <v>0</v>
      </c>
      <c r="B5" s="301"/>
      <c r="C5" s="301"/>
      <c r="D5" s="301"/>
      <c r="E5" s="301"/>
      <c r="F5" s="301"/>
      <c r="G5" s="301"/>
      <c r="H5" s="301"/>
      <c r="I5" s="301"/>
      <c r="J5" s="301">
        <f>CARÁTULA!E11</f>
        <v>0</v>
      </c>
      <c r="K5" s="301"/>
      <c r="L5" s="301"/>
      <c r="M5" s="301"/>
      <c r="N5" s="301"/>
      <c r="O5" s="301"/>
      <c r="P5" s="301"/>
      <c r="Q5" s="301"/>
      <c r="R5" s="301"/>
      <c r="S5" s="301"/>
    </row>
    <row r="6" spans="1:19" s="7" customFormat="1" ht="20" customHeight="1">
      <c r="A6" s="302" t="s">
        <v>1860</v>
      </c>
      <c r="B6" s="302"/>
      <c r="C6" s="302"/>
      <c r="D6" s="302"/>
      <c r="E6" s="302"/>
      <c r="F6" s="302"/>
      <c r="G6" s="302"/>
      <c r="H6" s="302"/>
      <c r="I6" s="302"/>
      <c r="J6" s="302"/>
      <c r="K6" s="302"/>
      <c r="L6" s="302"/>
      <c r="M6" s="302"/>
      <c r="N6" s="302"/>
      <c r="O6" s="302"/>
      <c r="P6" s="302"/>
      <c r="Q6" s="302"/>
      <c r="R6" s="302"/>
      <c r="S6" s="302"/>
    </row>
    <row r="7" spans="1:19" s="7" customFormat="1" ht="19.5" customHeight="1">
      <c r="A7" s="251" t="s">
        <v>28</v>
      </c>
      <c r="B7" s="251"/>
      <c r="C7" s="253" t="s">
        <v>29</v>
      </c>
      <c r="D7" s="124" t="s">
        <v>30</v>
      </c>
      <c r="E7" s="252" t="s">
        <v>31</v>
      </c>
      <c r="F7" s="125"/>
      <c r="G7" s="125"/>
      <c r="H7" s="125"/>
      <c r="I7" s="124" t="s">
        <v>1</v>
      </c>
      <c r="J7" s="252" t="s">
        <v>31</v>
      </c>
      <c r="K7" s="125"/>
      <c r="L7" s="125"/>
      <c r="M7" s="125"/>
      <c r="N7" s="126" t="s">
        <v>2</v>
      </c>
      <c r="O7" s="252" t="s">
        <v>31</v>
      </c>
      <c r="P7" s="124"/>
      <c r="Q7" s="124"/>
      <c r="R7" s="124"/>
      <c r="S7" s="252" t="s">
        <v>32</v>
      </c>
    </row>
    <row r="8" spans="1:19" s="7" customFormat="1" ht="19.5" customHeight="1">
      <c r="A8" s="251"/>
      <c r="B8" s="251"/>
      <c r="C8" s="338"/>
      <c r="D8" s="127" t="s">
        <v>33</v>
      </c>
      <c r="E8" s="252"/>
      <c r="F8" s="257" t="s">
        <v>1723</v>
      </c>
      <c r="G8" s="257" t="s">
        <v>452</v>
      </c>
      <c r="H8" s="257" t="s">
        <v>1724</v>
      </c>
      <c r="I8" s="128" t="s">
        <v>33</v>
      </c>
      <c r="J8" s="252"/>
      <c r="K8" s="257" t="s">
        <v>1723</v>
      </c>
      <c r="L8" s="257" t="s">
        <v>452</v>
      </c>
      <c r="M8" s="257" t="s">
        <v>1724</v>
      </c>
      <c r="N8" s="129" t="s">
        <v>5</v>
      </c>
      <c r="O8" s="252"/>
      <c r="P8" s="288" t="s">
        <v>1723</v>
      </c>
      <c r="Q8" s="288" t="s">
        <v>452</v>
      </c>
      <c r="R8" s="288" t="s">
        <v>1724</v>
      </c>
      <c r="S8" s="252"/>
    </row>
    <row r="9" spans="1:19" ht="24" customHeight="1">
      <c r="A9" s="251"/>
      <c r="B9" s="251"/>
      <c r="C9" s="338"/>
      <c r="D9" s="130" t="s">
        <v>34</v>
      </c>
      <c r="E9" s="253"/>
      <c r="F9" s="257"/>
      <c r="G9" s="257"/>
      <c r="H9" s="257"/>
      <c r="I9" s="131" t="s">
        <v>34</v>
      </c>
      <c r="J9" s="253"/>
      <c r="K9" s="257"/>
      <c r="L9" s="257"/>
      <c r="M9" s="257"/>
      <c r="N9" s="132" t="s">
        <v>34</v>
      </c>
      <c r="O9" s="253"/>
      <c r="P9" s="288"/>
      <c r="Q9" s="288"/>
      <c r="R9" s="288"/>
      <c r="S9" s="253"/>
    </row>
    <row r="10" spans="1:19" s="22" customFormat="1" ht="35.25" customHeight="1">
      <c r="A10" s="251"/>
      <c r="B10" s="251"/>
      <c r="C10" s="133" t="s">
        <v>4</v>
      </c>
      <c r="D10" s="133" t="s">
        <v>3</v>
      </c>
      <c r="E10" s="133"/>
      <c r="F10" s="257"/>
      <c r="G10" s="257"/>
      <c r="H10" s="257"/>
      <c r="I10" s="133"/>
      <c r="J10" s="133"/>
      <c r="K10" s="257"/>
      <c r="L10" s="257"/>
      <c r="M10" s="257"/>
      <c r="N10" s="133"/>
      <c r="O10" s="133"/>
      <c r="P10" s="288"/>
      <c r="Q10" s="288"/>
      <c r="R10" s="288"/>
      <c r="S10" s="134"/>
    </row>
    <row r="11" spans="1:19" s="22" customFormat="1" ht="33" customHeight="1">
      <c r="A11" s="16">
        <v>1</v>
      </c>
      <c r="B11" s="308" t="s">
        <v>1330</v>
      </c>
      <c r="C11" s="135" t="s">
        <v>1331</v>
      </c>
      <c r="D11" s="83" t="s">
        <v>1332</v>
      </c>
      <c r="E11" s="84">
        <v>1</v>
      </c>
      <c r="F11" s="46">
        <f t="shared" ref="F11:F12" si="0">IF(E11=G11,H11)</f>
        <v>1</v>
      </c>
      <c r="G11" s="46">
        <f t="shared" ref="G11:G12" si="1">IF(E11="NA","NA",H11)</f>
        <v>1</v>
      </c>
      <c r="H11" s="46">
        <v>1</v>
      </c>
      <c r="I11" s="85" t="s">
        <v>730</v>
      </c>
      <c r="J11" s="84">
        <v>1</v>
      </c>
      <c r="K11" s="46">
        <f t="shared" ref="K11:K17" si="2">IF(J11=L11,M11)</f>
        <v>1</v>
      </c>
      <c r="L11" s="46">
        <f t="shared" ref="L11:L17" si="3">IF(J11="NA","NA",M11)</f>
        <v>1</v>
      </c>
      <c r="M11" s="46">
        <v>1</v>
      </c>
      <c r="N11" s="83" t="s">
        <v>588</v>
      </c>
      <c r="O11" s="84">
        <v>1</v>
      </c>
      <c r="P11" s="46">
        <f t="shared" ref="P11:P17" si="4">IF(O11=Q11,R11)</f>
        <v>1</v>
      </c>
      <c r="Q11" s="46">
        <f t="shared" ref="Q11:Q17" si="5">IF(O11="NA","NA",R11)</f>
        <v>1</v>
      </c>
      <c r="R11" s="46">
        <v>1</v>
      </c>
      <c r="S11" s="254" t="s">
        <v>20</v>
      </c>
    </row>
    <row r="12" spans="1:19" s="22" customFormat="1" ht="30">
      <c r="A12" s="16">
        <v>2</v>
      </c>
      <c r="B12" s="308"/>
      <c r="C12" s="135" t="s">
        <v>1333</v>
      </c>
      <c r="D12" s="83" t="s">
        <v>1334</v>
      </c>
      <c r="E12" s="84">
        <v>1</v>
      </c>
      <c r="F12" s="46">
        <f t="shared" si="0"/>
        <v>1</v>
      </c>
      <c r="G12" s="46">
        <f t="shared" si="1"/>
        <v>1</v>
      </c>
      <c r="H12" s="46">
        <v>1</v>
      </c>
      <c r="I12" s="85" t="s">
        <v>730</v>
      </c>
      <c r="J12" s="84">
        <v>1</v>
      </c>
      <c r="K12" s="46">
        <f t="shared" si="2"/>
        <v>1</v>
      </c>
      <c r="L12" s="46">
        <f t="shared" si="3"/>
        <v>1</v>
      </c>
      <c r="M12" s="46">
        <v>1</v>
      </c>
      <c r="N12" s="83" t="s">
        <v>588</v>
      </c>
      <c r="O12" s="84">
        <v>1</v>
      </c>
      <c r="P12" s="46">
        <f t="shared" si="4"/>
        <v>1</v>
      </c>
      <c r="Q12" s="46">
        <f t="shared" si="5"/>
        <v>1</v>
      </c>
      <c r="R12" s="46">
        <v>1</v>
      </c>
      <c r="S12" s="254"/>
    </row>
    <row r="13" spans="1:19" s="22" customFormat="1" ht="60">
      <c r="A13" s="16">
        <v>3</v>
      </c>
      <c r="B13" s="308"/>
      <c r="C13" s="135" t="s">
        <v>1335</v>
      </c>
      <c r="D13" s="83" t="s">
        <v>1336</v>
      </c>
      <c r="E13" s="84">
        <v>1</v>
      </c>
      <c r="F13" s="46">
        <f t="shared" ref="F13:F17" si="6">IF(E13=G13,H13)</f>
        <v>1</v>
      </c>
      <c r="G13" s="46">
        <f t="shared" ref="G13:G17" si="7">IF(E13="NA","NA",H13)</f>
        <v>1</v>
      </c>
      <c r="H13" s="46">
        <v>1</v>
      </c>
      <c r="I13" s="85" t="s">
        <v>730</v>
      </c>
      <c r="J13" s="84">
        <v>1</v>
      </c>
      <c r="K13" s="46">
        <f t="shared" si="2"/>
        <v>1</v>
      </c>
      <c r="L13" s="46">
        <f t="shared" si="3"/>
        <v>1</v>
      </c>
      <c r="M13" s="46">
        <v>1</v>
      </c>
      <c r="N13" s="83" t="s">
        <v>588</v>
      </c>
      <c r="O13" s="84">
        <v>1</v>
      </c>
      <c r="P13" s="46">
        <f t="shared" si="4"/>
        <v>1</v>
      </c>
      <c r="Q13" s="46">
        <f t="shared" si="5"/>
        <v>1</v>
      </c>
      <c r="R13" s="46">
        <v>1</v>
      </c>
      <c r="S13" s="254"/>
    </row>
    <row r="14" spans="1:19" s="22" customFormat="1" ht="45">
      <c r="A14" s="16">
        <v>4</v>
      </c>
      <c r="B14" s="308"/>
      <c r="C14" s="135" t="s">
        <v>1337</v>
      </c>
      <c r="D14" s="83" t="s">
        <v>1338</v>
      </c>
      <c r="E14" s="84">
        <v>1</v>
      </c>
      <c r="F14" s="46">
        <f t="shared" si="6"/>
        <v>1</v>
      </c>
      <c r="G14" s="46">
        <f t="shared" si="7"/>
        <v>1</v>
      </c>
      <c r="H14" s="46">
        <v>1</v>
      </c>
      <c r="I14" s="85" t="s">
        <v>730</v>
      </c>
      <c r="J14" s="84">
        <v>1</v>
      </c>
      <c r="K14" s="46">
        <f t="shared" si="2"/>
        <v>1</v>
      </c>
      <c r="L14" s="46">
        <f t="shared" si="3"/>
        <v>1</v>
      </c>
      <c r="M14" s="46">
        <v>1</v>
      </c>
      <c r="N14" s="83" t="s">
        <v>588</v>
      </c>
      <c r="O14" s="84">
        <v>1</v>
      </c>
      <c r="P14" s="46">
        <f t="shared" si="4"/>
        <v>1</v>
      </c>
      <c r="Q14" s="46">
        <f t="shared" si="5"/>
        <v>1</v>
      </c>
      <c r="R14" s="46">
        <v>1</v>
      </c>
      <c r="S14" s="254"/>
    </row>
    <row r="15" spans="1:19" s="22" customFormat="1" ht="45">
      <c r="A15" s="16">
        <v>5</v>
      </c>
      <c r="B15" s="308"/>
      <c r="C15" s="135" t="s">
        <v>1339</v>
      </c>
      <c r="D15" s="83" t="s">
        <v>1340</v>
      </c>
      <c r="E15" s="84">
        <v>1</v>
      </c>
      <c r="F15" s="46">
        <f t="shared" si="6"/>
        <v>1</v>
      </c>
      <c r="G15" s="46">
        <f t="shared" si="7"/>
        <v>1</v>
      </c>
      <c r="H15" s="46">
        <v>1</v>
      </c>
      <c r="I15" s="85" t="s">
        <v>730</v>
      </c>
      <c r="J15" s="84">
        <v>1</v>
      </c>
      <c r="K15" s="46">
        <f t="shared" si="2"/>
        <v>1</v>
      </c>
      <c r="L15" s="46">
        <f t="shared" si="3"/>
        <v>1</v>
      </c>
      <c r="M15" s="46">
        <v>1</v>
      </c>
      <c r="N15" s="83" t="s">
        <v>588</v>
      </c>
      <c r="O15" s="84">
        <v>1</v>
      </c>
      <c r="P15" s="46">
        <f t="shared" si="4"/>
        <v>1</v>
      </c>
      <c r="Q15" s="46">
        <f t="shared" si="5"/>
        <v>1</v>
      </c>
      <c r="R15" s="46">
        <v>1</v>
      </c>
      <c r="S15" s="254"/>
    </row>
    <row r="16" spans="1:19" s="22" customFormat="1" ht="60">
      <c r="A16" s="16">
        <v>6</v>
      </c>
      <c r="B16" s="308"/>
      <c r="C16" s="135" t="s">
        <v>1341</v>
      </c>
      <c r="D16" s="83" t="s">
        <v>1342</v>
      </c>
      <c r="E16" s="84">
        <v>1</v>
      </c>
      <c r="F16" s="46">
        <f t="shared" si="6"/>
        <v>1</v>
      </c>
      <c r="G16" s="46">
        <f t="shared" si="7"/>
        <v>1</v>
      </c>
      <c r="H16" s="46">
        <v>1</v>
      </c>
      <c r="I16" s="85" t="s">
        <v>730</v>
      </c>
      <c r="J16" s="84">
        <v>1</v>
      </c>
      <c r="K16" s="46">
        <f t="shared" si="2"/>
        <v>1</v>
      </c>
      <c r="L16" s="46">
        <f t="shared" si="3"/>
        <v>1</v>
      </c>
      <c r="M16" s="46">
        <v>1</v>
      </c>
      <c r="N16" s="83" t="s">
        <v>588</v>
      </c>
      <c r="O16" s="84">
        <v>1</v>
      </c>
      <c r="P16" s="46">
        <f t="shared" si="4"/>
        <v>1</v>
      </c>
      <c r="Q16" s="46">
        <f t="shared" si="5"/>
        <v>1</v>
      </c>
      <c r="R16" s="46">
        <v>1</v>
      </c>
      <c r="S16" s="254"/>
    </row>
    <row r="17" spans="1:19" s="70" customFormat="1" ht="30">
      <c r="A17" s="16">
        <v>7</v>
      </c>
      <c r="B17" s="308"/>
      <c r="C17" s="135" t="s">
        <v>1343</v>
      </c>
      <c r="D17" s="83" t="s">
        <v>1344</v>
      </c>
      <c r="E17" s="84">
        <v>1</v>
      </c>
      <c r="F17" s="46">
        <f t="shared" si="6"/>
        <v>1</v>
      </c>
      <c r="G17" s="46">
        <f t="shared" si="7"/>
        <v>1</v>
      </c>
      <c r="H17" s="46">
        <v>1</v>
      </c>
      <c r="I17" s="85" t="s">
        <v>730</v>
      </c>
      <c r="J17" s="84">
        <v>1</v>
      </c>
      <c r="K17" s="46">
        <f t="shared" si="2"/>
        <v>1</v>
      </c>
      <c r="L17" s="46">
        <f t="shared" si="3"/>
        <v>1</v>
      </c>
      <c r="M17" s="46">
        <v>1</v>
      </c>
      <c r="N17" s="83" t="s">
        <v>588</v>
      </c>
      <c r="O17" s="84">
        <v>1</v>
      </c>
      <c r="P17" s="46">
        <f t="shared" si="4"/>
        <v>1</v>
      </c>
      <c r="Q17" s="46">
        <f t="shared" si="5"/>
        <v>1</v>
      </c>
      <c r="R17" s="46">
        <v>1</v>
      </c>
      <c r="S17" s="254"/>
    </row>
    <row r="18" spans="1:19" s="22" customFormat="1" ht="15" customHeight="1">
      <c r="A18" s="335" t="s">
        <v>403</v>
      </c>
      <c r="B18" s="336"/>
      <c r="C18" s="336"/>
      <c r="D18" s="336"/>
      <c r="E18" s="336"/>
      <c r="F18" s="336"/>
      <c r="G18" s="336"/>
      <c r="H18" s="336"/>
      <c r="I18" s="336"/>
      <c r="J18" s="336"/>
      <c r="K18" s="336"/>
      <c r="L18" s="336"/>
      <c r="M18" s="336"/>
      <c r="N18" s="336"/>
      <c r="O18" s="336"/>
      <c r="P18" s="336"/>
      <c r="Q18" s="336"/>
      <c r="R18" s="336"/>
      <c r="S18" s="337"/>
    </row>
    <row r="19" spans="1:19" s="22" customFormat="1" ht="60">
      <c r="A19" s="16">
        <v>8</v>
      </c>
      <c r="B19" s="308"/>
      <c r="C19" s="135" t="s">
        <v>1345</v>
      </c>
      <c r="D19" s="83" t="s">
        <v>1346</v>
      </c>
      <c r="E19" s="84">
        <v>1</v>
      </c>
      <c r="F19" s="46">
        <f t="shared" ref="F19" si="8">IF(E19=G19,H19)</f>
        <v>1</v>
      </c>
      <c r="G19" s="46">
        <f t="shared" ref="G19" si="9">IF(E19="NA","NA",H19)</f>
        <v>1</v>
      </c>
      <c r="H19" s="46">
        <v>1</v>
      </c>
      <c r="I19" s="85" t="s">
        <v>730</v>
      </c>
      <c r="J19" s="84">
        <v>1</v>
      </c>
      <c r="K19" s="46">
        <f t="shared" ref="K19:K22" si="10">IF(J19=L19,M19)</f>
        <v>1</v>
      </c>
      <c r="L19" s="46">
        <f t="shared" ref="L19:L22" si="11">IF(J19="NA","NA",M19)</f>
        <v>1</v>
      </c>
      <c r="M19" s="46">
        <v>1</v>
      </c>
      <c r="N19" s="83" t="s">
        <v>588</v>
      </c>
      <c r="O19" s="84">
        <v>1</v>
      </c>
      <c r="P19" s="46">
        <f t="shared" ref="P19:P22" si="12">IF(O19=Q19,R19)</f>
        <v>1</v>
      </c>
      <c r="Q19" s="46">
        <f t="shared" ref="Q19:Q22" si="13">IF(O19="NA","NA",R19)</f>
        <v>1</v>
      </c>
      <c r="R19" s="46">
        <v>1</v>
      </c>
      <c r="S19" s="254"/>
    </row>
    <row r="20" spans="1:19" s="22" customFormat="1" ht="45">
      <c r="A20" s="16">
        <v>9</v>
      </c>
      <c r="B20" s="308"/>
      <c r="C20" s="135" t="s">
        <v>1347</v>
      </c>
      <c r="D20" s="83" t="s">
        <v>1348</v>
      </c>
      <c r="E20" s="84">
        <v>1</v>
      </c>
      <c r="F20" s="46">
        <f t="shared" ref="F20:F22" si="14">IF(E20=G20,H20)</f>
        <v>1</v>
      </c>
      <c r="G20" s="46">
        <f t="shared" ref="G20:G22" si="15">IF(E20="NA","NA",H20)</f>
        <v>1</v>
      </c>
      <c r="H20" s="46">
        <v>1</v>
      </c>
      <c r="I20" s="85" t="s">
        <v>730</v>
      </c>
      <c r="J20" s="84">
        <v>1</v>
      </c>
      <c r="K20" s="46">
        <f t="shared" si="10"/>
        <v>1</v>
      </c>
      <c r="L20" s="46">
        <f t="shared" si="11"/>
        <v>1</v>
      </c>
      <c r="M20" s="46">
        <v>1</v>
      </c>
      <c r="N20" s="83" t="s">
        <v>588</v>
      </c>
      <c r="O20" s="84">
        <v>1</v>
      </c>
      <c r="P20" s="46">
        <f t="shared" si="12"/>
        <v>1</v>
      </c>
      <c r="Q20" s="46">
        <f t="shared" si="13"/>
        <v>1</v>
      </c>
      <c r="R20" s="46">
        <v>1</v>
      </c>
      <c r="S20" s="254"/>
    </row>
    <row r="21" spans="1:19" s="22" customFormat="1" ht="45">
      <c r="A21" s="16">
        <v>10</v>
      </c>
      <c r="B21" s="308"/>
      <c r="C21" s="135" t="s">
        <v>1349</v>
      </c>
      <c r="D21" s="83" t="s">
        <v>1350</v>
      </c>
      <c r="E21" s="84">
        <v>1</v>
      </c>
      <c r="F21" s="46">
        <f t="shared" si="14"/>
        <v>1</v>
      </c>
      <c r="G21" s="46">
        <f t="shared" si="15"/>
        <v>1</v>
      </c>
      <c r="H21" s="46">
        <v>1</v>
      </c>
      <c r="I21" s="85" t="s">
        <v>730</v>
      </c>
      <c r="J21" s="84">
        <v>1</v>
      </c>
      <c r="K21" s="46">
        <f t="shared" si="10"/>
        <v>1</v>
      </c>
      <c r="L21" s="46">
        <f t="shared" si="11"/>
        <v>1</v>
      </c>
      <c r="M21" s="46">
        <v>1</v>
      </c>
      <c r="N21" s="83" t="s">
        <v>588</v>
      </c>
      <c r="O21" s="84">
        <v>1</v>
      </c>
      <c r="P21" s="46">
        <f t="shared" si="12"/>
        <v>1</v>
      </c>
      <c r="Q21" s="46">
        <f t="shared" si="13"/>
        <v>1</v>
      </c>
      <c r="R21" s="46">
        <v>1</v>
      </c>
      <c r="S21" s="254"/>
    </row>
    <row r="22" spans="1:19" s="70" customFormat="1" ht="45">
      <c r="A22" s="16">
        <v>11</v>
      </c>
      <c r="B22" s="308"/>
      <c r="C22" s="135" t="s">
        <v>1351</v>
      </c>
      <c r="D22" s="83" t="s">
        <v>1352</v>
      </c>
      <c r="E22" s="84">
        <v>1</v>
      </c>
      <c r="F22" s="46">
        <f t="shared" si="14"/>
        <v>1</v>
      </c>
      <c r="G22" s="46">
        <f t="shared" si="15"/>
        <v>1</v>
      </c>
      <c r="H22" s="46">
        <v>1</v>
      </c>
      <c r="I22" s="85" t="s">
        <v>730</v>
      </c>
      <c r="J22" s="84">
        <v>1</v>
      </c>
      <c r="K22" s="46">
        <f t="shared" si="10"/>
        <v>1</v>
      </c>
      <c r="L22" s="46">
        <f t="shared" si="11"/>
        <v>1</v>
      </c>
      <c r="M22" s="46">
        <v>1</v>
      </c>
      <c r="N22" s="83" t="s">
        <v>588</v>
      </c>
      <c r="O22" s="84">
        <v>1</v>
      </c>
      <c r="P22" s="46">
        <f t="shared" si="12"/>
        <v>1</v>
      </c>
      <c r="Q22" s="46">
        <f t="shared" si="13"/>
        <v>1</v>
      </c>
      <c r="R22" s="46">
        <v>1</v>
      </c>
      <c r="S22" s="254"/>
    </row>
    <row r="23" spans="1:19" s="22" customFormat="1" ht="15" customHeight="1">
      <c r="A23" s="335" t="s">
        <v>404</v>
      </c>
      <c r="B23" s="336"/>
      <c r="C23" s="336"/>
      <c r="D23" s="336"/>
      <c r="E23" s="336"/>
      <c r="F23" s="336"/>
      <c r="G23" s="336"/>
      <c r="H23" s="336"/>
      <c r="I23" s="336"/>
      <c r="J23" s="336"/>
      <c r="K23" s="336"/>
      <c r="L23" s="336"/>
      <c r="M23" s="336"/>
      <c r="N23" s="336"/>
      <c r="O23" s="336"/>
      <c r="P23" s="336"/>
      <c r="Q23" s="336"/>
      <c r="R23" s="336"/>
      <c r="S23" s="337"/>
    </row>
    <row r="24" spans="1:19" s="22" customFormat="1" ht="45">
      <c r="A24" s="16">
        <v>12</v>
      </c>
      <c r="B24" s="308" t="s">
        <v>1330</v>
      </c>
      <c r="C24" s="135" t="s">
        <v>1353</v>
      </c>
      <c r="D24" s="83" t="s">
        <v>1354</v>
      </c>
      <c r="E24" s="84">
        <v>1</v>
      </c>
      <c r="F24" s="46">
        <f t="shared" ref="F24:F25" si="16">IF(E24=G24,H24)</f>
        <v>1</v>
      </c>
      <c r="G24" s="46">
        <f t="shared" ref="G24:G25" si="17">IF(E24="NA","NA",H24)</f>
        <v>1</v>
      </c>
      <c r="H24" s="46">
        <v>1</v>
      </c>
      <c r="I24" s="85" t="s">
        <v>730</v>
      </c>
      <c r="J24" s="84">
        <v>1</v>
      </c>
      <c r="K24" s="46">
        <f t="shared" ref="K24:K36" si="18">IF(J24=L24,M24)</f>
        <v>1</v>
      </c>
      <c r="L24" s="46">
        <f t="shared" ref="L24:L36" si="19">IF(J24="NA","NA",M24)</f>
        <v>1</v>
      </c>
      <c r="M24" s="46">
        <v>1</v>
      </c>
      <c r="N24" s="83" t="s">
        <v>588</v>
      </c>
      <c r="O24" s="84">
        <v>1</v>
      </c>
      <c r="P24" s="46">
        <f t="shared" ref="P24:P36" si="20">IF(O24=Q24,R24)</f>
        <v>1</v>
      </c>
      <c r="Q24" s="46">
        <f t="shared" ref="Q24:Q36" si="21">IF(O24="NA","NA",R24)</f>
        <v>1</v>
      </c>
      <c r="R24" s="46">
        <v>1</v>
      </c>
      <c r="S24" s="254" t="s">
        <v>20</v>
      </c>
    </row>
    <row r="25" spans="1:19" s="22" customFormat="1" ht="30">
      <c r="A25" s="16">
        <v>13</v>
      </c>
      <c r="B25" s="308"/>
      <c r="C25" s="135" t="s">
        <v>1355</v>
      </c>
      <c r="D25" s="83" t="s">
        <v>1356</v>
      </c>
      <c r="E25" s="84">
        <v>1</v>
      </c>
      <c r="F25" s="46">
        <f t="shared" si="16"/>
        <v>1</v>
      </c>
      <c r="G25" s="46">
        <f t="shared" si="17"/>
        <v>1</v>
      </c>
      <c r="H25" s="46">
        <v>1</v>
      </c>
      <c r="I25" s="85" t="s">
        <v>1357</v>
      </c>
      <c r="J25" s="84">
        <v>1</v>
      </c>
      <c r="K25" s="46">
        <f t="shared" si="18"/>
        <v>1</v>
      </c>
      <c r="L25" s="46">
        <f t="shared" si="19"/>
        <v>1</v>
      </c>
      <c r="M25" s="46">
        <v>1</v>
      </c>
      <c r="N25" s="83" t="s">
        <v>588</v>
      </c>
      <c r="O25" s="84">
        <v>1</v>
      </c>
      <c r="P25" s="46">
        <f t="shared" si="20"/>
        <v>1</v>
      </c>
      <c r="Q25" s="46">
        <f t="shared" si="21"/>
        <v>1</v>
      </c>
      <c r="R25" s="46">
        <v>1</v>
      </c>
      <c r="S25" s="254"/>
    </row>
    <row r="26" spans="1:19" s="22" customFormat="1" ht="45">
      <c r="A26" s="16">
        <v>14</v>
      </c>
      <c r="B26" s="308"/>
      <c r="C26" s="135" t="s">
        <v>1358</v>
      </c>
      <c r="D26" s="83" t="s">
        <v>1359</v>
      </c>
      <c r="E26" s="84">
        <v>1</v>
      </c>
      <c r="F26" s="46">
        <f t="shared" ref="F26:F36" si="22">IF(E26=G26,H26)</f>
        <v>1</v>
      </c>
      <c r="G26" s="46">
        <f t="shared" ref="G26:G36" si="23">IF(E26="NA","NA",H26)</f>
        <v>1</v>
      </c>
      <c r="H26" s="46">
        <v>1</v>
      </c>
      <c r="I26" s="85" t="s">
        <v>730</v>
      </c>
      <c r="J26" s="84">
        <v>1</v>
      </c>
      <c r="K26" s="46">
        <f t="shared" si="18"/>
        <v>1</v>
      </c>
      <c r="L26" s="46">
        <f t="shared" si="19"/>
        <v>1</v>
      </c>
      <c r="M26" s="46">
        <v>1</v>
      </c>
      <c r="N26" s="83" t="s">
        <v>588</v>
      </c>
      <c r="O26" s="84">
        <v>1</v>
      </c>
      <c r="P26" s="46">
        <f t="shared" si="20"/>
        <v>1</v>
      </c>
      <c r="Q26" s="46">
        <f t="shared" si="21"/>
        <v>1</v>
      </c>
      <c r="R26" s="46">
        <v>1</v>
      </c>
      <c r="S26" s="254"/>
    </row>
    <row r="27" spans="1:19" s="22" customFormat="1" ht="60">
      <c r="A27" s="16">
        <v>15</v>
      </c>
      <c r="B27" s="308"/>
      <c r="C27" s="135" t="s">
        <v>1360</v>
      </c>
      <c r="D27" s="83" t="s">
        <v>1361</v>
      </c>
      <c r="E27" s="84">
        <v>1</v>
      </c>
      <c r="F27" s="46">
        <f t="shared" si="22"/>
        <v>1</v>
      </c>
      <c r="G27" s="46">
        <f t="shared" si="23"/>
        <v>1</v>
      </c>
      <c r="H27" s="46">
        <v>1</v>
      </c>
      <c r="I27" s="85" t="s">
        <v>730</v>
      </c>
      <c r="J27" s="84">
        <v>1</v>
      </c>
      <c r="K27" s="46">
        <f t="shared" si="18"/>
        <v>1</v>
      </c>
      <c r="L27" s="46">
        <f t="shared" si="19"/>
        <v>1</v>
      </c>
      <c r="M27" s="46">
        <v>1</v>
      </c>
      <c r="N27" s="83" t="s">
        <v>588</v>
      </c>
      <c r="O27" s="84">
        <v>1</v>
      </c>
      <c r="P27" s="46">
        <f t="shared" si="20"/>
        <v>1</v>
      </c>
      <c r="Q27" s="46">
        <f t="shared" si="21"/>
        <v>1</v>
      </c>
      <c r="R27" s="46">
        <v>1</v>
      </c>
      <c r="S27" s="254"/>
    </row>
    <row r="28" spans="1:19" s="22" customFormat="1" ht="60">
      <c r="A28" s="16">
        <v>16</v>
      </c>
      <c r="B28" s="308"/>
      <c r="C28" s="135" t="s">
        <v>1362</v>
      </c>
      <c r="D28" s="83" t="s">
        <v>1363</v>
      </c>
      <c r="E28" s="84">
        <v>1</v>
      </c>
      <c r="F28" s="46">
        <f t="shared" si="22"/>
        <v>1</v>
      </c>
      <c r="G28" s="46">
        <f t="shared" si="23"/>
        <v>1</v>
      </c>
      <c r="H28" s="46">
        <v>1</v>
      </c>
      <c r="I28" s="85" t="s">
        <v>730</v>
      </c>
      <c r="J28" s="84">
        <v>1</v>
      </c>
      <c r="K28" s="46">
        <f t="shared" si="18"/>
        <v>1</v>
      </c>
      <c r="L28" s="46">
        <f t="shared" si="19"/>
        <v>1</v>
      </c>
      <c r="M28" s="46">
        <v>1</v>
      </c>
      <c r="N28" s="83" t="s">
        <v>588</v>
      </c>
      <c r="O28" s="84">
        <v>1</v>
      </c>
      <c r="P28" s="46">
        <f t="shared" si="20"/>
        <v>1</v>
      </c>
      <c r="Q28" s="46">
        <f t="shared" si="21"/>
        <v>1</v>
      </c>
      <c r="R28" s="46">
        <v>1</v>
      </c>
      <c r="S28" s="254"/>
    </row>
    <row r="29" spans="1:19" s="22" customFormat="1" ht="45">
      <c r="A29" s="16">
        <v>17</v>
      </c>
      <c r="B29" s="308"/>
      <c r="C29" s="135" t="s">
        <v>1364</v>
      </c>
      <c r="D29" s="83" t="s">
        <v>1365</v>
      </c>
      <c r="E29" s="84">
        <v>1</v>
      </c>
      <c r="F29" s="46">
        <f t="shared" si="22"/>
        <v>1</v>
      </c>
      <c r="G29" s="46">
        <f t="shared" si="23"/>
        <v>1</v>
      </c>
      <c r="H29" s="46">
        <v>1</v>
      </c>
      <c r="I29" s="85" t="s">
        <v>730</v>
      </c>
      <c r="J29" s="84">
        <v>1</v>
      </c>
      <c r="K29" s="46">
        <f t="shared" si="18"/>
        <v>1</v>
      </c>
      <c r="L29" s="46">
        <f t="shared" si="19"/>
        <v>1</v>
      </c>
      <c r="M29" s="46">
        <v>1</v>
      </c>
      <c r="N29" s="83" t="s">
        <v>588</v>
      </c>
      <c r="O29" s="84">
        <v>1</v>
      </c>
      <c r="P29" s="46">
        <f t="shared" si="20"/>
        <v>1</v>
      </c>
      <c r="Q29" s="46">
        <f t="shared" si="21"/>
        <v>1</v>
      </c>
      <c r="R29" s="46">
        <v>1</v>
      </c>
      <c r="S29" s="254"/>
    </row>
    <row r="30" spans="1:19" s="22" customFormat="1" ht="45">
      <c r="A30" s="16">
        <v>18</v>
      </c>
      <c r="B30" s="308"/>
      <c r="C30" s="135" t="s">
        <v>1366</v>
      </c>
      <c r="D30" s="83" t="s">
        <v>1367</v>
      </c>
      <c r="E30" s="84">
        <v>1</v>
      </c>
      <c r="F30" s="46">
        <f t="shared" si="22"/>
        <v>1</v>
      </c>
      <c r="G30" s="46">
        <f t="shared" si="23"/>
        <v>1</v>
      </c>
      <c r="H30" s="46">
        <v>1</v>
      </c>
      <c r="I30" s="85" t="s">
        <v>730</v>
      </c>
      <c r="J30" s="84">
        <v>1</v>
      </c>
      <c r="K30" s="46">
        <f t="shared" si="18"/>
        <v>1</v>
      </c>
      <c r="L30" s="46">
        <f t="shared" si="19"/>
        <v>1</v>
      </c>
      <c r="M30" s="46">
        <v>1</v>
      </c>
      <c r="N30" s="83" t="s">
        <v>588</v>
      </c>
      <c r="O30" s="84">
        <v>1</v>
      </c>
      <c r="P30" s="46">
        <f t="shared" si="20"/>
        <v>1</v>
      </c>
      <c r="Q30" s="46">
        <f t="shared" si="21"/>
        <v>1</v>
      </c>
      <c r="R30" s="46">
        <v>1</v>
      </c>
      <c r="S30" s="254"/>
    </row>
    <row r="31" spans="1:19" s="22" customFormat="1" ht="45">
      <c r="A31" s="16">
        <v>19</v>
      </c>
      <c r="B31" s="308"/>
      <c r="C31" s="135" t="s">
        <v>1368</v>
      </c>
      <c r="D31" s="83" t="s">
        <v>1369</v>
      </c>
      <c r="E31" s="84">
        <v>1</v>
      </c>
      <c r="F31" s="46">
        <f t="shared" si="22"/>
        <v>1</v>
      </c>
      <c r="G31" s="46">
        <f t="shared" si="23"/>
        <v>1</v>
      </c>
      <c r="H31" s="46">
        <v>1</v>
      </c>
      <c r="I31" s="85" t="s">
        <v>730</v>
      </c>
      <c r="J31" s="84">
        <v>1</v>
      </c>
      <c r="K31" s="46">
        <f t="shared" si="18"/>
        <v>1</v>
      </c>
      <c r="L31" s="46">
        <f t="shared" si="19"/>
        <v>1</v>
      </c>
      <c r="M31" s="46">
        <v>1</v>
      </c>
      <c r="N31" s="83" t="s">
        <v>588</v>
      </c>
      <c r="O31" s="84">
        <v>1</v>
      </c>
      <c r="P31" s="46">
        <f t="shared" si="20"/>
        <v>1</v>
      </c>
      <c r="Q31" s="46">
        <f t="shared" si="21"/>
        <v>1</v>
      </c>
      <c r="R31" s="46">
        <v>1</v>
      </c>
      <c r="S31" s="254"/>
    </row>
    <row r="32" spans="1:19" s="22" customFormat="1" ht="60">
      <c r="A32" s="16">
        <v>20</v>
      </c>
      <c r="B32" s="308"/>
      <c r="C32" s="135" t="s">
        <v>1370</v>
      </c>
      <c r="D32" s="83" t="s">
        <v>1371</v>
      </c>
      <c r="E32" s="84">
        <v>1</v>
      </c>
      <c r="F32" s="46">
        <f t="shared" si="22"/>
        <v>1</v>
      </c>
      <c r="G32" s="46">
        <f t="shared" si="23"/>
        <v>1</v>
      </c>
      <c r="H32" s="46">
        <v>1</v>
      </c>
      <c r="I32" s="85" t="s">
        <v>730</v>
      </c>
      <c r="J32" s="84">
        <v>1</v>
      </c>
      <c r="K32" s="46">
        <f t="shared" si="18"/>
        <v>1</v>
      </c>
      <c r="L32" s="46">
        <f t="shared" si="19"/>
        <v>1</v>
      </c>
      <c r="M32" s="46">
        <v>1</v>
      </c>
      <c r="N32" s="83" t="s">
        <v>588</v>
      </c>
      <c r="O32" s="84">
        <v>1</v>
      </c>
      <c r="P32" s="46">
        <f t="shared" si="20"/>
        <v>1</v>
      </c>
      <c r="Q32" s="46">
        <f t="shared" si="21"/>
        <v>1</v>
      </c>
      <c r="R32" s="46">
        <v>1</v>
      </c>
      <c r="S32" s="254"/>
    </row>
    <row r="33" spans="1:19" s="22" customFormat="1" ht="60">
      <c r="A33" s="16">
        <v>21</v>
      </c>
      <c r="B33" s="308"/>
      <c r="C33" s="135" t="s">
        <v>1372</v>
      </c>
      <c r="D33" s="83" t="s">
        <v>1373</v>
      </c>
      <c r="E33" s="84">
        <v>1</v>
      </c>
      <c r="F33" s="46">
        <f t="shared" si="22"/>
        <v>1</v>
      </c>
      <c r="G33" s="46">
        <f t="shared" si="23"/>
        <v>1</v>
      </c>
      <c r="H33" s="46">
        <v>1</v>
      </c>
      <c r="I33" s="85" t="s">
        <v>730</v>
      </c>
      <c r="J33" s="84">
        <v>1</v>
      </c>
      <c r="K33" s="46">
        <f t="shared" si="18"/>
        <v>1</v>
      </c>
      <c r="L33" s="46">
        <f t="shared" si="19"/>
        <v>1</v>
      </c>
      <c r="M33" s="46">
        <v>1</v>
      </c>
      <c r="N33" s="83" t="s">
        <v>588</v>
      </c>
      <c r="O33" s="84">
        <v>1</v>
      </c>
      <c r="P33" s="46">
        <f t="shared" si="20"/>
        <v>1</v>
      </c>
      <c r="Q33" s="46">
        <f t="shared" si="21"/>
        <v>1</v>
      </c>
      <c r="R33" s="46">
        <v>1</v>
      </c>
      <c r="S33" s="254"/>
    </row>
    <row r="34" spans="1:19" s="22" customFormat="1" ht="45">
      <c r="A34" s="16">
        <v>22</v>
      </c>
      <c r="B34" s="308"/>
      <c r="C34" s="135" t="s">
        <v>1374</v>
      </c>
      <c r="D34" s="83" t="s">
        <v>1375</v>
      </c>
      <c r="E34" s="84">
        <v>1</v>
      </c>
      <c r="F34" s="46">
        <f t="shared" si="22"/>
        <v>1</v>
      </c>
      <c r="G34" s="46">
        <f t="shared" si="23"/>
        <v>1</v>
      </c>
      <c r="H34" s="46">
        <v>1</v>
      </c>
      <c r="I34" s="85" t="s">
        <v>730</v>
      </c>
      <c r="J34" s="84">
        <v>1</v>
      </c>
      <c r="K34" s="46">
        <f t="shared" si="18"/>
        <v>1</v>
      </c>
      <c r="L34" s="46">
        <f t="shared" si="19"/>
        <v>1</v>
      </c>
      <c r="M34" s="46">
        <v>1</v>
      </c>
      <c r="N34" s="83" t="s">
        <v>588</v>
      </c>
      <c r="O34" s="84">
        <v>1</v>
      </c>
      <c r="P34" s="46">
        <f t="shared" si="20"/>
        <v>1</v>
      </c>
      <c r="Q34" s="46">
        <f t="shared" si="21"/>
        <v>1</v>
      </c>
      <c r="R34" s="46">
        <v>1</v>
      </c>
      <c r="S34" s="254"/>
    </row>
    <row r="35" spans="1:19" s="22" customFormat="1" ht="45">
      <c r="A35" s="16">
        <v>23</v>
      </c>
      <c r="B35" s="308"/>
      <c r="C35" s="135" t="s">
        <v>1376</v>
      </c>
      <c r="D35" s="83" t="s">
        <v>1377</v>
      </c>
      <c r="E35" s="84">
        <v>1</v>
      </c>
      <c r="F35" s="46">
        <f t="shared" si="22"/>
        <v>1</v>
      </c>
      <c r="G35" s="46">
        <f t="shared" si="23"/>
        <v>1</v>
      </c>
      <c r="H35" s="46">
        <v>1</v>
      </c>
      <c r="I35" s="85" t="s">
        <v>730</v>
      </c>
      <c r="J35" s="84">
        <v>1</v>
      </c>
      <c r="K35" s="46">
        <f t="shared" si="18"/>
        <v>1</v>
      </c>
      <c r="L35" s="46">
        <f t="shared" si="19"/>
        <v>1</v>
      </c>
      <c r="M35" s="46">
        <v>1</v>
      </c>
      <c r="N35" s="83" t="s">
        <v>588</v>
      </c>
      <c r="O35" s="84">
        <v>1</v>
      </c>
      <c r="P35" s="46">
        <f t="shared" si="20"/>
        <v>1</v>
      </c>
      <c r="Q35" s="46">
        <f t="shared" si="21"/>
        <v>1</v>
      </c>
      <c r="R35" s="46">
        <v>1</v>
      </c>
      <c r="S35" s="254"/>
    </row>
    <row r="36" spans="1:19" s="70" customFormat="1" ht="60">
      <c r="A36" s="16">
        <v>24</v>
      </c>
      <c r="B36" s="308"/>
      <c r="C36" s="135" t="s">
        <v>1378</v>
      </c>
      <c r="D36" s="83" t="s">
        <v>1379</v>
      </c>
      <c r="E36" s="84">
        <v>1</v>
      </c>
      <c r="F36" s="46">
        <f t="shared" si="22"/>
        <v>1</v>
      </c>
      <c r="G36" s="46">
        <f t="shared" si="23"/>
        <v>1</v>
      </c>
      <c r="H36" s="46">
        <v>1</v>
      </c>
      <c r="I36" s="85" t="s">
        <v>730</v>
      </c>
      <c r="J36" s="84">
        <v>1</v>
      </c>
      <c r="K36" s="46">
        <f t="shared" si="18"/>
        <v>1</v>
      </c>
      <c r="L36" s="46">
        <f t="shared" si="19"/>
        <v>1</v>
      </c>
      <c r="M36" s="46">
        <v>1</v>
      </c>
      <c r="N36" s="83" t="s">
        <v>588</v>
      </c>
      <c r="O36" s="84">
        <v>1</v>
      </c>
      <c r="P36" s="46">
        <f t="shared" si="20"/>
        <v>1</v>
      </c>
      <c r="Q36" s="46">
        <f t="shared" si="21"/>
        <v>1</v>
      </c>
      <c r="R36" s="46">
        <v>1</v>
      </c>
      <c r="S36" s="254"/>
    </row>
    <row r="37" spans="1:19" s="22" customFormat="1" ht="15" customHeight="1">
      <c r="A37" s="335" t="s">
        <v>405</v>
      </c>
      <c r="B37" s="336"/>
      <c r="C37" s="336"/>
      <c r="D37" s="336"/>
      <c r="E37" s="336"/>
      <c r="F37" s="336"/>
      <c r="G37" s="336"/>
      <c r="H37" s="336"/>
      <c r="I37" s="336"/>
      <c r="J37" s="336"/>
      <c r="K37" s="336"/>
      <c r="L37" s="336"/>
      <c r="M37" s="336"/>
      <c r="N37" s="336"/>
      <c r="O37" s="336"/>
      <c r="P37" s="336"/>
      <c r="Q37" s="336"/>
      <c r="R37" s="336"/>
      <c r="S37" s="337"/>
    </row>
    <row r="38" spans="1:19" s="22" customFormat="1" ht="75">
      <c r="A38" s="16">
        <v>25</v>
      </c>
      <c r="B38" s="308" t="s">
        <v>1330</v>
      </c>
      <c r="C38" s="135" t="s">
        <v>1380</v>
      </c>
      <c r="D38" s="83" t="s">
        <v>1381</v>
      </c>
      <c r="E38" s="84">
        <v>1</v>
      </c>
      <c r="F38" s="46">
        <f t="shared" ref="F38:F39" si="24">IF(E38=G38,H38)</f>
        <v>1</v>
      </c>
      <c r="G38" s="46">
        <f t="shared" ref="G38:G39" si="25">IF(E38="NA","NA",H38)</f>
        <v>1</v>
      </c>
      <c r="H38" s="46">
        <v>1</v>
      </c>
      <c r="I38" s="85" t="s">
        <v>730</v>
      </c>
      <c r="J38" s="84">
        <v>1</v>
      </c>
      <c r="K38" s="46">
        <f t="shared" ref="K38:K42" si="26">IF(J38=L38,M38)</f>
        <v>1</v>
      </c>
      <c r="L38" s="46">
        <f t="shared" ref="L38:L42" si="27">IF(J38="NA","NA",M38)</f>
        <v>1</v>
      </c>
      <c r="M38" s="46">
        <v>1</v>
      </c>
      <c r="N38" s="83" t="s">
        <v>588</v>
      </c>
      <c r="O38" s="84">
        <v>1</v>
      </c>
      <c r="P38" s="46">
        <f t="shared" ref="P38:P42" si="28">IF(O38=Q38,R38)</f>
        <v>1</v>
      </c>
      <c r="Q38" s="46">
        <f t="shared" ref="Q38:Q42" si="29">IF(O38="NA","NA",R38)</f>
        <v>1</v>
      </c>
      <c r="R38" s="46">
        <v>1</v>
      </c>
      <c r="S38" s="254" t="s">
        <v>20</v>
      </c>
    </row>
    <row r="39" spans="1:19" s="22" customFormat="1" ht="75">
      <c r="A39" s="16">
        <v>26</v>
      </c>
      <c r="B39" s="308"/>
      <c r="C39" s="135" t="s">
        <v>1382</v>
      </c>
      <c r="D39" s="83" t="s">
        <v>1383</v>
      </c>
      <c r="E39" s="84">
        <v>1</v>
      </c>
      <c r="F39" s="46">
        <f t="shared" si="24"/>
        <v>1</v>
      </c>
      <c r="G39" s="46">
        <f t="shared" si="25"/>
        <v>1</v>
      </c>
      <c r="H39" s="46">
        <v>1</v>
      </c>
      <c r="I39" s="85" t="s">
        <v>730</v>
      </c>
      <c r="J39" s="84">
        <v>1</v>
      </c>
      <c r="K39" s="46">
        <f t="shared" si="26"/>
        <v>1</v>
      </c>
      <c r="L39" s="46">
        <f t="shared" si="27"/>
        <v>1</v>
      </c>
      <c r="M39" s="46">
        <v>1</v>
      </c>
      <c r="N39" s="83" t="s">
        <v>588</v>
      </c>
      <c r="O39" s="84">
        <v>1</v>
      </c>
      <c r="P39" s="46">
        <f t="shared" si="28"/>
        <v>1</v>
      </c>
      <c r="Q39" s="46">
        <f t="shared" si="29"/>
        <v>1</v>
      </c>
      <c r="R39" s="46">
        <v>1</v>
      </c>
      <c r="S39" s="254"/>
    </row>
    <row r="40" spans="1:19" s="22" customFormat="1" ht="30">
      <c r="A40" s="16">
        <v>27</v>
      </c>
      <c r="B40" s="308"/>
      <c r="C40" s="135" t="s">
        <v>1384</v>
      </c>
      <c r="D40" s="83" t="s">
        <v>1385</v>
      </c>
      <c r="E40" s="84">
        <v>1</v>
      </c>
      <c r="F40" s="46">
        <f t="shared" ref="F40:F42" si="30">IF(E40=G40,H40)</f>
        <v>1</v>
      </c>
      <c r="G40" s="46">
        <f t="shared" ref="G40:G42" si="31">IF(E40="NA","NA",H40)</f>
        <v>1</v>
      </c>
      <c r="H40" s="46">
        <v>1</v>
      </c>
      <c r="I40" s="85" t="s">
        <v>730</v>
      </c>
      <c r="J40" s="84">
        <v>1</v>
      </c>
      <c r="K40" s="46">
        <f t="shared" si="26"/>
        <v>1</v>
      </c>
      <c r="L40" s="46">
        <f t="shared" si="27"/>
        <v>1</v>
      </c>
      <c r="M40" s="46">
        <v>1</v>
      </c>
      <c r="N40" s="83" t="s">
        <v>588</v>
      </c>
      <c r="O40" s="84">
        <v>1</v>
      </c>
      <c r="P40" s="46">
        <f t="shared" si="28"/>
        <v>1</v>
      </c>
      <c r="Q40" s="46">
        <f t="shared" si="29"/>
        <v>1</v>
      </c>
      <c r="R40" s="46">
        <v>1</v>
      </c>
      <c r="S40" s="254"/>
    </row>
    <row r="41" spans="1:19" s="22" customFormat="1" ht="90">
      <c r="A41" s="16">
        <v>28</v>
      </c>
      <c r="B41" s="308"/>
      <c r="C41" s="135" t="s">
        <v>1386</v>
      </c>
      <c r="D41" s="83" t="s">
        <v>1387</v>
      </c>
      <c r="E41" s="114">
        <v>1</v>
      </c>
      <c r="F41" s="115">
        <f t="shared" si="30"/>
        <v>1</v>
      </c>
      <c r="G41" s="115">
        <f t="shared" si="31"/>
        <v>1</v>
      </c>
      <c r="H41" s="46">
        <v>1</v>
      </c>
      <c r="I41" s="85" t="s">
        <v>730</v>
      </c>
      <c r="J41" s="114">
        <v>1</v>
      </c>
      <c r="K41" s="46">
        <f t="shared" si="26"/>
        <v>1</v>
      </c>
      <c r="L41" s="46">
        <f t="shared" si="27"/>
        <v>1</v>
      </c>
      <c r="M41" s="46">
        <v>1</v>
      </c>
      <c r="N41" s="83" t="s">
        <v>588</v>
      </c>
      <c r="O41" s="114">
        <v>1</v>
      </c>
      <c r="P41" s="46">
        <f t="shared" si="28"/>
        <v>1</v>
      </c>
      <c r="Q41" s="46">
        <f t="shared" si="29"/>
        <v>1</v>
      </c>
      <c r="R41" s="46">
        <v>1</v>
      </c>
      <c r="S41" s="254"/>
    </row>
    <row r="42" spans="1:19" s="22" customFormat="1" ht="30">
      <c r="A42" s="16">
        <v>29</v>
      </c>
      <c r="B42" s="308"/>
      <c r="C42" s="135" t="s">
        <v>1388</v>
      </c>
      <c r="D42" s="83" t="s">
        <v>1389</v>
      </c>
      <c r="E42" s="84">
        <v>1</v>
      </c>
      <c r="F42" s="46">
        <f t="shared" si="30"/>
        <v>1</v>
      </c>
      <c r="G42" s="46">
        <f t="shared" si="31"/>
        <v>1</v>
      </c>
      <c r="H42" s="46">
        <v>1</v>
      </c>
      <c r="I42" s="136" t="s">
        <v>730</v>
      </c>
      <c r="J42" s="84">
        <v>1</v>
      </c>
      <c r="K42" s="46">
        <f t="shared" si="26"/>
        <v>1</v>
      </c>
      <c r="L42" s="46">
        <f t="shared" si="27"/>
        <v>1</v>
      </c>
      <c r="M42" s="46">
        <v>1</v>
      </c>
      <c r="N42" s="83" t="s">
        <v>588</v>
      </c>
      <c r="O42" s="84">
        <v>1</v>
      </c>
      <c r="P42" s="46">
        <f t="shared" si="28"/>
        <v>1</v>
      </c>
      <c r="Q42" s="46">
        <f t="shared" si="29"/>
        <v>1</v>
      </c>
      <c r="R42" s="46">
        <v>1</v>
      </c>
      <c r="S42" s="254"/>
    </row>
    <row r="43" spans="1:19" s="22" customFormat="1" ht="15" customHeight="1">
      <c r="A43" s="335" t="s">
        <v>406</v>
      </c>
      <c r="B43" s="336"/>
      <c r="C43" s="336"/>
      <c r="D43" s="336"/>
      <c r="E43" s="336"/>
      <c r="F43" s="336"/>
      <c r="G43" s="336"/>
      <c r="H43" s="336"/>
      <c r="I43" s="336"/>
      <c r="J43" s="336"/>
      <c r="K43" s="336"/>
      <c r="L43" s="336"/>
      <c r="M43" s="336"/>
      <c r="N43" s="336"/>
      <c r="O43" s="336"/>
      <c r="P43" s="336"/>
      <c r="Q43" s="336"/>
      <c r="R43" s="336"/>
      <c r="S43" s="337"/>
    </row>
    <row r="44" spans="1:19" s="22" customFormat="1" ht="60">
      <c r="A44" s="16">
        <f>A42+1</f>
        <v>30</v>
      </c>
      <c r="B44" s="308" t="s">
        <v>1330</v>
      </c>
      <c r="C44" s="135" t="s">
        <v>1390</v>
      </c>
      <c r="D44" s="83" t="s">
        <v>1391</v>
      </c>
      <c r="E44" s="84">
        <v>1</v>
      </c>
      <c r="F44" s="46">
        <f t="shared" ref="F44" si="32">IF(E44=G44,H44)</f>
        <v>1</v>
      </c>
      <c r="G44" s="46">
        <f t="shared" ref="G44" si="33">IF(E44="NA","NA",H44)</f>
        <v>1</v>
      </c>
      <c r="H44" s="46">
        <v>1</v>
      </c>
      <c r="I44" s="85" t="s">
        <v>730</v>
      </c>
      <c r="J44" s="84">
        <v>1</v>
      </c>
      <c r="K44" s="46">
        <f t="shared" ref="K44:K46" si="34">IF(J44=L44,M44)</f>
        <v>1</v>
      </c>
      <c r="L44" s="46">
        <f t="shared" ref="L44:L46" si="35">IF(J44="NA","NA",M44)</f>
        <v>1</v>
      </c>
      <c r="M44" s="46">
        <v>1</v>
      </c>
      <c r="N44" s="83" t="s">
        <v>588</v>
      </c>
      <c r="O44" s="84">
        <v>1</v>
      </c>
      <c r="P44" s="46">
        <f t="shared" ref="P44:P46" si="36">IF(O44=Q44,R44)</f>
        <v>1</v>
      </c>
      <c r="Q44" s="46">
        <f t="shared" ref="Q44:Q46" si="37">IF(O44="NA","NA",R44)</f>
        <v>1</v>
      </c>
      <c r="R44" s="46">
        <v>1</v>
      </c>
      <c r="S44" s="254" t="s">
        <v>20</v>
      </c>
    </row>
    <row r="45" spans="1:19" s="22" customFormat="1" ht="60">
      <c r="A45" s="16">
        <f>A44+1</f>
        <v>31</v>
      </c>
      <c r="B45" s="308"/>
      <c r="C45" s="135" t="s">
        <v>1392</v>
      </c>
      <c r="D45" s="83" t="s">
        <v>1393</v>
      </c>
      <c r="E45" s="84">
        <v>1</v>
      </c>
      <c r="F45" s="46">
        <f t="shared" ref="F45:F46" si="38">IF(E45=G45,H45)</f>
        <v>1</v>
      </c>
      <c r="G45" s="46">
        <f t="shared" ref="G45:G46" si="39">IF(E45="NA","NA",H45)</f>
        <v>1</v>
      </c>
      <c r="H45" s="46">
        <v>1</v>
      </c>
      <c r="I45" s="85" t="s">
        <v>730</v>
      </c>
      <c r="J45" s="84">
        <v>1</v>
      </c>
      <c r="K45" s="46">
        <f t="shared" si="34"/>
        <v>1</v>
      </c>
      <c r="L45" s="46">
        <f t="shared" si="35"/>
        <v>1</v>
      </c>
      <c r="M45" s="46">
        <v>1</v>
      </c>
      <c r="N45" s="83" t="s">
        <v>588</v>
      </c>
      <c r="O45" s="84">
        <v>1</v>
      </c>
      <c r="P45" s="46">
        <f t="shared" si="36"/>
        <v>1</v>
      </c>
      <c r="Q45" s="46">
        <f t="shared" si="37"/>
        <v>1</v>
      </c>
      <c r="R45" s="46">
        <v>1</v>
      </c>
      <c r="S45" s="254"/>
    </row>
    <row r="46" spans="1:19" s="22" customFormat="1" ht="60">
      <c r="A46" s="16">
        <f>A45+1</f>
        <v>32</v>
      </c>
      <c r="B46" s="308"/>
      <c r="C46" s="135" t="s">
        <v>1394</v>
      </c>
      <c r="D46" s="83" t="s">
        <v>1395</v>
      </c>
      <c r="E46" s="84">
        <v>1</v>
      </c>
      <c r="F46" s="46">
        <f t="shared" si="38"/>
        <v>1</v>
      </c>
      <c r="G46" s="46">
        <f t="shared" si="39"/>
        <v>1</v>
      </c>
      <c r="H46" s="46">
        <v>1</v>
      </c>
      <c r="I46" s="85" t="s">
        <v>730</v>
      </c>
      <c r="J46" s="84">
        <v>1</v>
      </c>
      <c r="K46" s="46">
        <f t="shared" si="34"/>
        <v>1</v>
      </c>
      <c r="L46" s="46">
        <f t="shared" si="35"/>
        <v>1</v>
      </c>
      <c r="M46" s="46">
        <v>1</v>
      </c>
      <c r="N46" s="83" t="s">
        <v>588</v>
      </c>
      <c r="O46" s="84">
        <v>1</v>
      </c>
      <c r="P46" s="46">
        <f t="shared" si="36"/>
        <v>1</v>
      </c>
      <c r="Q46" s="46">
        <f t="shared" si="37"/>
        <v>1</v>
      </c>
      <c r="R46" s="46">
        <v>1</v>
      </c>
      <c r="S46" s="254"/>
    </row>
    <row r="47" spans="1:19" s="200" customFormat="1" ht="33" customHeight="1">
      <c r="A47" s="332" t="s">
        <v>407</v>
      </c>
      <c r="B47" s="333"/>
      <c r="C47" s="333"/>
      <c r="D47" s="333"/>
      <c r="E47" s="333"/>
      <c r="F47" s="333"/>
      <c r="G47" s="333"/>
      <c r="H47" s="333"/>
      <c r="I47" s="333"/>
      <c r="J47" s="333"/>
      <c r="K47" s="333"/>
      <c r="L47" s="333"/>
      <c r="M47" s="333"/>
      <c r="N47" s="333"/>
      <c r="O47" s="333"/>
      <c r="P47" s="333"/>
      <c r="Q47" s="333"/>
      <c r="R47" s="333"/>
      <c r="S47" s="334"/>
    </row>
    <row r="48" spans="1:19" s="22" customFormat="1" ht="72.75" customHeight="1">
      <c r="A48" s="16">
        <v>33</v>
      </c>
      <c r="B48" s="308" t="s">
        <v>1330</v>
      </c>
      <c r="C48" s="135" t="s">
        <v>1396</v>
      </c>
      <c r="D48" s="83" t="s">
        <v>1397</v>
      </c>
      <c r="E48" s="84">
        <v>1</v>
      </c>
      <c r="F48" s="46">
        <f t="shared" ref="F48:F49" si="40">IF(E48=G48,H48)</f>
        <v>1</v>
      </c>
      <c r="G48" s="46">
        <f t="shared" ref="G48:G49" si="41">IF(E48="NA","NA",H48)</f>
        <v>1</v>
      </c>
      <c r="H48" s="46">
        <v>1</v>
      </c>
      <c r="I48" s="85" t="s">
        <v>730</v>
      </c>
      <c r="J48" s="84">
        <v>1</v>
      </c>
      <c r="K48" s="46">
        <f t="shared" ref="K48:K49" si="42">IF(J48=L48,M48)</f>
        <v>1</v>
      </c>
      <c r="L48" s="46">
        <f t="shared" ref="L48:L49" si="43">IF(J48="NA","NA",M48)</f>
        <v>1</v>
      </c>
      <c r="M48" s="46">
        <v>1</v>
      </c>
      <c r="N48" s="83" t="s">
        <v>588</v>
      </c>
      <c r="O48" s="84">
        <v>1</v>
      </c>
      <c r="P48" s="46">
        <f t="shared" ref="P48:P49" si="44">IF(O48=Q48,R48)</f>
        <v>1</v>
      </c>
      <c r="Q48" s="46">
        <f t="shared" ref="Q48:Q49" si="45">IF(O48="NA","NA",R48)</f>
        <v>1</v>
      </c>
      <c r="R48" s="46">
        <v>1</v>
      </c>
      <c r="S48" s="254" t="s">
        <v>20</v>
      </c>
    </row>
    <row r="49" spans="1:19" s="22" customFormat="1" ht="60">
      <c r="A49" s="16">
        <v>34</v>
      </c>
      <c r="B49" s="308"/>
      <c r="C49" s="135" t="s">
        <v>1398</v>
      </c>
      <c r="D49" s="83" t="s">
        <v>1399</v>
      </c>
      <c r="E49" s="84">
        <v>1</v>
      </c>
      <c r="F49" s="46">
        <f t="shared" si="40"/>
        <v>1</v>
      </c>
      <c r="G49" s="46">
        <f t="shared" si="41"/>
        <v>1</v>
      </c>
      <c r="H49" s="46">
        <v>1</v>
      </c>
      <c r="I49" s="85" t="s">
        <v>730</v>
      </c>
      <c r="J49" s="84">
        <v>1</v>
      </c>
      <c r="K49" s="46">
        <f t="shared" si="42"/>
        <v>1</v>
      </c>
      <c r="L49" s="46">
        <f t="shared" si="43"/>
        <v>1</v>
      </c>
      <c r="M49" s="46">
        <v>1</v>
      </c>
      <c r="N49" s="83" t="s">
        <v>588</v>
      </c>
      <c r="O49" s="84">
        <v>1</v>
      </c>
      <c r="P49" s="46">
        <f t="shared" si="44"/>
        <v>1</v>
      </c>
      <c r="Q49" s="46">
        <f t="shared" si="45"/>
        <v>1</v>
      </c>
      <c r="R49" s="46">
        <v>1</v>
      </c>
      <c r="S49" s="254"/>
    </row>
    <row r="50" spans="1:19" s="22" customFormat="1" ht="15" customHeight="1">
      <c r="A50" s="335" t="s">
        <v>408</v>
      </c>
      <c r="B50" s="336"/>
      <c r="C50" s="336"/>
      <c r="D50" s="336"/>
      <c r="E50" s="336"/>
      <c r="F50" s="336"/>
      <c r="G50" s="336"/>
      <c r="H50" s="336"/>
      <c r="I50" s="336"/>
      <c r="J50" s="336"/>
      <c r="K50" s="336"/>
      <c r="L50" s="336"/>
      <c r="M50" s="336"/>
      <c r="N50" s="336"/>
      <c r="O50" s="336"/>
      <c r="P50" s="336"/>
      <c r="Q50" s="336"/>
      <c r="R50" s="336"/>
      <c r="S50" s="337"/>
    </row>
    <row r="51" spans="1:19" s="22" customFormat="1" ht="165">
      <c r="A51" s="16">
        <f>A49+1</f>
        <v>35</v>
      </c>
      <c r="B51" s="83" t="s">
        <v>1330</v>
      </c>
      <c r="C51" s="135" t="s">
        <v>1400</v>
      </c>
      <c r="D51" s="83" t="s">
        <v>1401</v>
      </c>
      <c r="E51" s="84">
        <v>1</v>
      </c>
      <c r="F51" s="46">
        <f t="shared" ref="F51" si="46">IF(E51=G51,H51)</f>
        <v>1</v>
      </c>
      <c r="G51" s="46">
        <f t="shared" ref="G51" si="47">IF(E51="NA","NA",H51)</f>
        <v>1</v>
      </c>
      <c r="H51" s="46">
        <v>1</v>
      </c>
      <c r="I51" s="85" t="s">
        <v>730</v>
      </c>
      <c r="J51" s="84">
        <v>1</v>
      </c>
      <c r="K51" s="46">
        <f t="shared" ref="K51" si="48">IF(J51=L51,M51)</f>
        <v>1</v>
      </c>
      <c r="L51" s="46">
        <f t="shared" ref="L51" si="49">IF(J51="NA","NA",M51)</f>
        <v>1</v>
      </c>
      <c r="M51" s="46">
        <v>1</v>
      </c>
      <c r="N51" s="83" t="s">
        <v>588</v>
      </c>
      <c r="O51" s="84">
        <v>1</v>
      </c>
      <c r="P51" s="46">
        <f t="shared" ref="P51" si="50">IF(O51=Q51,R51)</f>
        <v>1</v>
      </c>
      <c r="Q51" s="46">
        <f t="shared" ref="Q51" si="51">IF(O51="NA","NA",R51)</f>
        <v>1</v>
      </c>
      <c r="R51" s="46">
        <v>1</v>
      </c>
      <c r="S51" s="28" t="s">
        <v>20</v>
      </c>
    </row>
    <row r="52" spans="1:19" s="22" customFormat="1" ht="15" customHeight="1">
      <c r="A52" s="335" t="s">
        <v>409</v>
      </c>
      <c r="B52" s="336"/>
      <c r="C52" s="336"/>
      <c r="D52" s="336"/>
      <c r="E52" s="336"/>
      <c r="F52" s="336"/>
      <c r="G52" s="336"/>
      <c r="H52" s="336"/>
      <c r="I52" s="336"/>
      <c r="J52" s="336"/>
      <c r="K52" s="336"/>
      <c r="L52" s="336"/>
      <c r="M52" s="336"/>
      <c r="N52" s="336"/>
      <c r="O52" s="336"/>
      <c r="P52" s="336"/>
      <c r="Q52" s="336"/>
      <c r="R52" s="336"/>
      <c r="S52" s="337"/>
    </row>
    <row r="53" spans="1:19" s="22" customFormat="1" ht="165">
      <c r="A53" s="16">
        <f>A51+1</f>
        <v>36</v>
      </c>
      <c r="B53" s="83" t="s">
        <v>1330</v>
      </c>
      <c r="C53" s="135" t="s">
        <v>1402</v>
      </c>
      <c r="D53" s="83" t="s">
        <v>1403</v>
      </c>
      <c r="E53" s="84">
        <v>1</v>
      </c>
      <c r="F53" s="46">
        <f t="shared" ref="F53" si="52">IF(E53=G53,H53)</f>
        <v>1</v>
      </c>
      <c r="G53" s="46">
        <f t="shared" ref="G53" si="53">IF(E53="NA","NA",H53)</f>
        <v>1</v>
      </c>
      <c r="H53" s="46">
        <v>1</v>
      </c>
      <c r="I53" s="85" t="s">
        <v>730</v>
      </c>
      <c r="J53" s="84">
        <v>1</v>
      </c>
      <c r="K53" s="46">
        <f t="shared" ref="K53" si="54">IF(J53=L53,M53)</f>
        <v>1</v>
      </c>
      <c r="L53" s="46">
        <f t="shared" ref="L53" si="55">IF(J53="NA","NA",M53)</f>
        <v>1</v>
      </c>
      <c r="M53" s="46">
        <v>1</v>
      </c>
      <c r="N53" s="83" t="s">
        <v>588</v>
      </c>
      <c r="O53" s="84">
        <v>1</v>
      </c>
      <c r="P53" s="46">
        <f t="shared" ref="P53" si="56">IF(O53=Q53,R53)</f>
        <v>1</v>
      </c>
      <c r="Q53" s="46">
        <f t="shared" ref="Q53" si="57">IF(O53="NA","NA",R53)</f>
        <v>1</v>
      </c>
      <c r="R53" s="46">
        <v>1</v>
      </c>
      <c r="S53" s="28" t="s">
        <v>20</v>
      </c>
    </row>
    <row r="54" spans="1:19" s="22" customFormat="1" ht="15" customHeight="1">
      <c r="A54" s="335" t="s">
        <v>410</v>
      </c>
      <c r="B54" s="336"/>
      <c r="C54" s="336"/>
      <c r="D54" s="336"/>
      <c r="E54" s="336"/>
      <c r="F54" s="336"/>
      <c r="G54" s="336"/>
      <c r="H54" s="336"/>
      <c r="I54" s="336"/>
      <c r="J54" s="336"/>
      <c r="K54" s="336"/>
      <c r="L54" s="336"/>
      <c r="M54" s="336"/>
      <c r="N54" s="336"/>
      <c r="O54" s="336"/>
      <c r="P54" s="336"/>
      <c r="Q54" s="336"/>
      <c r="R54" s="336"/>
      <c r="S54" s="337"/>
    </row>
    <row r="55" spans="1:19" s="22" customFormat="1" ht="30">
      <c r="A55" s="16">
        <v>37</v>
      </c>
      <c r="B55" s="308" t="s">
        <v>411</v>
      </c>
      <c r="C55" s="135" t="s">
        <v>1404</v>
      </c>
      <c r="D55" s="83" t="s">
        <v>1405</v>
      </c>
      <c r="E55" s="84">
        <v>1</v>
      </c>
      <c r="F55" s="46">
        <f t="shared" ref="F55:F56" si="58">IF(E55=G55,H55)</f>
        <v>1</v>
      </c>
      <c r="G55" s="46">
        <f t="shared" ref="G55:G56" si="59">IF(E55="NA","NA",H55)</f>
        <v>1</v>
      </c>
      <c r="H55" s="46">
        <v>1</v>
      </c>
      <c r="I55" s="85" t="s">
        <v>730</v>
      </c>
      <c r="J55" s="84">
        <v>1</v>
      </c>
      <c r="K55" s="46">
        <f t="shared" ref="K55:K94" si="60">IF(J55=L55,M55)</f>
        <v>1</v>
      </c>
      <c r="L55" s="46">
        <f t="shared" ref="L55:L94" si="61">IF(J55="NA","NA",M55)</f>
        <v>1</v>
      </c>
      <c r="M55" s="46">
        <v>1</v>
      </c>
      <c r="N55" s="83" t="s">
        <v>588</v>
      </c>
      <c r="O55" s="84">
        <v>1</v>
      </c>
      <c r="P55" s="46">
        <f t="shared" ref="P55:P94" si="62">IF(O55=Q55,R55)</f>
        <v>1</v>
      </c>
      <c r="Q55" s="46">
        <f t="shared" ref="Q55:Q94" si="63">IF(O55="NA","NA",R55)</f>
        <v>1</v>
      </c>
      <c r="R55" s="46">
        <v>1</v>
      </c>
      <c r="S55" s="254" t="s">
        <v>20</v>
      </c>
    </row>
    <row r="56" spans="1:19" s="22" customFormat="1" ht="30">
      <c r="A56" s="16">
        <v>38</v>
      </c>
      <c r="B56" s="308"/>
      <c r="C56" s="135" t="s">
        <v>1406</v>
      </c>
      <c r="D56" s="83" t="s">
        <v>1407</v>
      </c>
      <c r="E56" s="84">
        <v>1</v>
      </c>
      <c r="F56" s="46">
        <f t="shared" si="58"/>
        <v>1</v>
      </c>
      <c r="G56" s="46">
        <f t="shared" si="59"/>
        <v>1</v>
      </c>
      <c r="H56" s="46">
        <v>1</v>
      </c>
      <c r="I56" s="85" t="s">
        <v>730</v>
      </c>
      <c r="J56" s="84">
        <v>1</v>
      </c>
      <c r="K56" s="46">
        <f t="shared" si="60"/>
        <v>1</v>
      </c>
      <c r="L56" s="46">
        <f t="shared" si="61"/>
        <v>1</v>
      </c>
      <c r="M56" s="46">
        <v>1</v>
      </c>
      <c r="N56" s="83" t="s">
        <v>588</v>
      </c>
      <c r="O56" s="84">
        <v>1</v>
      </c>
      <c r="P56" s="46">
        <f t="shared" si="62"/>
        <v>1</v>
      </c>
      <c r="Q56" s="46">
        <f t="shared" si="63"/>
        <v>1</v>
      </c>
      <c r="R56" s="46">
        <v>1</v>
      </c>
      <c r="S56" s="254"/>
    </row>
    <row r="57" spans="1:19" s="22" customFormat="1" ht="30">
      <c r="A57" s="16">
        <v>39</v>
      </c>
      <c r="B57" s="308"/>
      <c r="C57" s="135" t="s">
        <v>1408</v>
      </c>
      <c r="D57" s="83" t="s">
        <v>1409</v>
      </c>
      <c r="E57" s="84">
        <v>1</v>
      </c>
      <c r="F57" s="46">
        <f t="shared" ref="F57:F94" si="64">IF(E57=G57,H57)</f>
        <v>1</v>
      </c>
      <c r="G57" s="46">
        <f t="shared" ref="G57:G94" si="65">IF(E57="NA","NA",H57)</f>
        <v>1</v>
      </c>
      <c r="H57" s="46">
        <v>1</v>
      </c>
      <c r="I57" s="85" t="s">
        <v>730</v>
      </c>
      <c r="J57" s="84">
        <v>1</v>
      </c>
      <c r="K57" s="46">
        <f t="shared" si="60"/>
        <v>1</v>
      </c>
      <c r="L57" s="46">
        <f t="shared" si="61"/>
        <v>1</v>
      </c>
      <c r="M57" s="46">
        <v>1</v>
      </c>
      <c r="N57" s="83" t="s">
        <v>588</v>
      </c>
      <c r="O57" s="84">
        <v>1</v>
      </c>
      <c r="P57" s="46">
        <f t="shared" si="62"/>
        <v>1</v>
      </c>
      <c r="Q57" s="46">
        <f t="shared" si="63"/>
        <v>1</v>
      </c>
      <c r="R57" s="46">
        <v>1</v>
      </c>
      <c r="S57" s="254"/>
    </row>
    <row r="58" spans="1:19" s="22" customFormat="1" ht="30">
      <c r="A58" s="16">
        <v>40</v>
      </c>
      <c r="B58" s="308"/>
      <c r="C58" s="135" t="s">
        <v>1410</v>
      </c>
      <c r="D58" s="83" t="s">
        <v>1411</v>
      </c>
      <c r="E58" s="84">
        <v>1</v>
      </c>
      <c r="F58" s="46">
        <f t="shared" si="64"/>
        <v>1</v>
      </c>
      <c r="G58" s="46">
        <f t="shared" si="65"/>
        <v>1</v>
      </c>
      <c r="H58" s="46">
        <v>1</v>
      </c>
      <c r="I58" s="85" t="s">
        <v>730</v>
      </c>
      <c r="J58" s="84">
        <v>1</v>
      </c>
      <c r="K58" s="46">
        <f t="shared" si="60"/>
        <v>1</v>
      </c>
      <c r="L58" s="46">
        <f t="shared" si="61"/>
        <v>1</v>
      </c>
      <c r="M58" s="46">
        <v>1</v>
      </c>
      <c r="N58" s="83" t="s">
        <v>588</v>
      </c>
      <c r="O58" s="84">
        <v>1</v>
      </c>
      <c r="P58" s="46">
        <f t="shared" si="62"/>
        <v>1</v>
      </c>
      <c r="Q58" s="46">
        <f t="shared" si="63"/>
        <v>1</v>
      </c>
      <c r="R58" s="46">
        <v>1</v>
      </c>
      <c r="S58" s="254"/>
    </row>
    <row r="59" spans="1:19" s="22" customFormat="1" ht="30">
      <c r="A59" s="16">
        <v>41</v>
      </c>
      <c r="B59" s="308"/>
      <c r="C59" s="135" t="s">
        <v>1412</v>
      </c>
      <c r="D59" s="83" t="s">
        <v>1413</v>
      </c>
      <c r="E59" s="84">
        <v>1</v>
      </c>
      <c r="F59" s="46">
        <f t="shared" si="64"/>
        <v>1</v>
      </c>
      <c r="G59" s="46">
        <f t="shared" si="65"/>
        <v>1</v>
      </c>
      <c r="H59" s="46">
        <v>1</v>
      </c>
      <c r="I59" s="85" t="s">
        <v>730</v>
      </c>
      <c r="J59" s="84">
        <v>1</v>
      </c>
      <c r="K59" s="46">
        <f t="shared" si="60"/>
        <v>1</v>
      </c>
      <c r="L59" s="46">
        <f t="shared" si="61"/>
        <v>1</v>
      </c>
      <c r="M59" s="46">
        <v>1</v>
      </c>
      <c r="N59" s="83" t="s">
        <v>588</v>
      </c>
      <c r="O59" s="84">
        <v>1</v>
      </c>
      <c r="P59" s="46">
        <f t="shared" si="62"/>
        <v>1</v>
      </c>
      <c r="Q59" s="46">
        <f t="shared" si="63"/>
        <v>1</v>
      </c>
      <c r="R59" s="46">
        <v>1</v>
      </c>
      <c r="S59" s="254"/>
    </row>
    <row r="60" spans="1:19" s="22" customFormat="1" ht="30">
      <c r="A60" s="16">
        <v>42</v>
      </c>
      <c r="B60" s="308"/>
      <c r="C60" s="135" t="s">
        <v>1414</v>
      </c>
      <c r="D60" s="83" t="s">
        <v>1415</v>
      </c>
      <c r="E60" s="84">
        <v>1</v>
      </c>
      <c r="F60" s="46">
        <f t="shared" si="64"/>
        <v>1</v>
      </c>
      <c r="G60" s="46">
        <f t="shared" si="65"/>
        <v>1</v>
      </c>
      <c r="H60" s="46">
        <v>1</v>
      </c>
      <c r="I60" s="85" t="s">
        <v>730</v>
      </c>
      <c r="J60" s="84">
        <v>1</v>
      </c>
      <c r="K60" s="46">
        <f t="shared" si="60"/>
        <v>1</v>
      </c>
      <c r="L60" s="46">
        <f t="shared" si="61"/>
        <v>1</v>
      </c>
      <c r="M60" s="46">
        <v>1</v>
      </c>
      <c r="N60" s="83" t="s">
        <v>588</v>
      </c>
      <c r="O60" s="84">
        <v>1</v>
      </c>
      <c r="P60" s="46">
        <f t="shared" si="62"/>
        <v>1</v>
      </c>
      <c r="Q60" s="46">
        <f t="shared" si="63"/>
        <v>1</v>
      </c>
      <c r="R60" s="46">
        <v>1</v>
      </c>
      <c r="S60" s="254"/>
    </row>
    <row r="61" spans="1:19" s="22" customFormat="1" ht="30">
      <c r="A61" s="16">
        <v>43</v>
      </c>
      <c r="B61" s="308"/>
      <c r="C61" s="135" t="s">
        <v>1416</v>
      </c>
      <c r="D61" s="83" t="s">
        <v>1417</v>
      </c>
      <c r="E61" s="84">
        <v>1</v>
      </c>
      <c r="F61" s="46">
        <f t="shared" si="64"/>
        <v>1</v>
      </c>
      <c r="G61" s="46">
        <f t="shared" si="65"/>
        <v>1</v>
      </c>
      <c r="H61" s="46">
        <v>1</v>
      </c>
      <c r="I61" s="85" t="s">
        <v>730</v>
      </c>
      <c r="J61" s="84">
        <v>1</v>
      </c>
      <c r="K61" s="46">
        <f t="shared" si="60"/>
        <v>1</v>
      </c>
      <c r="L61" s="46">
        <f t="shared" si="61"/>
        <v>1</v>
      </c>
      <c r="M61" s="46">
        <v>1</v>
      </c>
      <c r="N61" s="83" t="s">
        <v>588</v>
      </c>
      <c r="O61" s="84">
        <v>1</v>
      </c>
      <c r="P61" s="46">
        <f t="shared" si="62"/>
        <v>1</v>
      </c>
      <c r="Q61" s="46">
        <f t="shared" si="63"/>
        <v>1</v>
      </c>
      <c r="R61" s="46">
        <v>1</v>
      </c>
      <c r="S61" s="254"/>
    </row>
    <row r="62" spans="1:19" s="22" customFormat="1" ht="30">
      <c r="A62" s="16">
        <v>44</v>
      </c>
      <c r="B62" s="308"/>
      <c r="C62" s="135" t="s">
        <v>1418</v>
      </c>
      <c r="D62" s="83" t="s">
        <v>1419</v>
      </c>
      <c r="E62" s="84">
        <v>1</v>
      </c>
      <c r="F62" s="46">
        <f t="shared" si="64"/>
        <v>1</v>
      </c>
      <c r="G62" s="46">
        <f t="shared" si="65"/>
        <v>1</v>
      </c>
      <c r="H62" s="46">
        <v>1</v>
      </c>
      <c r="I62" s="85" t="s">
        <v>730</v>
      </c>
      <c r="J62" s="84">
        <v>1</v>
      </c>
      <c r="K62" s="46">
        <f t="shared" si="60"/>
        <v>1</v>
      </c>
      <c r="L62" s="46">
        <f t="shared" si="61"/>
        <v>1</v>
      </c>
      <c r="M62" s="46">
        <v>1</v>
      </c>
      <c r="N62" s="83" t="s">
        <v>588</v>
      </c>
      <c r="O62" s="84">
        <v>1</v>
      </c>
      <c r="P62" s="46">
        <f t="shared" si="62"/>
        <v>1</v>
      </c>
      <c r="Q62" s="46">
        <f t="shared" si="63"/>
        <v>1</v>
      </c>
      <c r="R62" s="46">
        <v>1</v>
      </c>
      <c r="S62" s="254"/>
    </row>
    <row r="63" spans="1:19" s="22" customFormat="1" ht="30">
      <c r="A63" s="16">
        <v>45</v>
      </c>
      <c r="B63" s="308"/>
      <c r="C63" s="135" t="s">
        <v>1420</v>
      </c>
      <c r="D63" s="83" t="s">
        <v>1421</v>
      </c>
      <c r="E63" s="84">
        <v>1</v>
      </c>
      <c r="F63" s="46">
        <f t="shared" si="64"/>
        <v>1</v>
      </c>
      <c r="G63" s="46">
        <f t="shared" si="65"/>
        <v>1</v>
      </c>
      <c r="H63" s="46">
        <v>1</v>
      </c>
      <c r="I63" s="85" t="s">
        <v>730</v>
      </c>
      <c r="J63" s="84">
        <v>1</v>
      </c>
      <c r="K63" s="46">
        <f t="shared" si="60"/>
        <v>1</v>
      </c>
      <c r="L63" s="46">
        <f t="shared" si="61"/>
        <v>1</v>
      </c>
      <c r="M63" s="46">
        <v>1</v>
      </c>
      <c r="N63" s="83" t="s">
        <v>588</v>
      </c>
      <c r="O63" s="84">
        <v>1</v>
      </c>
      <c r="P63" s="46">
        <f t="shared" si="62"/>
        <v>1</v>
      </c>
      <c r="Q63" s="46">
        <f t="shared" si="63"/>
        <v>1</v>
      </c>
      <c r="R63" s="46">
        <v>1</v>
      </c>
      <c r="S63" s="254"/>
    </row>
    <row r="64" spans="1:19" s="22" customFormat="1" ht="30">
      <c r="A64" s="16">
        <v>46</v>
      </c>
      <c r="B64" s="308"/>
      <c r="C64" s="137" t="s">
        <v>1420</v>
      </c>
      <c r="D64" s="83" t="s">
        <v>1422</v>
      </c>
      <c r="E64" s="84">
        <v>1</v>
      </c>
      <c r="F64" s="46">
        <f t="shared" si="64"/>
        <v>1</v>
      </c>
      <c r="G64" s="46">
        <f t="shared" si="65"/>
        <v>1</v>
      </c>
      <c r="H64" s="46">
        <v>1</v>
      </c>
      <c r="I64" s="85" t="s">
        <v>730</v>
      </c>
      <c r="J64" s="84">
        <v>1</v>
      </c>
      <c r="K64" s="46">
        <f t="shared" si="60"/>
        <v>1</v>
      </c>
      <c r="L64" s="46">
        <f t="shared" si="61"/>
        <v>1</v>
      </c>
      <c r="M64" s="46">
        <v>1</v>
      </c>
      <c r="N64" s="83" t="s">
        <v>588</v>
      </c>
      <c r="O64" s="84">
        <v>1</v>
      </c>
      <c r="P64" s="46">
        <f t="shared" si="62"/>
        <v>1</v>
      </c>
      <c r="Q64" s="46">
        <f t="shared" si="63"/>
        <v>1</v>
      </c>
      <c r="R64" s="46">
        <v>1</v>
      </c>
      <c r="S64" s="254"/>
    </row>
    <row r="65" spans="1:19" s="22" customFormat="1" ht="30">
      <c r="A65" s="16">
        <v>47</v>
      </c>
      <c r="B65" s="308"/>
      <c r="C65" s="135" t="s">
        <v>1423</v>
      </c>
      <c r="D65" s="83" t="s">
        <v>1424</v>
      </c>
      <c r="E65" s="84">
        <v>1</v>
      </c>
      <c r="F65" s="46">
        <f t="shared" si="64"/>
        <v>1</v>
      </c>
      <c r="G65" s="46">
        <f t="shared" si="65"/>
        <v>1</v>
      </c>
      <c r="H65" s="46">
        <v>1</v>
      </c>
      <c r="I65" s="85" t="s">
        <v>730</v>
      </c>
      <c r="J65" s="84">
        <v>1</v>
      </c>
      <c r="K65" s="46">
        <f t="shared" si="60"/>
        <v>1</v>
      </c>
      <c r="L65" s="46">
        <f t="shared" si="61"/>
        <v>1</v>
      </c>
      <c r="M65" s="46">
        <v>1</v>
      </c>
      <c r="N65" s="83" t="s">
        <v>588</v>
      </c>
      <c r="O65" s="84">
        <v>1</v>
      </c>
      <c r="P65" s="46">
        <f t="shared" si="62"/>
        <v>1</v>
      </c>
      <c r="Q65" s="46">
        <f t="shared" si="63"/>
        <v>1</v>
      </c>
      <c r="R65" s="46">
        <v>1</v>
      </c>
      <c r="S65" s="254"/>
    </row>
    <row r="66" spans="1:19" s="22" customFormat="1" ht="30">
      <c r="A66" s="16">
        <v>48</v>
      </c>
      <c r="B66" s="308"/>
      <c r="C66" s="135" t="s">
        <v>1425</v>
      </c>
      <c r="D66" s="83" t="s">
        <v>1426</v>
      </c>
      <c r="E66" s="84">
        <v>1</v>
      </c>
      <c r="F66" s="46">
        <f t="shared" si="64"/>
        <v>1</v>
      </c>
      <c r="G66" s="46">
        <f t="shared" si="65"/>
        <v>1</v>
      </c>
      <c r="H66" s="46">
        <v>1</v>
      </c>
      <c r="I66" s="85" t="s">
        <v>730</v>
      </c>
      <c r="J66" s="84">
        <v>1</v>
      </c>
      <c r="K66" s="46">
        <f t="shared" si="60"/>
        <v>1</v>
      </c>
      <c r="L66" s="46">
        <f t="shared" si="61"/>
        <v>1</v>
      </c>
      <c r="M66" s="46">
        <v>1</v>
      </c>
      <c r="N66" s="83" t="s">
        <v>588</v>
      </c>
      <c r="O66" s="84">
        <v>1</v>
      </c>
      <c r="P66" s="46">
        <f t="shared" si="62"/>
        <v>1</v>
      </c>
      <c r="Q66" s="46">
        <f t="shared" si="63"/>
        <v>1</v>
      </c>
      <c r="R66" s="46">
        <v>1</v>
      </c>
      <c r="S66" s="254"/>
    </row>
    <row r="67" spans="1:19" s="22" customFormat="1" ht="30">
      <c r="A67" s="16">
        <v>49</v>
      </c>
      <c r="B67" s="308"/>
      <c r="C67" s="135" t="s">
        <v>1427</v>
      </c>
      <c r="D67" s="83" t="s">
        <v>1428</v>
      </c>
      <c r="E67" s="84">
        <v>1</v>
      </c>
      <c r="F67" s="46">
        <f t="shared" si="64"/>
        <v>1</v>
      </c>
      <c r="G67" s="46">
        <f t="shared" si="65"/>
        <v>1</v>
      </c>
      <c r="H67" s="46">
        <v>1</v>
      </c>
      <c r="I67" s="85" t="s">
        <v>730</v>
      </c>
      <c r="J67" s="84">
        <v>1</v>
      </c>
      <c r="K67" s="46">
        <f t="shared" si="60"/>
        <v>1</v>
      </c>
      <c r="L67" s="46">
        <f t="shared" si="61"/>
        <v>1</v>
      </c>
      <c r="M67" s="46">
        <v>1</v>
      </c>
      <c r="N67" s="83" t="s">
        <v>588</v>
      </c>
      <c r="O67" s="84">
        <v>1</v>
      </c>
      <c r="P67" s="46">
        <f t="shared" si="62"/>
        <v>1</v>
      </c>
      <c r="Q67" s="46">
        <f t="shared" si="63"/>
        <v>1</v>
      </c>
      <c r="R67" s="46">
        <v>1</v>
      </c>
      <c r="S67" s="254"/>
    </row>
    <row r="68" spans="1:19" s="22" customFormat="1" ht="30">
      <c r="A68" s="16">
        <v>50</v>
      </c>
      <c r="B68" s="308"/>
      <c r="C68" s="135" t="s">
        <v>1429</v>
      </c>
      <c r="D68" s="83" t="s">
        <v>1430</v>
      </c>
      <c r="E68" s="84">
        <v>1</v>
      </c>
      <c r="F68" s="46">
        <f t="shared" si="64"/>
        <v>1</v>
      </c>
      <c r="G68" s="46">
        <f t="shared" si="65"/>
        <v>1</v>
      </c>
      <c r="H68" s="46">
        <v>1</v>
      </c>
      <c r="I68" s="85" t="s">
        <v>730</v>
      </c>
      <c r="J68" s="84">
        <v>1</v>
      </c>
      <c r="K68" s="46">
        <f t="shared" si="60"/>
        <v>1</v>
      </c>
      <c r="L68" s="46">
        <f t="shared" si="61"/>
        <v>1</v>
      </c>
      <c r="M68" s="46">
        <v>1</v>
      </c>
      <c r="N68" s="83" t="s">
        <v>588</v>
      </c>
      <c r="O68" s="84">
        <v>1</v>
      </c>
      <c r="P68" s="46">
        <f t="shared" si="62"/>
        <v>1</v>
      </c>
      <c r="Q68" s="46">
        <f t="shared" si="63"/>
        <v>1</v>
      </c>
      <c r="R68" s="46">
        <v>1</v>
      </c>
      <c r="S68" s="254"/>
    </row>
    <row r="69" spans="1:19" s="22" customFormat="1" ht="45">
      <c r="A69" s="16">
        <v>51</v>
      </c>
      <c r="B69" s="308"/>
      <c r="C69" s="135" t="s">
        <v>1431</v>
      </c>
      <c r="D69" s="83" t="s">
        <v>1432</v>
      </c>
      <c r="E69" s="84">
        <v>1</v>
      </c>
      <c r="F69" s="46">
        <f t="shared" si="64"/>
        <v>1</v>
      </c>
      <c r="G69" s="46">
        <f t="shared" si="65"/>
        <v>1</v>
      </c>
      <c r="H69" s="46">
        <v>1</v>
      </c>
      <c r="I69" s="85" t="s">
        <v>730</v>
      </c>
      <c r="J69" s="84">
        <v>1</v>
      </c>
      <c r="K69" s="46">
        <f t="shared" si="60"/>
        <v>1</v>
      </c>
      <c r="L69" s="46">
        <f t="shared" si="61"/>
        <v>1</v>
      </c>
      <c r="M69" s="46">
        <v>1</v>
      </c>
      <c r="N69" s="83" t="s">
        <v>588</v>
      </c>
      <c r="O69" s="84">
        <v>1</v>
      </c>
      <c r="P69" s="46">
        <f t="shared" si="62"/>
        <v>1</v>
      </c>
      <c r="Q69" s="46">
        <f t="shared" si="63"/>
        <v>1</v>
      </c>
      <c r="R69" s="46">
        <v>1</v>
      </c>
      <c r="S69" s="254"/>
    </row>
    <row r="70" spans="1:19" s="22" customFormat="1" ht="30">
      <c r="A70" s="16">
        <v>52</v>
      </c>
      <c r="B70" s="308"/>
      <c r="C70" s="135" t="s">
        <v>1433</v>
      </c>
      <c r="D70" s="83" t="s">
        <v>1434</v>
      </c>
      <c r="E70" s="84">
        <v>1</v>
      </c>
      <c r="F70" s="46">
        <f t="shared" si="64"/>
        <v>1</v>
      </c>
      <c r="G70" s="46">
        <f t="shared" si="65"/>
        <v>1</v>
      </c>
      <c r="H70" s="46">
        <v>1</v>
      </c>
      <c r="I70" s="85" t="s">
        <v>730</v>
      </c>
      <c r="J70" s="84">
        <v>1</v>
      </c>
      <c r="K70" s="46">
        <f t="shared" si="60"/>
        <v>1</v>
      </c>
      <c r="L70" s="46">
        <f t="shared" si="61"/>
        <v>1</v>
      </c>
      <c r="M70" s="46">
        <v>1</v>
      </c>
      <c r="N70" s="83" t="s">
        <v>588</v>
      </c>
      <c r="O70" s="84">
        <v>1</v>
      </c>
      <c r="P70" s="46">
        <f t="shared" si="62"/>
        <v>1</v>
      </c>
      <c r="Q70" s="46">
        <f t="shared" si="63"/>
        <v>1</v>
      </c>
      <c r="R70" s="46">
        <v>1</v>
      </c>
      <c r="S70" s="254"/>
    </row>
    <row r="71" spans="1:19" s="22" customFormat="1" ht="30">
      <c r="A71" s="16">
        <v>53</v>
      </c>
      <c r="B71" s="308" t="s">
        <v>411</v>
      </c>
      <c r="C71" s="135" t="s">
        <v>1435</v>
      </c>
      <c r="D71" s="83" t="s">
        <v>1436</v>
      </c>
      <c r="E71" s="84">
        <v>1</v>
      </c>
      <c r="F71" s="46">
        <f t="shared" si="64"/>
        <v>1</v>
      </c>
      <c r="G71" s="46">
        <f t="shared" si="65"/>
        <v>1</v>
      </c>
      <c r="H71" s="46">
        <v>1</v>
      </c>
      <c r="I71" s="85" t="s">
        <v>1357</v>
      </c>
      <c r="J71" s="84">
        <v>1</v>
      </c>
      <c r="K71" s="46">
        <f t="shared" si="60"/>
        <v>1</v>
      </c>
      <c r="L71" s="46">
        <f t="shared" si="61"/>
        <v>1</v>
      </c>
      <c r="M71" s="46">
        <v>1</v>
      </c>
      <c r="N71" s="83" t="s">
        <v>588</v>
      </c>
      <c r="O71" s="84">
        <v>1</v>
      </c>
      <c r="P71" s="46">
        <f t="shared" si="62"/>
        <v>1</v>
      </c>
      <c r="Q71" s="46">
        <f t="shared" si="63"/>
        <v>1</v>
      </c>
      <c r="R71" s="46">
        <v>1</v>
      </c>
      <c r="S71" s="254" t="s">
        <v>20</v>
      </c>
    </row>
    <row r="72" spans="1:19" s="22" customFormat="1" ht="30">
      <c r="A72" s="16">
        <v>54</v>
      </c>
      <c r="B72" s="308"/>
      <c r="C72" s="135" t="s">
        <v>1437</v>
      </c>
      <c r="D72" s="83" t="s">
        <v>1438</v>
      </c>
      <c r="E72" s="84">
        <v>1</v>
      </c>
      <c r="F72" s="46">
        <f t="shared" si="64"/>
        <v>1</v>
      </c>
      <c r="G72" s="46">
        <f t="shared" si="65"/>
        <v>1</v>
      </c>
      <c r="H72" s="46">
        <v>1</v>
      </c>
      <c r="I72" s="85" t="s">
        <v>1357</v>
      </c>
      <c r="J72" s="84">
        <v>1</v>
      </c>
      <c r="K72" s="46">
        <f t="shared" si="60"/>
        <v>1</v>
      </c>
      <c r="L72" s="46">
        <f t="shared" si="61"/>
        <v>1</v>
      </c>
      <c r="M72" s="46">
        <v>1</v>
      </c>
      <c r="N72" s="83" t="s">
        <v>588</v>
      </c>
      <c r="O72" s="84">
        <v>1</v>
      </c>
      <c r="P72" s="46">
        <f t="shared" si="62"/>
        <v>1</v>
      </c>
      <c r="Q72" s="46">
        <f t="shared" si="63"/>
        <v>1</v>
      </c>
      <c r="R72" s="46">
        <v>1</v>
      </c>
      <c r="S72" s="254"/>
    </row>
    <row r="73" spans="1:19" s="22" customFormat="1" ht="30">
      <c r="A73" s="16">
        <v>55</v>
      </c>
      <c r="B73" s="308"/>
      <c r="C73" s="135" t="s">
        <v>1439</v>
      </c>
      <c r="D73" s="83" t="s">
        <v>1440</v>
      </c>
      <c r="E73" s="84">
        <v>1</v>
      </c>
      <c r="F73" s="46">
        <f t="shared" si="64"/>
        <v>1</v>
      </c>
      <c r="G73" s="46">
        <f t="shared" si="65"/>
        <v>1</v>
      </c>
      <c r="H73" s="46">
        <v>1</v>
      </c>
      <c r="I73" s="85" t="s">
        <v>1357</v>
      </c>
      <c r="J73" s="84">
        <v>1</v>
      </c>
      <c r="K73" s="46">
        <f t="shared" si="60"/>
        <v>1</v>
      </c>
      <c r="L73" s="46">
        <f t="shared" si="61"/>
        <v>1</v>
      </c>
      <c r="M73" s="46">
        <v>1</v>
      </c>
      <c r="N73" s="83" t="s">
        <v>588</v>
      </c>
      <c r="O73" s="84">
        <v>1</v>
      </c>
      <c r="P73" s="46">
        <f t="shared" si="62"/>
        <v>1</v>
      </c>
      <c r="Q73" s="46">
        <f t="shared" si="63"/>
        <v>1</v>
      </c>
      <c r="R73" s="46">
        <v>1</v>
      </c>
      <c r="S73" s="254"/>
    </row>
    <row r="74" spans="1:19" s="22" customFormat="1" ht="30">
      <c r="A74" s="16">
        <v>56</v>
      </c>
      <c r="B74" s="308"/>
      <c r="C74" s="135" t="s">
        <v>1441</v>
      </c>
      <c r="D74" s="83" t="s">
        <v>1442</v>
      </c>
      <c r="E74" s="84">
        <v>1</v>
      </c>
      <c r="F74" s="46">
        <f t="shared" si="64"/>
        <v>1</v>
      </c>
      <c r="G74" s="46">
        <f t="shared" si="65"/>
        <v>1</v>
      </c>
      <c r="H74" s="46">
        <v>1</v>
      </c>
      <c r="I74" s="85" t="s">
        <v>1357</v>
      </c>
      <c r="J74" s="84">
        <v>1</v>
      </c>
      <c r="K74" s="46">
        <f t="shared" si="60"/>
        <v>1</v>
      </c>
      <c r="L74" s="46">
        <f t="shared" si="61"/>
        <v>1</v>
      </c>
      <c r="M74" s="46">
        <v>1</v>
      </c>
      <c r="N74" s="83" t="s">
        <v>588</v>
      </c>
      <c r="O74" s="84">
        <v>1</v>
      </c>
      <c r="P74" s="46">
        <f t="shared" si="62"/>
        <v>1</v>
      </c>
      <c r="Q74" s="46">
        <f t="shared" si="63"/>
        <v>1</v>
      </c>
      <c r="R74" s="46">
        <v>1</v>
      </c>
      <c r="S74" s="254"/>
    </row>
    <row r="75" spans="1:19" s="22" customFormat="1" ht="45">
      <c r="A75" s="16">
        <v>57</v>
      </c>
      <c r="B75" s="308"/>
      <c r="C75" s="135" t="s">
        <v>1443</v>
      </c>
      <c r="D75" s="83" t="s">
        <v>1444</v>
      </c>
      <c r="E75" s="84">
        <v>1</v>
      </c>
      <c r="F75" s="46">
        <f t="shared" si="64"/>
        <v>1</v>
      </c>
      <c r="G75" s="46">
        <f t="shared" si="65"/>
        <v>1</v>
      </c>
      <c r="H75" s="46">
        <v>1</v>
      </c>
      <c r="I75" s="85" t="s">
        <v>730</v>
      </c>
      <c r="J75" s="84">
        <v>1</v>
      </c>
      <c r="K75" s="46">
        <f t="shared" si="60"/>
        <v>1</v>
      </c>
      <c r="L75" s="46">
        <f t="shared" si="61"/>
        <v>1</v>
      </c>
      <c r="M75" s="46">
        <v>1</v>
      </c>
      <c r="N75" s="83" t="s">
        <v>588</v>
      </c>
      <c r="O75" s="84">
        <v>1</v>
      </c>
      <c r="P75" s="46">
        <f t="shared" si="62"/>
        <v>1</v>
      </c>
      <c r="Q75" s="46">
        <f t="shared" si="63"/>
        <v>1</v>
      </c>
      <c r="R75" s="46">
        <v>1</v>
      </c>
      <c r="S75" s="254"/>
    </row>
    <row r="76" spans="1:19" s="22" customFormat="1" ht="30">
      <c r="A76" s="16">
        <v>58</v>
      </c>
      <c r="B76" s="308"/>
      <c r="C76" s="135" t="s">
        <v>1445</v>
      </c>
      <c r="D76" s="83" t="s">
        <v>1446</v>
      </c>
      <c r="E76" s="84">
        <v>1</v>
      </c>
      <c r="F76" s="46">
        <f t="shared" si="64"/>
        <v>1</v>
      </c>
      <c r="G76" s="46">
        <f t="shared" si="65"/>
        <v>1</v>
      </c>
      <c r="H76" s="46">
        <v>1</v>
      </c>
      <c r="I76" s="85" t="s">
        <v>1357</v>
      </c>
      <c r="J76" s="84">
        <v>1</v>
      </c>
      <c r="K76" s="46">
        <f t="shared" si="60"/>
        <v>1</v>
      </c>
      <c r="L76" s="46">
        <f t="shared" si="61"/>
        <v>1</v>
      </c>
      <c r="M76" s="46">
        <v>1</v>
      </c>
      <c r="N76" s="83" t="s">
        <v>588</v>
      </c>
      <c r="O76" s="84">
        <v>1</v>
      </c>
      <c r="P76" s="46">
        <f t="shared" si="62"/>
        <v>1</v>
      </c>
      <c r="Q76" s="46">
        <f t="shared" si="63"/>
        <v>1</v>
      </c>
      <c r="R76" s="46">
        <v>1</v>
      </c>
      <c r="S76" s="254"/>
    </row>
    <row r="77" spans="1:19" s="22" customFormat="1" ht="30">
      <c r="A77" s="16">
        <v>59</v>
      </c>
      <c r="B77" s="308"/>
      <c r="C77" s="135" t="s">
        <v>1447</v>
      </c>
      <c r="D77" s="83" t="s">
        <v>1448</v>
      </c>
      <c r="E77" s="84">
        <v>1</v>
      </c>
      <c r="F77" s="46">
        <f t="shared" si="64"/>
        <v>1</v>
      </c>
      <c r="G77" s="46">
        <f t="shared" si="65"/>
        <v>1</v>
      </c>
      <c r="H77" s="46">
        <v>1</v>
      </c>
      <c r="I77" s="85" t="s">
        <v>1357</v>
      </c>
      <c r="J77" s="84">
        <v>1</v>
      </c>
      <c r="K77" s="46">
        <f t="shared" si="60"/>
        <v>1</v>
      </c>
      <c r="L77" s="46">
        <f t="shared" si="61"/>
        <v>1</v>
      </c>
      <c r="M77" s="46">
        <v>1</v>
      </c>
      <c r="N77" s="83" t="s">
        <v>588</v>
      </c>
      <c r="O77" s="84">
        <v>1</v>
      </c>
      <c r="P77" s="46">
        <f t="shared" si="62"/>
        <v>1</v>
      </c>
      <c r="Q77" s="46">
        <f t="shared" si="63"/>
        <v>1</v>
      </c>
      <c r="R77" s="46">
        <v>1</v>
      </c>
      <c r="S77" s="254"/>
    </row>
    <row r="78" spans="1:19" s="22" customFormat="1" ht="30">
      <c r="A78" s="16">
        <v>60</v>
      </c>
      <c r="B78" s="308"/>
      <c r="C78" s="135" t="s">
        <v>452</v>
      </c>
      <c r="D78" s="83" t="s">
        <v>1449</v>
      </c>
      <c r="E78" s="84">
        <v>1</v>
      </c>
      <c r="F78" s="46">
        <f t="shared" si="64"/>
        <v>1</v>
      </c>
      <c r="G78" s="46">
        <f t="shared" si="65"/>
        <v>1</v>
      </c>
      <c r="H78" s="46">
        <v>1</v>
      </c>
      <c r="I78" s="85" t="s">
        <v>1357</v>
      </c>
      <c r="J78" s="84">
        <v>1</v>
      </c>
      <c r="K78" s="46">
        <f t="shared" si="60"/>
        <v>1</v>
      </c>
      <c r="L78" s="46">
        <f t="shared" si="61"/>
        <v>1</v>
      </c>
      <c r="M78" s="46">
        <v>1</v>
      </c>
      <c r="N78" s="83" t="s">
        <v>588</v>
      </c>
      <c r="O78" s="84">
        <v>1</v>
      </c>
      <c r="P78" s="46">
        <f t="shared" si="62"/>
        <v>1</v>
      </c>
      <c r="Q78" s="46">
        <f t="shared" si="63"/>
        <v>1</v>
      </c>
      <c r="R78" s="46">
        <v>1</v>
      </c>
      <c r="S78" s="254"/>
    </row>
    <row r="79" spans="1:19" s="22" customFormat="1" ht="30">
      <c r="A79" s="16">
        <v>61</v>
      </c>
      <c r="B79" s="308"/>
      <c r="C79" s="135" t="s">
        <v>1450</v>
      </c>
      <c r="D79" s="83" t="s">
        <v>1451</v>
      </c>
      <c r="E79" s="84">
        <v>1</v>
      </c>
      <c r="F79" s="46">
        <f t="shared" si="64"/>
        <v>1</v>
      </c>
      <c r="G79" s="46">
        <f t="shared" si="65"/>
        <v>1</v>
      </c>
      <c r="H79" s="46">
        <v>1</v>
      </c>
      <c r="I79" s="85" t="s">
        <v>1357</v>
      </c>
      <c r="J79" s="84">
        <v>1</v>
      </c>
      <c r="K79" s="46">
        <f t="shared" si="60"/>
        <v>1</v>
      </c>
      <c r="L79" s="46">
        <f t="shared" si="61"/>
        <v>1</v>
      </c>
      <c r="M79" s="46">
        <v>1</v>
      </c>
      <c r="N79" s="83" t="s">
        <v>588</v>
      </c>
      <c r="O79" s="84">
        <v>1</v>
      </c>
      <c r="P79" s="46">
        <f t="shared" si="62"/>
        <v>1</v>
      </c>
      <c r="Q79" s="46">
        <f t="shared" si="63"/>
        <v>1</v>
      </c>
      <c r="R79" s="46">
        <v>1</v>
      </c>
      <c r="S79" s="254"/>
    </row>
    <row r="80" spans="1:19" s="22" customFormat="1" ht="30">
      <c r="A80" s="16">
        <v>62</v>
      </c>
      <c r="B80" s="308"/>
      <c r="C80" s="135" t="s">
        <v>1452</v>
      </c>
      <c r="D80" s="83" t="s">
        <v>1453</v>
      </c>
      <c r="E80" s="84">
        <v>1</v>
      </c>
      <c r="F80" s="46">
        <f t="shared" si="64"/>
        <v>1</v>
      </c>
      <c r="G80" s="46">
        <f t="shared" si="65"/>
        <v>1</v>
      </c>
      <c r="H80" s="46">
        <v>1</v>
      </c>
      <c r="I80" s="85" t="s">
        <v>1357</v>
      </c>
      <c r="J80" s="84">
        <v>1</v>
      </c>
      <c r="K80" s="46">
        <f t="shared" si="60"/>
        <v>1</v>
      </c>
      <c r="L80" s="46">
        <f t="shared" si="61"/>
        <v>1</v>
      </c>
      <c r="M80" s="46">
        <v>1</v>
      </c>
      <c r="N80" s="83" t="s">
        <v>588</v>
      </c>
      <c r="O80" s="84">
        <v>1</v>
      </c>
      <c r="P80" s="46">
        <f t="shared" si="62"/>
        <v>1</v>
      </c>
      <c r="Q80" s="46">
        <f t="shared" si="63"/>
        <v>1</v>
      </c>
      <c r="R80" s="46">
        <v>1</v>
      </c>
      <c r="S80" s="254"/>
    </row>
    <row r="81" spans="1:19" s="22" customFormat="1" ht="30">
      <c r="A81" s="16">
        <v>63</v>
      </c>
      <c r="B81" s="308"/>
      <c r="C81" s="135" t="s">
        <v>1454</v>
      </c>
      <c r="D81" s="83" t="s">
        <v>1455</v>
      </c>
      <c r="E81" s="84">
        <v>1</v>
      </c>
      <c r="F81" s="46">
        <f t="shared" si="64"/>
        <v>1</v>
      </c>
      <c r="G81" s="46">
        <f t="shared" si="65"/>
        <v>1</v>
      </c>
      <c r="H81" s="46">
        <v>1</v>
      </c>
      <c r="I81" s="85" t="s">
        <v>1357</v>
      </c>
      <c r="J81" s="84">
        <v>1</v>
      </c>
      <c r="K81" s="46">
        <f t="shared" si="60"/>
        <v>1</v>
      </c>
      <c r="L81" s="46">
        <f t="shared" si="61"/>
        <v>1</v>
      </c>
      <c r="M81" s="46">
        <v>1</v>
      </c>
      <c r="N81" s="83" t="s">
        <v>588</v>
      </c>
      <c r="O81" s="84">
        <v>1</v>
      </c>
      <c r="P81" s="46">
        <f t="shared" si="62"/>
        <v>1</v>
      </c>
      <c r="Q81" s="46">
        <f t="shared" si="63"/>
        <v>1</v>
      </c>
      <c r="R81" s="46">
        <v>1</v>
      </c>
      <c r="S81" s="254"/>
    </row>
    <row r="82" spans="1:19" s="22" customFormat="1" ht="60">
      <c r="A82" s="16">
        <v>64</v>
      </c>
      <c r="B82" s="308"/>
      <c r="C82" s="135" t="s">
        <v>1456</v>
      </c>
      <c r="D82" s="83" t="s">
        <v>1457</v>
      </c>
      <c r="E82" s="84">
        <v>1</v>
      </c>
      <c r="F82" s="46">
        <f t="shared" si="64"/>
        <v>1</v>
      </c>
      <c r="G82" s="46">
        <f t="shared" si="65"/>
        <v>1</v>
      </c>
      <c r="H82" s="46">
        <v>1</v>
      </c>
      <c r="I82" s="85" t="s">
        <v>730</v>
      </c>
      <c r="J82" s="84">
        <v>1</v>
      </c>
      <c r="K82" s="46">
        <f t="shared" si="60"/>
        <v>1</v>
      </c>
      <c r="L82" s="46">
        <f t="shared" si="61"/>
        <v>1</v>
      </c>
      <c r="M82" s="46">
        <v>1</v>
      </c>
      <c r="N82" s="83" t="s">
        <v>588</v>
      </c>
      <c r="O82" s="84">
        <v>1</v>
      </c>
      <c r="P82" s="46">
        <f t="shared" si="62"/>
        <v>1</v>
      </c>
      <c r="Q82" s="46">
        <f t="shared" si="63"/>
        <v>1</v>
      </c>
      <c r="R82" s="46">
        <v>1</v>
      </c>
      <c r="S82" s="254"/>
    </row>
    <row r="83" spans="1:19" s="22" customFormat="1" ht="60">
      <c r="A83" s="16">
        <v>65</v>
      </c>
      <c r="B83" s="308"/>
      <c r="C83" s="135" t="s">
        <v>1458</v>
      </c>
      <c r="D83" s="83" t="s">
        <v>1459</v>
      </c>
      <c r="E83" s="84">
        <v>1</v>
      </c>
      <c r="F83" s="46">
        <f t="shared" si="64"/>
        <v>1</v>
      </c>
      <c r="G83" s="46">
        <f t="shared" si="65"/>
        <v>1</v>
      </c>
      <c r="H83" s="46">
        <v>1</v>
      </c>
      <c r="I83" s="85" t="s">
        <v>730</v>
      </c>
      <c r="J83" s="84">
        <v>1</v>
      </c>
      <c r="K83" s="46">
        <f t="shared" si="60"/>
        <v>1</v>
      </c>
      <c r="L83" s="46">
        <f t="shared" si="61"/>
        <v>1</v>
      </c>
      <c r="M83" s="46">
        <v>1</v>
      </c>
      <c r="N83" s="83" t="s">
        <v>588</v>
      </c>
      <c r="O83" s="84">
        <v>1</v>
      </c>
      <c r="P83" s="46">
        <f t="shared" si="62"/>
        <v>1</v>
      </c>
      <c r="Q83" s="46">
        <f t="shared" si="63"/>
        <v>1</v>
      </c>
      <c r="R83" s="46">
        <v>1</v>
      </c>
      <c r="S83" s="254"/>
    </row>
    <row r="84" spans="1:19" s="22" customFormat="1" ht="45">
      <c r="A84" s="16">
        <v>66</v>
      </c>
      <c r="B84" s="308"/>
      <c r="C84" s="135" t="s">
        <v>1460</v>
      </c>
      <c r="D84" s="83" t="s">
        <v>1461</v>
      </c>
      <c r="E84" s="84">
        <v>1</v>
      </c>
      <c r="F84" s="46">
        <f t="shared" si="64"/>
        <v>1</v>
      </c>
      <c r="G84" s="46">
        <f t="shared" si="65"/>
        <v>1</v>
      </c>
      <c r="H84" s="46">
        <v>1</v>
      </c>
      <c r="I84" s="85" t="s">
        <v>730</v>
      </c>
      <c r="J84" s="84">
        <v>1</v>
      </c>
      <c r="K84" s="46">
        <f t="shared" si="60"/>
        <v>1</v>
      </c>
      <c r="L84" s="46">
        <f t="shared" si="61"/>
        <v>1</v>
      </c>
      <c r="M84" s="46">
        <v>1</v>
      </c>
      <c r="N84" s="83" t="s">
        <v>588</v>
      </c>
      <c r="O84" s="84">
        <v>1</v>
      </c>
      <c r="P84" s="46">
        <f t="shared" si="62"/>
        <v>1</v>
      </c>
      <c r="Q84" s="46">
        <f t="shared" si="63"/>
        <v>1</v>
      </c>
      <c r="R84" s="46">
        <v>1</v>
      </c>
      <c r="S84" s="254"/>
    </row>
    <row r="85" spans="1:19" s="22" customFormat="1" ht="30">
      <c r="A85" s="16">
        <v>67</v>
      </c>
      <c r="B85" s="308" t="s">
        <v>411</v>
      </c>
      <c r="C85" s="135" t="s">
        <v>1462</v>
      </c>
      <c r="D85" s="83" t="s">
        <v>1463</v>
      </c>
      <c r="E85" s="84">
        <v>1</v>
      </c>
      <c r="F85" s="46">
        <f t="shared" si="64"/>
        <v>1</v>
      </c>
      <c r="G85" s="46">
        <f t="shared" si="65"/>
        <v>1</v>
      </c>
      <c r="H85" s="46">
        <v>1</v>
      </c>
      <c r="I85" s="85" t="s">
        <v>1357</v>
      </c>
      <c r="J85" s="84">
        <v>1</v>
      </c>
      <c r="K85" s="46">
        <f t="shared" si="60"/>
        <v>1</v>
      </c>
      <c r="L85" s="46">
        <f t="shared" si="61"/>
        <v>1</v>
      </c>
      <c r="M85" s="46">
        <v>1</v>
      </c>
      <c r="N85" s="83" t="s">
        <v>588</v>
      </c>
      <c r="O85" s="84">
        <v>1</v>
      </c>
      <c r="P85" s="46">
        <f t="shared" si="62"/>
        <v>1</v>
      </c>
      <c r="Q85" s="46">
        <f t="shared" si="63"/>
        <v>1</v>
      </c>
      <c r="R85" s="46">
        <v>1</v>
      </c>
      <c r="S85" s="254" t="s">
        <v>20</v>
      </c>
    </row>
    <row r="86" spans="1:19" s="22" customFormat="1" ht="30">
      <c r="A86" s="16">
        <v>68</v>
      </c>
      <c r="B86" s="308"/>
      <c r="C86" s="135" t="s">
        <v>1464</v>
      </c>
      <c r="D86" s="83" t="s">
        <v>1465</v>
      </c>
      <c r="E86" s="84">
        <v>1</v>
      </c>
      <c r="F86" s="46">
        <f t="shared" si="64"/>
        <v>1</v>
      </c>
      <c r="G86" s="46">
        <f t="shared" si="65"/>
        <v>1</v>
      </c>
      <c r="H86" s="46">
        <v>1</v>
      </c>
      <c r="I86" s="85" t="s">
        <v>1357</v>
      </c>
      <c r="J86" s="84">
        <v>1</v>
      </c>
      <c r="K86" s="46">
        <f t="shared" si="60"/>
        <v>1</v>
      </c>
      <c r="L86" s="46">
        <f t="shared" si="61"/>
        <v>1</v>
      </c>
      <c r="M86" s="46">
        <v>1</v>
      </c>
      <c r="N86" s="83" t="s">
        <v>588</v>
      </c>
      <c r="O86" s="84">
        <v>1</v>
      </c>
      <c r="P86" s="46">
        <f t="shared" si="62"/>
        <v>1</v>
      </c>
      <c r="Q86" s="46">
        <f t="shared" si="63"/>
        <v>1</v>
      </c>
      <c r="R86" s="46">
        <v>1</v>
      </c>
      <c r="S86" s="254"/>
    </row>
    <row r="87" spans="1:19" s="22" customFormat="1" ht="30">
      <c r="A87" s="16">
        <v>69</v>
      </c>
      <c r="B87" s="308"/>
      <c r="C87" s="135" t="s">
        <v>1466</v>
      </c>
      <c r="D87" s="83" t="s">
        <v>1467</v>
      </c>
      <c r="E87" s="84">
        <v>1</v>
      </c>
      <c r="F87" s="46">
        <f t="shared" si="64"/>
        <v>1</v>
      </c>
      <c r="G87" s="46">
        <f t="shared" si="65"/>
        <v>1</v>
      </c>
      <c r="H87" s="46">
        <v>1</v>
      </c>
      <c r="I87" s="85" t="s">
        <v>1357</v>
      </c>
      <c r="J87" s="84">
        <v>1</v>
      </c>
      <c r="K87" s="46">
        <f t="shared" si="60"/>
        <v>1</v>
      </c>
      <c r="L87" s="46">
        <f t="shared" si="61"/>
        <v>1</v>
      </c>
      <c r="M87" s="46">
        <v>1</v>
      </c>
      <c r="N87" s="83" t="s">
        <v>588</v>
      </c>
      <c r="O87" s="84">
        <v>1</v>
      </c>
      <c r="P87" s="46">
        <f t="shared" si="62"/>
        <v>1</v>
      </c>
      <c r="Q87" s="46">
        <f t="shared" si="63"/>
        <v>1</v>
      </c>
      <c r="R87" s="46">
        <v>1</v>
      </c>
      <c r="S87" s="254"/>
    </row>
    <row r="88" spans="1:19" s="22" customFormat="1" ht="30">
      <c r="A88" s="16">
        <v>70</v>
      </c>
      <c r="B88" s="308"/>
      <c r="C88" s="135" t="s">
        <v>1468</v>
      </c>
      <c r="D88" s="83" t="s">
        <v>1469</v>
      </c>
      <c r="E88" s="84">
        <v>1</v>
      </c>
      <c r="F88" s="46">
        <f t="shared" si="64"/>
        <v>1</v>
      </c>
      <c r="G88" s="46">
        <f t="shared" si="65"/>
        <v>1</v>
      </c>
      <c r="H88" s="46">
        <v>1</v>
      </c>
      <c r="I88" s="85" t="s">
        <v>1357</v>
      </c>
      <c r="J88" s="84">
        <v>1</v>
      </c>
      <c r="K88" s="46">
        <f t="shared" si="60"/>
        <v>1</v>
      </c>
      <c r="L88" s="46">
        <f t="shared" si="61"/>
        <v>1</v>
      </c>
      <c r="M88" s="46">
        <v>1</v>
      </c>
      <c r="N88" s="83" t="s">
        <v>588</v>
      </c>
      <c r="O88" s="84">
        <v>1</v>
      </c>
      <c r="P88" s="46">
        <f t="shared" si="62"/>
        <v>1</v>
      </c>
      <c r="Q88" s="46">
        <f t="shared" si="63"/>
        <v>1</v>
      </c>
      <c r="R88" s="46">
        <v>1</v>
      </c>
      <c r="S88" s="254"/>
    </row>
    <row r="89" spans="1:19" s="22" customFormat="1" ht="30">
      <c r="A89" s="16">
        <v>71</v>
      </c>
      <c r="B89" s="308"/>
      <c r="C89" s="135" t="s">
        <v>1470</v>
      </c>
      <c r="D89" s="83" t="s">
        <v>1471</v>
      </c>
      <c r="E89" s="84">
        <v>1</v>
      </c>
      <c r="F89" s="46">
        <f t="shared" si="64"/>
        <v>1</v>
      </c>
      <c r="G89" s="46">
        <f t="shared" si="65"/>
        <v>1</v>
      </c>
      <c r="H89" s="46">
        <v>1</v>
      </c>
      <c r="I89" s="85" t="s">
        <v>1357</v>
      </c>
      <c r="J89" s="84">
        <v>1</v>
      </c>
      <c r="K89" s="46">
        <f t="shared" si="60"/>
        <v>1</v>
      </c>
      <c r="L89" s="46">
        <f t="shared" si="61"/>
        <v>1</v>
      </c>
      <c r="M89" s="46">
        <v>1</v>
      </c>
      <c r="N89" s="83" t="s">
        <v>588</v>
      </c>
      <c r="O89" s="84">
        <v>1</v>
      </c>
      <c r="P89" s="46">
        <f t="shared" si="62"/>
        <v>1</v>
      </c>
      <c r="Q89" s="46">
        <f t="shared" si="63"/>
        <v>1</v>
      </c>
      <c r="R89" s="46">
        <v>1</v>
      </c>
      <c r="S89" s="254"/>
    </row>
    <row r="90" spans="1:19" s="22" customFormat="1" ht="30">
      <c r="A90" s="16">
        <v>72</v>
      </c>
      <c r="B90" s="308"/>
      <c r="C90" s="135" t="s">
        <v>1472</v>
      </c>
      <c r="D90" s="83" t="s">
        <v>1473</v>
      </c>
      <c r="E90" s="84">
        <v>1</v>
      </c>
      <c r="F90" s="46">
        <f t="shared" si="64"/>
        <v>1</v>
      </c>
      <c r="G90" s="46">
        <f t="shared" si="65"/>
        <v>1</v>
      </c>
      <c r="H90" s="46">
        <v>1</v>
      </c>
      <c r="I90" s="85" t="s">
        <v>1357</v>
      </c>
      <c r="J90" s="84">
        <v>1</v>
      </c>
      <c r="K90" s="46">
        <f t="shared" si="60"/>
        <v>1</v>
      </c>
      <c r="L90" s="46">
        <f t="shared" si="61"/>
        <v>1</v>
      </c>
      <c r="M90" s="46">
        <v>1</v>
      </c>
      <c r="N90" s="83" t="s">
        <v>588</v>
      </c>
      <c r="O90" s="84">
        <v>1</v>
      </c>
      <c r="P90" s="46">
        <f t="shared" si="62"/>
        <v>1</v>
      </c>
      <c r="Q90" s="46">
        <f t="shared" si="63"/>
        <v>1</v>
      </c>
      <c r="R90" s="46">
        <v>1</v>
      </c>
      <c r="S90" s="254"/>
    </row>
    <row r="91" spans="1:19" s="22" customFormat="1" ht="30">
      <c r="A91" s="16">
        <v>73</v>
      </c>
      <c r="B91" s="308"/>
      <c r="C91" s="135" t="s">
        <v>1474</v>
      </c>
      <c r="D91" s="83" t="s">
        <v>1475</v>
      </c>
      <c r="E91" s="84">
        <v>1</v>
      </c>
      <c r="F91" s="46">
        <f t="shared" si="64"/>
        <v>1</v>
      </c>
      <c r="G91" s="46">
        <f t="shared" si="65"/>
        <v>1</v>
      </c>
      <c r="H91" s="46">
        <v>1</v>
      </c>
      <c r="I91" s="85" t="s">
        <v>1357</v>
      </c>
      <c r="J91" s="84">
        <v>1</v>
      </c>
      <c r="K91" s="46">
        <f t="shared" si="60"/>
        <v>1</v>
      </c>
      <c r="L91" s="46">
        <f t="shared" si="61"/>
        <v>1</v>
      </c>
      <c r="M91" s="46">
        <v>1</v>
      </c>
      <c r="N91" s="83" t="s">
        <v>588</v>
      </c>
      <c r="O91" s="84">
        <v>1</v>
      </c>
      <c r="P91" s="46">
        <f t="shared" si="62"/>
        <v>1</v>
      </c>
      <c r="Q91" s="46">
        <f t="shared" si="63"/>
        <v>1</v>
      </c>
      <c r="R91" s="46">
        <v>1</v>
      </c>
      <c r="S91" s="254"/>
    </row>
    <row r="92" spans="1:19" s="22" customFormat="1" ht="30">
      <c r="A92" s="16">
        <v>74</v>
      </c>
      <c r="B92" s="308"/>
      <c r="C92" s="135" t="s">
        <v>1476</v>
      </c>
      <c r="D92" s="83" t="s">
        <v>1477</v>
      </c>
      <c r="E92" s="84">
        <v>1</v>
      </c>
      <c r="F92" s="46">
        <f t="shared" si="64"/>
        <v>1</v>
      </c>
      <c r="G92" s="46">
        <f t="shared" si="65"/>
        <v>1</v>
      </c>
      <c r="H92" s="46">
        <v>1</v>
      </c>
      <c r="I92" s="85" t="s">
        <v>1357</v>
      </c>
      <c r="J92" s="84">
        <v>1</v>
      </c>
      <c r="K92" s="46">
        <f t="shared" si="60"/>
        <v>1</v>
      </c>
      <c r="L92" s="46">
        <f t="shared" si="61"/>
        <v>1</v>
      </c>
      <c r="M92" s="46">
        <v>1</v>
      </c>
      <c r="N92" s="83" t="s">
        <v>588</v>
      </c>
      <c r="O92" s="84">
        <v>1</v>
      </c>
      <c r="P92" s="46">
        <f t="shared" si="62"/>
        <v>1</v>
      </c>
      <c r="Q92" s="46">
        <f t="shared" si="63"/>
        <v>1</v>
      </c>
      <c r="R92" s="46">
        <v>1</v>
      </c>
      <c r="S92" s="254"/>
    </row>
    <row r="93" spans="1:19" s="22" customFormat="1" ht="30">
      <c r="A93" s="16">
        <v>75</v>
      </c>
      <c r="B93" s="308"/>
      <c r="C93" s="135" t="s">
        <v>1478</v>
      </c>
      <c r="D93" s="83" t="s">
        <v>1683</v>
      </c>
      <c r="E93" s="84">
        <v>1</v>
      </c>
      <c r="F93" s="46">
        <f t="shared" si="64"/>
        <v>1</v>
      </c>
      <c r="G93" s="46">
        <f t="shared" si="65"/>
        <v>1</v>
      </c>
      <c r="H93" s="46">
        <v>1</v>
      </c>
      <c r="I93" s="85" t="s">
        <v>1357</v>
      </c>
      <c r="J93" s="84">
        <v>1</v>
      </c>
      <c r="K93" s="46">
        <f t="shared" si="60"/>
        <v>1</v>
      </c>
      <c r="L93" s="46">
        <f t="shared" si="61"/>
        <v>1</v>
      </c>
      <c r="M93" s="46">
        <v>1</v>
      </c>
      <c r="N93" s="83" t="s">
        <v>588</v>
      </c>
      <c r="O93" s="84">
        <v>1</v>
      </c>
      <c r="P93" s="46">
        <f t="shared" si="62"/>
        <v>1</v>
      </c>
      <c r="Q93" s="46">
        <f t="shared" si="63"/>
        <v>1</v>
      </c>
      <c r="R93" s="46">
        <v>1</v>
      </c>
      <c r="S93" s="254"/>
    </row>
    <row r="94" spans="1:19" s="22" customFormat="1" ht="30">
      <c r="A94" s="16">
        <v>76</v>
      </c>
      <c r="B94" s="308"/>
      <c r="C94" s="135" t="s">
        <v>1479</v>
      </c>
      <c r="D94" s="83" t="s">
        <v>1480</v>
      </c>
      <c r="E94" s="84">
        <v>1</v>
      </c>
      <c r="F94" s="46">
        <f t="shared" si="64"/>
        <v>1</v>
      </c>
      <c r="G94" s="46">
        <f t="shared" si="65"/>
        <v>1</v>
      </c>
      <c r="H94" s="46">
        <v>1</v>
      </c>
      <c r="I94" s="85" t="s">
        <v>1357</v>
      </c>
      <c r="J94" s="84">
        <v>1</v>
      </c>
      <c r="K94" s="46">
        <f t="shared" si="60"/>
        <v>1</v>
      </c>
      <c r="L94" s="46">
        <f t="shared" si="61"/>
        <v>1</v>
      </c>
      <c r="M94" s="46">
        <v>1</v>
      </c>
      <c r="N94" s="83" t="s">
        <v>588</v>
      </c>
      <c r="O94" s="84">
        <v>1</v>
      </c>
      <c r="P94" s="46">
        <f t="shared" si="62"/>
        <v>1</v>
      </c>
      <c r="Q94" s="46">
        <f t="shared" si="63"/>
        <v>1</v>
      </c>
      <c r="R94" s="46">
        <v>1</v>
      </c>
      <c r="S94" s="254"/>
    </row>
    <row r="95" spans="1:19" s="22" customFormat="1" ht="15" customHeight="1">
      <c r="A95" s="335" t="s">
        <v>412</v>
      </c>
      <c r="B95" s="336"/>
      <c r="C95" s="336"/>
      <c r="D95" s="336"/>
      <c r="E95" s="336"/>
      <c r="F95" s="336"/>
      <c r="G95" s="336"/>
      <c r="H95" s="336"/>
      <c r="I95" s="336"/>
      <c r="J95" s="336"/>
      <c r="K95" s="336"/>
      <c r="L95" s="336"/>
      <c r="M95" s="336"/>
      <c r="N95" s="336"/>
      <c r="O95" s="336"/>
      <c r="P95" s="336"/>
      <c r="Q95" s="336"/>
      <c r="R95" s="336"/>
      <c r="S95" s="337"/>
    </row>
    <row r="96" spans="1:19" s="22" customFormat="1" ht="165">
      <c r="A96" s="16">
        <v>77</v>
      </c>
      <c r="B96" s="83" t="s">
        <v>1330</v>
      </c>
      <c r="C96" s="135" t="s">
        <v>1481</v>
      </c>
      <c r="D96" s="83" t="s">
        <v>1482</v>
      </c>
      <c r="E96" s="84">
        <v>1</v>
      </c>
      <c r="F96" s="46">
        <f t="shared" ref="F96" si="66">IF(E96=G96,H96)</f>
        <v>1</v>
      </c>
      <c r="G96" s="46">
        <f t="shared" ref="G96" si="67">IF(E96="NA","NA",H96)</f>
        <v>1</v>
      </c>
      <c r="H96" s="46">
        <v>1</v>
      </c>
      <c r="I96" s="85" t="s">
        <v>730</v>
      </c>
      <c r="J96" s="84">
        <v>1</v>
      </c>
      <c r="K96" s="46">
        <f t="shared" ref="K96" si="68">IF(J96=L96,M96)</f>
        <v>1</v>
      </c>
      <c r="L96" s="46">
        <f t="shared" ref="L96" si="69">IF(J96="NA","NA",M96)</f>
        <v>1</v>
      </c>
      <c r="M96" s="46">
        <v>1</v>
      </c>
      <c r="N96" s="83" t="s">
        <v>588</v>
      </c>
      <c r="O96" s="84">
        <v>1</v>
      </c>
      <c r="P96" s="46">
        <f t="shared" ref="P96" si="70">IF(O96=Q96,R96)</f>
        <v>1</v>
      </c>
      <c r="Q96" s="46">
        <f t="shared" ref="Q96" si="71">IF(O96="NA","NA",R96)</f>
        <v>1</v>
      </c>
      <c r="R96" s="46">
        <v>1</v>
      </c>
      <c r="S96" s="28" t="s">
        <v>20</v>
      </c>
    </row>
    <row r="97" spans="1:19" s="22" customFormat="1" ht="15" customHeight="1">
      <c r="A97" s="335" t="s">
        <v>413</v>
      </c>
      <c r="B97" s="336"/>
      <c r="C97" s="336"/>
      <c r="D97" s="336"/>
      <c r="E97" s="336"/>
      <c r="F97" s="336"/>
      <c r="G97" s="336"/>
      <c r="H97" s="336"/>
      <c r="I97" s="336"/>
      <c r="J97" s="336"/>
      <c r="K97" s="336"/>
      <c r="L97" s="336"/>
      <c r="M97" s="336"/>
      <c r="N97" s="336"/>
      <c r="O97" s="336"/>
      <c r="P97" s="336"/>
      <c r="Q97" s="336"/>
      <c r="R97" s="336"/>
      <c r="S97" s="337"/>
    </row>
    <row r="98" spans="1:19" s="22" customFormat="1" ht="30">
      <c r="A98" s="16">
        <v>78</v>
      </c>
      <c r="B98" s="308" t="s">
        <v>1330</v>
      </c>
      <c r="C98" s="135" t="s">
        <v>1483</v>
      </c>
      <c r="D98" s="83" t="s">
        <v>1484</v>
      </c>
      <c r="E98" s="84">
        <v>1</v>
      </c>
      <c r="F98" s="46">
        <f t="shared" ref="F98:F100" si="72">IF(E98=G98,H98)</f>
        <v>1</v>
      </c>
      <c r="G98" s="46">
        <f t="shared" ref="G98:G100" si="73">IF(E98="NA","NA",H98)</f>
        <v>1</v>
      </c>
      <c r="H98" s="46">
        <v>1</v>
      </c>
      <c r="I98" s="85" t="s">
        <v>1357</v>
      </c>
      <c r="J98" s="84">
        <v>1</v>
      </c>
      <c r="K98" s="46">
        <f t="shared" ref="K98:K100" si="74">IF(J98=L98,M98)</f>
        <v>1</v>
      </c>
      <c r="L98" s="46">
        <f t="shared" ref="L98:L100" si="75">IF(J98="NA","NA",M98)</f>
        <v>1</v>
      </c>
      <c r="M98" s="46">
        <v>1</v>
      </c>
      <c r="N98" s="83" t="s">
        <v>588</v>
      </c>
      <c r="O98" s="84">
        <v>1</v>
      </c>
      <c r="P98" s="46">
        <f t="shared" ref="P98:P100" si="76">IF(O98=Q98,R98)</f>
        <v>1</v>
      </c>
      <c r="Q98" s="46">
        <f t="shared" ref="Q98:Q100" si="77">IF(O98="NA","NA",R98)</f>
        <v>1</v>
      </c>
      <c r="R98" s="46">
        <v>1</v>
      </c>
      <c r="S98" s="254" t="s">
        <v>20</v>
      </c>
    </row>
    <row r="99" spans="1:19" s="22" customFormat="1" ht="45">
      <c r="A99" s="16">
        <v>79</v>
      </c>
      <c r="B99" s="308"/>
      <c r="C99" s="135" t="s">
        <v>1485</v>
      </c>
      <c r="D99" s="83" t="s">
        <v>1486</v>
      </c>
      <c r="E99" s="84">
        <v>1</v>
      </c>
      <c r="F99" s="46">
        <f t="shared" si="72"/>
        <v>1</v>
      </c>
      <c r="G99" s="46">
        <f t="shared" si="73"/>
        <v>1</v>
      </c>
      <c r="H99" s="46">
        <v>1</v>
      </c>
      <c r="I99" s="85" t="s">
        <v>730</v>
      </c>
      <c r="J99" s="84">
        <v>1</v>
      </c>
      <c r="K99" s="46">
        <f t="shared" si="74"/>
        <v>1</v>
      </c>
      <c r="L99" s="46">
        <f t="shared" si="75"/>
        <v>1</v>
      </c>
      <c r="M99" s="46">
        <v>1</v>
      </c>
      <c r="N99" s="83" t="s">
        <v>588</v>
      </c>
      <c r="O99" s="84">
        <v>1</v>
      </c>
      <c r="P99" s="46">
        <f t="shared" si="76"/>
        <v>1</v>
      </c>
      <c r="Q99" s="46">
        <f t="shared" si="77"/>
        <v>1</v>
      </c>
      <c r="R99" s="46">
        <v>1</v>
      </c>
      <c r="S99" s="254"/>
    </row>
    <row r="100" spans="1:19" s="22" customFormat="1" ht="14.25" customHeight="1">
      <c r="A100" s="16">
        <v>80</v>
      </c>
      <c r="B100" s="308"/>
      <c r="C100" s="135" t="s">
        <v>1487</v>
      </c>
      <c r="D100" s="83" t="s">
        <v>1488</v>
      </c>
      <c r="E100" s="84">
        <v>1</v>
      </c>
      <c r="F100" s="46">
        <f t="shared" si="72"/>
        <v>1</v>
      </c>
      <c r="G100" s="46">
        <f t="shared" si="73"/>
        <v>1</v>
      </c>
      <c r="H100" s="46">
        <v>1</v>
      </c>
      <c r="I100" s="85" t="s">
        <v>730</v>
      </c>
      <c r="J100" s="84">
        <v>1</v>
      </c>
      <c r="K100" s="46">
        <f t="shared" si="74"/>
        <v>1</v>
      </c>
      <c r="L100" s="46">
        <f t="shared" si="75"/>
        <v>1</v>
      </c>
      <c r="M100" s="46">
        <v>1</v>
      </c>
      <c r="N100" s="83" t="s">
        <v>588</v>
      </c>
      <c r="O100" s="84">
        <v>1</v>
      </c>
      <c r="P100" s="46">
        <f t="shared" si="76"/>
        <v>1</v>
      </c>
      <c r="Q100" s="46">
        <f t="shared" si="77"/>
        <v>1</v>
      </c>
      <c r="R100" s="46">
        <v>1</v>
      </c>
      <c r="S100" s="254"/>
    </row>
    <row r="101" spans="1:19" s="22" customFormat="1" ht="14">
      <c r="A101" s="335" t="s">
        <v>414</v>
      </c>
      <c r="B101" s="336"/>
      <c r="C101" s="336"/>
      <c r="D101" s="336"/>
      <c r="E101" s="336"/>
      <c r="F101" s="336"/>
      <c r="G101" s="336"/>
      <c r="H101" s="336"/>
      <c r="I101" s="336"/>
      <c r="J101" s="336"/>
      <c r="K101" s="336"/>
      <c r="L101" s="336"/>
      <c r="M101" s="336"/>
      <c r="N101" s="336"/>
      <c r="O101" s="336"/>
      <c r="P101" s="336"/>
      <c r="Q101" s="336"/>
      <c r="R101" s="336"/>
      <c r="S101" s="337"/>
    </row>
    <row r="102" spans="1:19" s="22" customFormat="1" ht="75">
      <c r="A102" s="16">
        <v>81</v>
      </c>
      <c r="B102" s="308" t="s">
        <v>1330</v>
      </c>
      <c r="C102" s="135" t="s">
        <v>1489</v>
      </c>
      <c r="D102" s="83" t="s">
        <v>1490</v>
      </c>
      <c r="E102" s="84">
        <v>1</v>
      </c>
      <c r="F102" s="46">
        <f t="shared" ref="F102:F103" si="78">IF(E102=G102,H102)</f>
        <v>1</v>
      </c>
      <c r="G102" s="46">
        <f t="shared" ref="G102:G103" si="79">IF(E102="NA","NA",H102)</f>
        <v>1</v>
      </c>
      <c r="H102" s="46">
        <v>1</v>
      </c>
      <c r="I102" s="85" t="s">
        <v>730</v>
      </c>
      <c r="J102" s="84">
        <v>1</v>
      </c>
      <c r="K102" s="46">
        <f t="shared" ref="K102:K107" si="80">IF(J102=L102,M102)</f>
        <v>1</v>
      </c>
      <c r="L102" s="46">
        <f t="shared" ref="L102:L106" si="81">IF(J102="NA","NA",M102)</f>
        <v>1</v>
      </c>
      <c r="M102" s="46">
        <v>1</v>
      </c>
      <c r="N102" s="83" t="s">
        <v>588</v>
      </c>
      <c r="O102" s="84">
        <v>1</v>
      </c>
      <c r="P102" s="46">
        <f t="shared" ref="P102:P107" si="82">IF(O102=Q102,R102)</f>
        <v>1</v>
      </c>
      <c r="Q102" s="46">
        <f t="shared" ref="Q102:Q106" si="83">IF(O102="NA","NA",R102)</f>
        <v>1</v>
      </c>
      <c r="R102" s="46">
        <v>1</v>
      </c>
      <c r="S102" s="254" t="s">
        <v>20</v>
      </c>
    </row>
    <row r="103" spans="1:19" s="22" customFormat="1" ht="30">
      <c r="A103" s="16">
        <v>82</v>
      </c>
      <c r="B103" s="308"/>
      <c r="C103" s="135" t="s">
        <v>1491</v>
      </c>
      <c r="D103" s="83" t="s">
        <v>1492</v>
      </c>
      <c r="E103" s="84">
        <v>1</v>
      </c>
      <c r="F103" s="46">
        <f t="shared" si="78"/>
        <v>1</v>
      </c>
      <c r="G103" s="46">
        <f t="shared" si="79"/>
        <v>1</v>
      </c>
      <c r="H103" s="46">
        <v>1</v>
      </c>
      <c r="I103" s="85" t="s">
        <v>1357</v>
      </c>
      <c r="J103" s="84">
        <v>1</v>
      </c>
      <c r="K103" s="46">
        <f t="shared" si="80"/>
        <v>1</v>
      </c>
      <c r="L103" s="46">
        <f t="shared" si="81"/>
        <v>1</v>
      </c>
      <c r="M103" s="46">
        <v>1</v>
      </c>
      <c r="N103" s="83" t="s">
        <v>588</v>
      </c>
      <c r="O103" s="84">
        <v>1</v>
      </c>
      <c r="P103" s="46">
        <f t="shared" si="82"/>
        <v>1</v>
      </c>
      <c r="Q103" s="46">
        <f t="shared" si="83"/>
        <v>1</v>
      </c>
      <c r="R103" s="46">
        <v>1</v>
      </c>
      <c r="S103" s="254"/>
    </row>
    <row r="104" spans="1:19" s="22" customFormat="1" ht="75">
      <c r="A104" s="16">
        <v>83</v>
      </c>
      <c r="B104" s="308"/>
      <c r="C104" s="135" t="s">
        <v>1493</v>
      </c>
      <c r="D104" s="83" t="s">
        <v>1494</v>
      </c>
      <c r="E104" s="84">
        <v>1</v>
      </c>
      <c r="F104" s="46">
        <f t="shared" ref="F104:F107" si="84">IF(E104=G104,H104)</f>
        <v>1</v>
      </c>
      <c r="G104" s="46">
        <f t="shared" ref="G104:G106" si="85">IF(E104="NA","NA",H104)</f>
        <v>1</v>
      </c>
      <c r="H104" s="46">
        <v>1</v>
      </c>
      <c r="I104" s="85" t="s">
        <v>730</v>
      </c>
      <c r="J104" s="84">
        <v>1</v>
      </c>
      <c r="K104" s="46">
        <f t="shared" si="80"/>
        <v>1</v>
      </c>
      <c r="L104" s="46">
        <f t="shared" si="81"/>
        <v>1</v>
      </c>
      <c r="M104" s="46">
        <v>1</v>
      </c>
      <c r="N104" s="83" t="s">
        <v>588</v>
      </c>
      <c r="O104" s="84">
        <v>1</v>
      </c>
      <c r="P104" s="46">
        <f t="shared" si="82"/>
        <v>1</v>
      </c>
      <c r="Q104" s="46">
        <f t="shared" si="83"/>
        <v>1</v>
      </c>
      <c r="R104" s="46">
        <v>1</v>
      </c>
      <c r="S104" s="254"/>
    </row>
    <row r="105" spans="1:19" s="22" customFormat="1" ht="45">
      <c r="A105" s="16">
        <v>84</v>
      </c>
      <c r="B105" s="308"/>
      <c r="C105" s="135" t="s">
        <v>1495</v>
      </c>
      <c r="D105" s="83" t="s">
        <v>1496</v>
      </c>
      <c r="E105" s="84">
        <v>1</v>
      </c>
      <c r="F105" s="46">
        <f t="shared" si="84"/>
        <v>1</v>
      </c>
      <c r="G105" s="46">
        <f t="shared" si="85"/>
        <v>1</v>
      </c>
      <c r="H105" s="46">
        <v>1</v>
      </c>
      <c r="I105" s="85" t="s">
        <v>730</v>
      </c>
      <c r="J105" s="84">
        <v>1</v>
      </c>
      <c r="K105" s="46">
        <f t="shared" si="80"/>
        <v>1</v>
      </c>
      <c r="L105" s="46">
        <f t="shared" si="81"/>
        <v>1</v>
      </c>
      <c r="M105" s="46">
        <v>1</v>
      </c>
      <c r="N105" s="83" t="s">
        <v>588</v>
      </c>
      <c r="O105" s="84">
        <v>1</v>
      </c>
      <c r="P105" s="46">
        <f t="shared" si="82"/>
        <v>1</v>
      </c>
      <c r="Q105" s="46">
        <f t="shared" si="83"/>
        <v>1</v>
      </c>
      <c r="R105" s="46">
        <v>1</v>
      </c>
      <c r="S105" s="254"/>
    </row>
    <row r="106" spans="1:19" s="22" customFormat="1" ht="30">
      <c r="A106" s="16">
        <v>85</v>
      </c>
      <c r="B106" s="308"/>
      <c r="C106" s="135" t="s">
        <v>1497</v>
      </c>
      <c r="D106" s="83" t="s">
        <v>1498</v>
      </c>
      <c r="E106" s="84">
        <v>1</v>
      </c>
      <c r="F106" s="46">
        <f t="shared" si="84"/>
        <v>1</v>
      </c>
      <c r="G106" s="46">
        <f t="shared" si="85"/>
        <v>1</v>
      </c>
      <c r="H106" s="46">
        <v>1</v>
      </c>
      <c r="I106" s="85" t="s">
        <v>1357</v>
      </c>
      <c r="J106" s="84">
        <v>1</v>
      </c>
      <c r="K106" s="46">
        <f t="shared" si="80"/>
        <v>1</v>
      </c>
      <c r="L106" s="46">
        <f t="shared" si="81"/>
        <v>1</v>
      </c>
      <c r="M106" s="46">
        <v>1</v>
      </c>
      <c r="N106" s="83" t="s">
        <v>588</v>
      </c>
      <c r="O106" s="84">
        <v>1</v>
      </c>
      <c r="P106" s="46">
        <f t="shared" si="82"/>
        <v>1</v>
      </c>
      <c r="Q106" s="46">
        <f t="shared" si="83"/>
        <v>1</v>
      </c>
      <c r="R106" s="46">
        <v>1</v>
      </c>
      <c r="S106" s="254"/>
    </row>
    <row r="107" spans="1:19" s="22" customFormat="1" ht="30">
      <c r="A107" s="16">
        <v>86</v>
      </c>
      <c r="B107" s="308"/>
      <c r="C107" s="135" t="s">
        <v>1499</v>
      </c>
      <c r="D107" s="83" t="s">
        <v>1500</v>
      </c>
      <c r="E107" s="84">
        <v>1</v>
      </c>
      <c r="F107" s="46">
        <f t="shared" si="84"/>
        <v>1</v>
      </c>
      <c r="G107" s="46">
        <f>IF(E107="NA","NA",H107)</f>
        <v>1</v>
      </c>
      <c r="H107" s="46">
        <v>1</v>
      </c>
      <c r="I107" s="85" t="s">
        <v>1357</v>
      </c>
      <c r="J107" s="84">
        <v>1</v>
      </c>
      <c r="K107" s="46">
        <f t="shared" si="80"/>
        <v>1</v>
      </c>
      <c r="L107" s="46">
        <f>IF(J107="NA","NA",M107)</f>
        <v>1</v>
      </c>
      <c r="M107" s="46">
        <v>1</v>
      </c>
      <c r="N107" s="83" t="s">
        <v>588</v>
      </c>
      <c r="O107" s="84">
        <v>1</v>
      </c>
      <c r="P107" s="46">
        <f t="shared" si="82"/>
        <v>1</v>
      </c>
      <c r="Q107" s="46">
        <f>IF(O107="NA","NA",R107)</f>
        <v>1</v>
      </c>
      <c r="R107" s="46">
        <v>1</v>
      </c>
      <c r="S107" s="254"/>
    </row>
    <row r="108" spans="1:19" s="22" customFormat="1" ht="15" customHeight="1">
      <c r="A108" s="335" t="s">
        <v>415</v>
      </c>
      <c r="B108" s="336"/>
      <c r="C108" s="336"/>
      <c r="D108" s="336"/>
      <c r="E108" s="336"/>
      <c r="F108" s="336"/>
      <c r="G108" s="336"/>
      <c r="H108" s="336"/>
      <c r="I108" s="336"/>
      <c r="J108" s="336"/>
      <c r="K108" s="336"/>
      <c r="L108" s="336"/>
      <c r="M108" s="336"/>
      <c r="N108" s="336"/>
      <c r="O108" s="336"/>
      <c r="P108" s="336"/>
      <c r="Q108" s="336"/>
      <c r="R108" s="336"/>
      <c r="S108" s="337"/>
    </row>
    <row r="109" spans="1:19" s="22" customFormat="1" ht="165">
      <c r="A109" s="16">
        <v>87</v>
      </c>
      <c r="B109" s="83" t="s">
        <v>1330</v>
      </c>
      <c r="C109" s="135" t="s">
        <v>1501</v>
      </c>
      <c r="D109" s="83" t="s">
        <v>1502</v>
      </c>
      <c r="E109" s="84">
        <v>1</v>
      </c>
      <c r="F109" s="46">
        <f t="shared" ref="F109" si="86">IF(E109=G109,H109)</f>
        <v>1</v>
      </c>
      <c r="G109" s="46">
        <f>IF(E109="NA","NA",H109)</f>
        <v>1</v>
      </c>
      <c r="H109" s="46">
        <v>1</v>
      </c>
      <c r="I109" s="85" t="s">
        <v>730</v>
      </c>
      <c r="J109" s="84">
        <v>1</v>
      </c>
      <c r="K109" s="46">
        <f t="shared" ref="K109" si="87">IF(J109=L109,M109)</f>
        <v>1</v>
      </c>
      <c r="L109" s="46">
        <f>IF(J109="NA","NA",M109)</f>
        <v>1</v>
      </c>
      <c r="M109" s="46">
        <v>1</v>
      </c>
      <c r="N109" s="83" t="s">
        <v>588</v>
      </c>
      <c r="O109" s="84">
        <v>1</v>
      </c>
      <c r="P109" s="46">
        <f t="shared" ref="P109" si="88">IF(O109=Q109,R109)</f>
        <v>1</v>
      </c>
      <c r="Q109" s="46">
        <f>IF(O109="NA","NA",R109)</f>
        <v>1</v>
      </c>
      <c r="R109" s="46">
        <v>1</v>
      </c>
      <c r="S109" s="28" t="s">
        <v>20</v>
      </c>
    </row>
    <row r="110" spans="1:19" s="22" customFormat="1" ht="58.5" customHeight="1">
      <c r="A110" s="335" t="s">
        <v>416</v>
      </c>
      <c r="B110" s="336"/>
      <c r="C110" s="336"/>
      <c r="D110" s="336"/>
      <c r="E110" s="336"/>
      <c r="F110" s="336"/>
      <c r="G110" s="336"/>
      <c r="H110" s="336"/>
      <c r="I110" s="336"/>
      <c r="J110" s="336"/>
      <c r="K110" s="336"/>
      <c r="L110" s="336"/>
      <c r="M110" s="336"/>
      <c r="N110" s="336"/>
      <c r="O110" s="336"/>
      <c r="P110" s="336"/>
      <c r="Q110" s="336"/>
      <c r="R110" s="336"/>
      <c r="S110" s="337"/>
    </row>
    <row r="111" spans="1:19" s="22" customFormat="1" ht="58.5" customHeight="1">
      <c r="A111" s="16">
        <v>88</v>
      </c>
      <c r="B111" s="308" t="s">
        <v>1330</v>
      </c>
      <c r="C111" s="135" t="s">
        <v>1503</v>
      </c>
      <c r="D111" s="83" t="s">
        <v>1504</v>
      </c>
      <c r="E111" s="84">
        <v>1</v>
      </c>
      <c r="F111" s="46">
        <f t="shared" ref="F111:F113" si="89">IF(E111=G111,H111)</f>
        <v>1</v>
      </c>
      <c r="G111" s="46">
        <f t="shared" ref="G111:G113" si="90">IF(E111="NA","NA",H111)</f>
        <v>1</v>
      </c>
      <c r="H111" s="46">
        <v>1</v>
      </c>
      <c r="I111" s="85" t="s">
        <v>1357</v>
      </c>
      <c r="J111" s="84">
        <v>1</v>
      </c>
      <c r="K111" s="46">
        <f t="shared" ref="K111:K113" si="91">IF(J111=L111,M111)</f>
        <v>1</v>
      </c>
      <c r="L111" s="46">
        <f t="shared" ref="L111:L113" si="92">IF(J111="NA","NA",M111)</f>
        <v>1</v>
      </c>
      <c r="M111" s="46">
        <v>1</v>
      </c>
      <c r="N111" s="83" t="s">
        <v>588</v>
      </c>
      <c r="O111" s="84">
        <v>1</v>
      </c>
      <c r="P111" s="46">
        <f t="shared" ref="P111:P113" si="93">IF(O111=Q111,R111)</f>
        <v>1</v>
      </c>
      <c r="Q111" s="46">
        <f t="shared" ref="Q111:Q113" si="94">IF(O111="NA","NA",R111)</f>
        <v>1</v>
      </c>
      <c r="R111" s="46">
        <v>1</v>
      </c>
      <c r="S111" s="254" t="s">
        <v>20</v>
      </c>
    </row>
    <row r="112" spans="1:19" s="22" customFormat="1" ht="58.5" customHeight="1">
      <c r="A112" s="16">
        <v>89</v>
      </c>
      <c r="B112" s="308"/>
      <c r="C112" s="135" t="s">
        <v>1505</v>
      </c>
      <c r="D112" s="83" t="s">
        <v>1506</v>
      </c>
      <c r="E112" s="84">
        <v>1</v>
      </c>
      <c r="F112" s="46">
        <f t="shared" si="89"/>
        <v>1</v>
      </c>
      <c r="G112" s="46">
        <f t="shared" si="90"/>
        <v>1</v>
      </c>
      <c r="H112" s="46">
        <v>1</v>
      </c>
      <c r="I112" s="85" t="s">
        <v>1357</v>
      </c>
      <c r="J112" s="84">
        <v>1</v>
      </c>
      <c r="K112" s="46">
        <f t="shared" si="91"/>
        <v>1</v>
      </c>
      <c r="L112" s="46">
        <f t="shared" si="92"/>
        <v>1</v>
      </c>
      <c r="M112" s="46">
        <v>1</v>
      </c>
      <c r="N112" s="83" t="s">
        <v>588</v>
      </c>
      <c r="O112" s="84">
        <v>1</v>
      </c>
      <c r="P112" s="46">
        <f t="shared" si="93"/>
        <v>1</v>
      </c>
      <c r="Q112" s="46">
        <f t="shared" si="94"/>
        <v>1</v>
      </c>
      <c r="R112" s="46">
        <v>1</v>
      </c>
      <c r="S112" s="254"/>
    </row>
    <row r="113" spans="1:19" s="22" customFormat="1" ht="45">
      <c r="A113" s="16">
        <v>90</v>
      </c>
      <c r="B113" s="308"/>
      <c r="C113" s="135" t="s">
        <v>1507</v>
      </c>
      <c r="D113" s="83" t="s">
        <v>1508</v>
      </c>
      <c r="E113" s="84">
        <v>1</v>
      </c>
      <c r="F113" s="46">
        <f t="shared" si="89"/>
        <v>1</v>
      </c>
      <c r="G113" s="46">
        <f t="shared" si="90"/>
        <v>1</v>
      </c>
      <c r="H113" s="46">
        <v>1</v>
      </c>
      <c r="I113" s="85" t="s">
        <v>1357</v>
      </c>
      <c r="J113" s="84">
        <v>1</v>
      </c>
      <c r="K113" s="46">
        <f t="shared" si="91"/>
        <v>1</v>
      </c>
      <c r="L113" s="46">
        <f t="shared" si="92"/>
        <v>1</v>
      </c>
      <c r="M113" s="46">
        <v>1</v>
      </c>
      <c r="N113" s="83" t="s">
        <v>588</v>
      </c>
      <c r="O113" s="84">
        <v>1</v>
      </c>
      <c r="P113" s="46">
        <f t="shared" si="93"/>
        <v>1</v>
      </c>
      <c r="Q113" s="46">
        <f t="shared" si="94"/>
        <v>1</v>
      </c>
      <c r="R113" s="46">
        <v>1</v>
      </c>
      <c r="S113" s="254"/>
    </row>
    <row r="114" spans="1:19" s="22" customFormat="1" ht="50.25" customHeight="1">
      <c r="A114" s="335" t="s">
        <v>417</v>
      </c>
      <c r="B114" s="336"/>
      <c r="C114" s="336"/>
      <c r="D114" s="336"/>
      <c r="E114" s="336"/>
      <c r="F114" s="336"/>
      <c r="G114" s="336"/>
      <c r="H114" s="336"/>
      <c r="I114" s="336"/>
      <c r="J114" s="336"/>
      <c r="K114" s="336"/>
      <c r="L114" s="336"/>
      <c r="M114" s="336"/>
      <c r="N114" s="336"/>
      <c r="O114" s="336"/>
      <c r="P114" s="336"/>
      <c r="Q114" s="336"/>
      <c r="R114" s="336"/>
      <c r="S114" s="337"/>
    </row>
    <row r="115" spans="1:19" s="22" customFormat="1" ht="50.25" customHeight="1">
      <c r="A115" s="16">
        <v>91</v>
      </c>
      <c r="B115" s="308" t="s">
        <v>1330</v>
      </c>
      <c r="C115" s="135" t="s">
        <v>1509</v>
      </c>
      <c r="D115" s="83" t="s">
        <v>1510</v>
      </c>
      <c r="E115" s="84">
        <v>1</v>
      </c>
      <c r="F115" s="46">
        <f t="shared" ref="F115:F117" si="95">IF(E115=G115,H115)</f>
        <v>1</v>
      </c>
      <c r="G115" s="46">
        <f t="shared" ref="G115:G117" si="96">IF(E115="NA","NA",H115)</f>
        <v>1</v>
      </c>
      <c r="H115" s="46">
        <v>1</v>
      </c>
      <c r="I115" s="85" t="s">
        <v>1357</v>
      </c>
      <c r="J115" s="84">
        <v>1</v>
      </c>
      <c r="K115" s="46">
        <f t="shared" ref="K115:K117" si="97">IF(J115=L115,M115)</f>
        <v>1</v>
      </c>
      <c r="L115" s="46">
        <f t="shared" ref="L115:L117" si="98">IF(J115="NA","NA",M115)</f>
        <v>1</v>
      </c>
      <c r="M115" s="46">
        <v>1</v>
      </c>
      <c r="N115" s="83" t="s">
        <v>588</v>
      </c>
      <c r="O115" s="84">
        <v>1</v>
      </c>
      <c r="P115" s="46">
        <f t="shared" ref="P115:P117" si="99">IF(O115=Q115,R115)</f>
        <v>1</v>
      </c>
      <c r="Q115" s="46">
        <f t="shared" ref="Q115:Q117" si="100">IF(O115="NA","NA",R115)</f>
        <v>1</v>
      </c>
      <c r="R115" s="46">
        <v>1</v>
      </c>
      <c r="S115" s="254" t="s">
        <v>20</v>
      </c>
    </row>
    <row r="116" spans="1:19" s="22" customFormat="1" ht="50.25" customHeight="1">
      <c r="A116" s="16">
        <v>92</v>
      </c>
      <c r="B116" s="308"/>
      <c r="C116" s="135" t="s">
        <v>1511</v>
      </c>
      <c r="D116" s="83" t="s">
        <v>1512</v>
      </c>
      <c r="E116" s="84">
        <v>1</v>
      </c>
      <c r="F116" s="46">
        <f t="shared" si="95"/>
        <v>1</v>
      </c>
      <c r="G116" s="46">
        <f t="shared" si="96"/>
        <v>1</v>
      </c>
      <c r="H116" s="46">
        <v>1</v>
      </c>
      <c r="I116" s="85" t="s">
        <v>730</v>
      </c>
      <c r="J116" s="84">
        <v>1</v>
      </c>
      <c r="K116" s="46">
        <f t="shared" si="97"/>
        <v>1</v>
      </c>
      <c r="L116" s="46">
        <f t="shared" si="98"/>
        <v>1</v>
      </c>
      <c r="M116" s="46">
        <v>1</v>
      </c>
      <c r="N116" s="83" t="s">
        <v>588</v>
      </c>
      <c r="O116" s="84">
        <v>1</v>
      </c>
      <c r="P116" s="46">
        <f t="shared" si="99"/>
        <v>1</v>
      </c>
      <c r="Q116" s="46">
        <f t="shared" si="100"/>
        <v>1</v>
      </c>
      <c r="R116" s="46">
        <v>1</v>
      </c>
      <c r="S116" s="254"/>
    </row>
    <row r="117" spans="1:19" s="22" customFormat="1" ht="45">
      <c r="A117" s="16">
        <v>93</v>
      </c>
      <c r="B117" s="308"/>
      <c r="C117" s="135" t="s">
        <v>1513</v>
      </c>
      <c r="D117" s="83" t="s">
        <v>1514</v>
      </c>
      <c r="E117" s="84">
        <v>1</v>
      </c>
      <c r="F117" s="46">
        <f t="shared" si="95"/>
        <v>1</v>
      </c>
      <c r="G117" s="46">
        <f t="shared" si="96"/>
        <v>1</v>
      </c>
      <c r="H117" s="46">
        <v>1</v>
      </c>
      <c r="I117" s="85" t="s">
        <v>730</v>
      </c>
      <c r="J117" s="84">
        <v>1</v>
      </c>
      <c r="K117" s="46">
        <f t="shared" si="97"/>
        <v>1</v>
      </c>
      <c r="L117" s="46">
        <f t="shared" si="98"/>
        <v>1</v>
      </c>
      <c r="M117" s="46">
        <v>1</v>
      </c>
      <c r="N117" s="83" t="s">
        <v>588</v>
      </c>
      <c r="O117" s="84">
        <v>1</v>
      </c>
      <c r="P117" s="46">
        <f t="shared" si="99"/>
        <v>1</v>
      </c>
      <c r="Q117" s="46">
        <f t="shared" si="100"/>
        <v>1</v>
      </c>
      <c r="R117" s="46">
        <v>1</v>
      </c>
      <c r="S117" s="254"/>
    </row>
    <row r="118" spans="1:19" s="22" customFormat="1" ht="50.25" customHeight="1">
      <c r="A118" s="335" t="s">
        <v>418</v>
      </c>
      <c r="B118" s="336"/>
      <c r="C118" s="336"/>
      <c r="D118" s="336"/>
      <c r="E118" s="336"/>
      <c r="F118" s="336"/>
      <c r="G118" s="336"/>
      <c r="H118" s="336"/>
      <c r="I118" s="336"/>
      <c r="J118" s="336"/>
      <c r="K118" s="336"/>
      <c r="L118" s="336"/>
      <c r="M118" s="336"/>
      <c r="N118" s="336"/>
      <c r="O118" s="336"/>
      <c r="P118" s="336"/>
      <c r="Q118" s="336"/>
      <c r="R118" s="336"/>
      <c r="S118" s="337"/>
    </row>
    <row r="119" spans="1:19" s="22" customFormat="1" ht="50.25" customHeight="1">
      <c r="A119" s="16">
        <v>94</v>
      </c>
      <c r="B119" s="308" t="s">
        <v>1330</v>
      </c>
      <c r="C119" s="135" t="s">
        <v>1515</v>
      </c>
      <c r="D119" s="83" t="s">
        <v>1516</v>
      </c>
      <c r="E119" s="84">
        <v>1</v>
      </c>
      <c r="F119" s="46">
        <f t="shared" ref="F119:F120" si="101">IF(E119=G119,H119)</f>
        <v>1</v>
      </c>
      <c r="G119" s="46">
        <f t="shared" ref="G119:G120" si="102">IF(E119="NA","NA",H119)</f>
        <v>1</v>
      </c>
      <c r="H119" s="46">
        <v>1</v>
      </c>
      <c r="I119" s="85" t="s">
        <v>1357</v>
      </c>
      <c r="J119" s="84">
        <v>1</v>
      </c>
      <c r="K119" s="46">
        <f t="shared" ref="K119:K120" si="103">IF(J119=L119,M119)</f>
        <v>1</v>
      </c>
      <c r="L119" s="46">
        <f t="shared" ref="L119:L120" si="104">IF(J119="NA","NA",M119)</f>
        <v>1</v>
      </c>
      <c r="M119" s="46">
        <v>1</v>
      </c>
      <c r="N119" s="83" t="s">
        <v>588</v>
      </c>
      <c r="O119" s="84">
        <v>1</v>
      </c>
      <c r="P119" s="46">
        <f t="shared" ref="P119:P120" si="105">IF(O119=Q119,R119)</f>
        <v>1</v>
      </c>
      <c r="Q119" s="46">
        <f t="shared" ref="Q119:Q120" si="106">IF(O119="NA","NA",R119)</f>
        <v>1</v>
      </c>
      <c r="R119" s="46">
        <v>1</v>
      </c>
      <c r="S119" s="254" t="s">
        <v>20</v>
      </c>
    </row>
    <row r="120" spans="1:19" s="22" customFormat="1" ht="30">
      <c r="A120" s="16">
        <v>95</v>
      </c>
      <c r="B120" s="308"/>
      <c r="C120" s="135" t="s">
        <v>1517</v>
      </c>
      <c r="D120" s="83" t="s">
        <v>1518</v>
      </c>
      <c r="E120" s="84">
        <v>1</v>
      </c>
      <c r="F120" s="46">
        <f t="shared" si="101"/>
        <v>1</v>
      </c>
      <c r="G120" s="46">
        <f t="shared" si="102"/>
        <v>1</v>
      </c>
      <c r="H120" s="46">
        <v>1</v>
      </c>
      <c r="I120" s="85" t="s">
        <v>1357</v>
      </c>
      <c r="J120" s="84">
        <v>1</v>
      </c>
      <c r="K120" s="46">
        <f t="shared" si="103"/>
        <v>1</v>
      </c>
      <c r="L120" s="46">
        <f t="shared" si="104"/>
        <v>1</v>
      </c>
      <c r="M120" s="46">
        <v>1</v>
      </c>
      <c r="N120" s="83" t="s">
        <v>588</v>
      </c>
      <c r="O120" s="84">
        <v>1</v>
      </c>
      <c r="P120" s="46">
        <f t="shared" si="105"/>
        <v>1</v>
      </c>
      <c r="Q120" s="46">
        <f t="shared" si="106"/>
        <v>1</v>
      </c>
      <c r="R120" s="46">
        <v>1</v>
      </c>
      <c r="S120" s="254"/>
    </row>
    <row r="121" spans="1:19" s="22" customFormat="1" ht="15" customHeight="1">
      <c r="A121" s="335" t="s">
        <v>419</v>
      </c>
      <c r="B121" s="336"/>
      <c r="C121" s="336"/>
      <c r="D121" s="336"/>
      <c r="E121" s="336"/>
      <c r="F121" s="336"/>
      <c r="G121" s="336"/>
      <c r="H121" s="336"/>
      <c r="I121" s="336"/>
      <c r="J121" s="336"/>
      <c r="K121" s="336"/>
      <c r="L121" s="336"/>
      <c r="M121" s="336"/>
      <c r="N121" s="336"/>
      <c r="O121" s="336"/>
      <c r="P121" s="336"/>
      <c r="Q121" s="336"/>
      <c r="R121" s="336"/>
      <c r="S121" s="337"/>
    </row>
    <row r="122" spans="1:19" s="22" customFormat="1" ht="30">
      <c r="A122" s="16">
        <v>96</v>
      </c>
      <c r="B122" s="308" t="s">
        <v>1330</v>
      </c>
      <c r="C122" s="135" t="s">
        <v>1519</v>
      </c>
      <c r="D122" s="83" t="s">
        <v>1520</v>
      </c>
      <c r="E122" s="84">
        <v>1</v>
      </c>
      <c r="F122" s="46">
        <f t="shared" ref="F122:F123" si="107">IF(E122=G122,H122)</f>
        <v>1</v>
      </c>
      <c r="G122" s="46">
        <f t="shared" ref="G122:G123" si="108">IF(E122="NA","NA",H122)</f>
        <v>1</v>
      </c>
      <c r="H122" s="46">
        <v>1</v>
      </c>
      <c r="I122" s="85" t="s">
        <v>1357</v>
      </c>
      <c r="J122" s="84">
        <v>1</v>
      </c>
      <c r="K122" s="46">
        <f t="shared" ref="K122:K134" si="109">IF(J122=L122,M122)</f>
        <v>1</v>
      </c>
      <c r="L122" s="46">
        <f t="shared" ref="L122:L134" si="110">IF(J122="NA","NA",M122)</f>
        <v>1</v>
      </c>
      <c r="M122" s="46">
        <v>1</v>
      </c>
      <c r="N122" s="83" t="s">
        <v>588</v>
      </c>
      <c r="O122" s="84">
        <v>1</v>
      </c>
      <c r="P122" s="46">
        <f t="shared" ref="P122:P134" si="111">IF(O122=Q122,R122)</f>
        <v>1</v>
      </c>
      <c r="Q122" s="46">
        <f t="shared" ref="Q122:Q134" si="112">IF(O122="NA","NA",R122)</f>
        <v>1</v>
      </c>
      <c r="R122" s="46">
        <v>1</v>
      </c>
      <c r="S122" s="254" t="s">
        <v>20</v>
      </c>
    </row>
    <row r="123" spans="1:19" s="22" customFormat="1" ht="30">
      <c r="A123" s="16">
        <v>97</v>
      </c>
      <c r="B123" s="308"/>
      <c r="C123" s="135" t="s">
        <v>1521</v>
      </c>
      <c r="D123" s="83" t="s">
        <v>1522</v>
      </c>
      <c r="E123" s="84">
        <v>1</v>
      </c>
      <c r="F123" s="46">
        <f t="shared" si="107"/>
        <v>1</v>
      </c>
      <c r="G123" s="46">
        <f t="shared" si="108"/>
        <v>1</v>
      </c>
      <c r="H123" s="46">
        <v>1</v>
      </c>
      <c r="I123" s="85" t="s">
        <v>1357</v>
      </c>
      <c r="J123" s="84">
        <v>1</v>
      </c>
      <c r="K123" s="46">
        <f t="shared" si="109"/>
        <v>1</v>
      </c>
      <c r="L123" s="46">
        <f t="shared" si="110"/>
        <v>1</v>
      </c>
      <c r="M123" s="46">
        <v>1</v>
      </c>
      <c r="N123" s="83" t="s">
        <v>588</v>
      </c>
      <c r="O123" s="84">
        <v>1</v>
      </c>
      <c r="P123" s="46">
        <f t="shared" si="111"/>
        <v>1</v>
      </c>
      <c r="Q123" s="46">
        <f t="shared" si="112"/>
        <v>1</v>
      </c>
      <c r="R123" s="46">
        <v>1</v>
      </c>
      <c r="S123" s="254"/>
    </row>
    <row r="124" spans="1:19" s="22" customFormat="1" ht="30">
      <c r="A124" s="16">
        <v>98</v>
      </c>
      <c r="B124" s="308"/>
      <c r="C124" s="135" t="s">
        <v>1523</v>
      </c>
      <c r="D124" s="83" t="s">
        <v>1524</v>
      </c>
      <c r="E124" s="84">
        <v>1</v>
      </c>
      <c r="F124" s="46">
        <f t="shared" ref="F124:F134" si="113">IF(E124=G124,H124)</f>
        <v>1</v>
      </c>
      <c r="G124" s="46">
        <f t="shared" ref="G124:G134" si="114">IF(E124="NA","NA",H124)</f>
        <v>1</v>
      </c>
      <c r="H124" s="46">
        <v>1</v>
      </c>
      <c r="I124" s="85" t="s">
        <v>1357</v>
      </c>
      <c r="J124" s="84">
        <v>1</v>
      </c>
      <c r="K124" s="46">
        <f t="shared" si="109"/>
        <v>1</v>
      </c>
      <c r="L124" s="46">
        <f t="shared" si="110"/>
        <v>1</v>
      </c>
      <c r="M124" s="46">
        <v>1</v>
      </c>
      <c r="N124" s="83" t="s">
        <v>588</v>
      </c>
      <c r="O124" s="84">
        <v>1</v>
      </c>
      <c r="P124" s="46">
        <f t="shared" si="111"/>
        <v>1</v>
      </c>
      <c r="Q124" s="46">
        <f t="shared" si="112"/>
        <v>1</v>
      </c>
      <c r="R124" s="46">
        <v>1</v>
      </c>
      <c r="S124" s="254"/>
    </row>
    <row r="125" spans="1:19" s="22" customFormat="1" ht="30">
      <c r="A125" s="16">
        <v>99</v>
      </c>
      <c r="B125" s="308"/>
      <c r="C125" s="135" t="s">
        <v>1525</v>
      </c>
      <c r="D125" s="83" t="s">
        <v>1526</v>
      </c>
      <c r="E125" s="84">
        <v>1</v>
      </c>
      <c r="F125" s="46">
        <f t="shared" si="113"/>
        <v>1</v>
      </c>
      <c r="G125" s="46">
        <f t="shared" si="114"/>
        <v>1</v>
      </c>
      <c r="H125" s="46">
        <v>1</v>
      </c>
      <c r="I125" s="85" t="s">
        <v>1357</v>
      </c>
      <c r="J125" s="84">
        <v>1</v>
      </c>
      <c r="K125" s="46">
        <f t="shared" si="109"/>
        <v>1</v>
      </c>
      <c r="L125" s="46">
        <f t="shared" si="110"/>
        <v>1</v>
      </c>
      <c r="M125" s="46">
        <v>1</v>
      </c>
      <c r="N125" s="83" t="s">
        <v>588</v>
      </c>
      <c r="O125" s="84">
        <v>1</v>
      </c>
      <c r="P125" s="46">
        <f t="shared" si="111"/>
        <v>1</v>
      </c>
      <c r="Q125" s="46">
        <f t="shared" si="112"/>
        <v>1</v>
      </c>
      <c r="R125" s="46">
        <v>1</v>
      </c>
      <c r="S125" s="254"/>
    </row>
    <row r="126" spans="1:19" s="22" customFormat="1" ht="30">
      <c r="A126" s="16">
        <v>100</v>
      </c>
      <c r="B126" s="308"/>
      <c r="C126" s="135" t="s">
        <v>1527</v>
      </c>
      <c r="D126" s="83" t="s">
        <v>1528</v>
      </c>
      <c r="E126" s="84">
        <v>1</v>
      </c>
      <c r="F126" s="46">
        <f t="shared" si="113"/>
        <v>1</v>
      </c>
      <c r="G126" s="46">
        <f t="shared" si="114"/>
        <v>1</v>
      </c>
      <c r="H126" s="46">
        <v>1</v>
      </c>
      <c r="I126" s="85" t="s">
        <v>1357</v>
      </c>
      <c r="J126" s="84">
        <v>1</v>
      </c>
      <c r="K126" s="46">
        <f t="shared" si="109"/>
        <v>1</v>
      </c>
      <c r="L126" s="46">
        <f t="shared" si="110"/>
        <v>1</v>
      </c>
      <c r="M126" s="46">
        <v>1</v>
      </c>
      <c r="N126" s="83" t="s">
        <v>588</v>
      </c>
      <c r="O126" s="84">
        <v>1</v>
      </c>
      <c r="P126" s="46">
        <f t="shared" si="111"/>
        <v>1</v>
      </c>
      <c r="Q126" s="46">
        <f t="shared" si="112"/>
        <v>1</v>
      </c>
      <c r="R126" s="46">
        <v>1</v>
      </c>
      <c r="S126" s="254"/>
    </row>
    <row r="127" spans="1:19" s="22" customFormat="1" ht="45">
      <c r="A127" s="16">
        <v>101</v>
      </c>
      <c r="B127" s="308"/>
      <c r="C127" s="135" t="s">
        <v>1529</v>
      </c>
      <c r="D127" s="83" t="s">
        <v>1530</v>
      </c>
      <c r="E127" s="84">
        <v>1</v>
      </c>
      <c r="F127" s="46">
        <f t="shared" si="113"/>
        <v>1</v>
      </c>
      <c r="G127" s="46">
        <f t="shared" si="114"/>
        <v>1</v>
      </c>
      <c r="H127" s="46">
        <v>1</v>
      </c>
      <c r="I127" s="85" t="s">
        <v>730</v>
      </c>
      <c r="J127" s="84">
        <v>1</v>
      </c>
      <c r="K127" s="46">
        <f t="shared" si="109"/>
        <v>1</v>
      </c>
      <c r="L127" s="46">
        <f t="shared" si="110"/>
        <v>1</v>
      </c>
      <c r="M127" s="46">
        <v>1</v>
      </c>
      <c r="N127" s="83" t="s">
        <v>588</v>
      </c>
      <c r="O127" s="84">
        <v>1</v>
      </c>
      <c r="P127" s="46">
        <f t="shared" si="111"/>
        <v>1</v>
      </c>
      <c r="Q127" s="46">
        <f t="shared" si="112"/>
        <v>1</v>
      </c>
      <c r="R127" s="46">
        <v>1</v>
      </c>
      <c r="S127" s="254"/>
    </row>
    <row r="128" spans="1:19" s="22" customFormat="1" ht="45">
      <c r="A128" s="16">
        <v>102</v>
      </c>
      <c r="B128" s="308"/>
      <c r="C128" s="135" t="s">
        <v>1531</v>
      </c>
      <c r="D128" s="83" t="s">
        <v>1532</v>
      </c>
      <c r="E128" s="84">
        <v>1</v>
      </c>
      <c r="F128" s="46">
        <f t="shared" si="113"/>
        <v>1</v>
      </c>
      <c r="G128" s="46">
        <f t="shared" si="114"/>
        <v>1</v>
      </c>
      <c r="H128" s="46">
        <v>1</v>
      </c>
      <c r="I128" s="85" t="s">
        <v>730</v>
      </c>
      <c r="J128" s="84">
        <v>1</v>
      </c>
      <c r="K128" s="46">
        <f t="shared" si="109"/>
        <v>1</v>
      </c>
      <c r="L128" s="46">
        <f t="shared" si="110"/>
        <v>1</v>
      </c>
      <c r="M128" s="46">
        <v>1</v>
      </c>
      <c r="N128" s="83" t="s">
        <v>588</v>
      </c>
      <c r="O128" s="84">
        <v>1</v>
      </c>
      <c r="P128" s="46">
        <f t="shared" si="111"/>
        <v>1</v>
      </c>
      <c r="Q128" s="46">
        <f t="shared" si="112"/>
        <v>1</v>
      </c>
      <c r="R128" s="46">
        <v>1</v>
      </c>
      <c r="S128" s="254"/>
    </row>
    <row r="129" spans="1:19" s="22" customFormat="1" ht="15">
      <c r="A129" s="16">
        <v>103</v>
      </c>
      <c r="B129" s="308"/>
      <c r="C129" s="135" t="s">
        <v>1533</v>
      </c>
      <c r="D129" s="83" t="s">
        <v>1534</v>
      </c>
      <c r="E129" s="84">
        <v>1</v>
      </c>
      <c r="F129" s="46">
        <f t="shared" si="113"/>
        <v>1</v>
      </c>
      <c r="G129" s="46">
        <f t="shared" si="114"/>
        <v>1</v>
      </c>
      <c r="H129" s="46">
        <v>1</v>
      </c>
      <c r="I129" s="85" t="s">
        <v>730</v>
      </c>
      <c r="J129" s="84">
        <v>1</v>
      </c>
      <c r="K129" s="46">
        <f t="shared" si="109"/>
        <v>1</v>
      </c>
      <c r="L129" s="46">
        <f t="shared" si="110"/>
        <v>1</v>
      </c>
      <c r="M129" s="46">
        <v>1</v>
      </c>
      <c r="N129" s="83" t="s">
        <v>588</v>
      </c>
      <c r="O129" s="84">
        <v>1</v>
      </c>
      <c r="P129" s="46">
        <f t="shared" si="111"/>
        <v>1</v>
      </c>
      <c r="Q129" s="46">
        <f t="shared" si="112"/>
        <v>1</v>
      </c>
      <c r="R129" s="46">
        <v>1</v>
      </c>
      <c r="S129" s="254"/>
    </row>
    <row r="130" spans="1:19" s="22" customFormat="1" ht="30">
      <c r="A130" s="16">
        <v>104</v>
      </c>
      <c r="B130" s="308"/>
      <c r="C130" s="135" t="s">
        <v>1535</v>
      </c>
      <c r="D130" s="83" t="s">
        <v>1536</v>
      </c>
      <c r="E130" s="84">
        <v>1</v>
      </c>
      <c r="F130" s="46">
        <f t="shared" si="113"/>
        <v>1</v>
      </c>
      <c r="G130" s="46">
        <f t="shared" si="114"/>
        <v>1</v>
      </c>
      <c r="H130" s="46">
        <v>1</v>
      </c>
      <c r="I130" s="85" t="s">
        <v>730</v>
      </c>
      <c r="J130" s="84">
        <v>1</v>
      </c>
      <c r="K130" s="46">
        <f t="shared" si="109"/>
        <v>1</v>
      </c>
      <c r="L130" s="46">
        <f t="shared" si="110"/>
        <v>1</v>
      </c>
      <c r="M130" s="46">
        <v>1</v>
      </c>
      <c r="N130" s="83" t="s">
        <v>588</v>
      </c>
      <c r="O130" s="84">
        <v>1</v>
      </c>
      <c r="P130" s="46">
        <f t="shared" si="111"/>
        <v>1</v>
      </c>
      <c r="Q130" s="46">
        <f t="shared" si="112"/>
        <v>1</v>
      </c>
      <c r="R130" s="46">
        <v>1</v>
      </c>
      <c r="S130" s="254"/>
    </row>
    <row r="131" spans="1:19" s="22" customFormat="1" ht="30">
      <c r="A131" s="16">
        <v>105</v>
      </c>
      <c r="B131" s="308"/>
      <c r="C131" s="135" t="s">
        <v>1481</v>
      </c>
      <c r="D131" s="83" t="s">
        <v>1482</v>
      </c>
      <c r="E131" s="84">
        <v>1</v>
      </c>
      <c r="F131" s="46">
        <f t="shared" si="113"/>
        <v>1</v>
      </c>
      <c r="G131" s="46">
        <f t="shared" si="114"/>
        <v>1</v>
      </c>
      <c r="H131" s="46">
        <v>1</v>
      </c>
      <c r="I131" s="85" t="s">
        <v>730</v>
      </c>
      <c r="J131" s="84">
        <v>1</v>
      </c>
      <c r="K131" s="46">
        <f t="shared" si="109"/>
        <v>1</v>
      </c>
      <c r="L131" s="46">
        <f t="shared" si="110"/>
        <v>1</v>
      </c>
      <c r="M131" s="46">
        <v>1</v>
      </c>
      <c r="N131" s="83" t="s">
        <v>588</v>
      </c>
      <c r="O131" s="84">
        <v>1</v>
      </c>
      <c r="P131" s="46">
        <f t="shared" si="111"/>
        <v>1</v>
      </c>
      <c r="Q131" s="46">
        <f t="shared" si="112"/>
        <v>1</v>
      </c>
      <c r="R131" s="46">
        <v>1</v>
      </c>
      <c r="S131" s="254"/>
    </row>
    <row r="132" spans="1:19" s="22" customFormat="1" ht="30">
      <c r="A132" s="16">
        <v>106</v>
      </c>
      <c r="B132" s="308"/>
      <c r="C132" s="135" t="s">
        <v>1537</v>
      </c>
      <c r="D132" s="83" t="s">
        <v>1538</v>
      </c>
      <c r="E132" s="84">
        <v>1</v>
      </c>
      <c r="F132" s="46">
        <f t="shared" si="113"/>
        <v>1</v>
      </c>
      <c r="G132" s="46">
        <f t="shared" si="114"/>
        <v>1</v>
      </c>
      <c r="H132" s="46">
        <v>1</v>
      </c>
      <c r="I132" s="85" t="s">
        <v>730</v>
      </c>
      <c r="J132" s="84">
        <v>1</v>
      </c>
      <c r="K132" s="46">
        <f t="shared" si="109"/>
        <v>1</v>
      </c>
      <c r="L132" s="46">
        <f t="shared" si="110"/>
        <v>1</v>
      </c>
      <c r="M132" s="46">
        <v>1</v>
      </c>
      <c r="N132" s="83" t="s">
        <v>588</v>
      </c>
      <c r="O132" s="84">
        <v>1</v>
      </c>
      <c r="P132" s="46">
        <f t="shared" si="111"/>
        <v>1</v>
      </c>
      <c r="Q132" s="46">
        <f t="shared" si="112"/>
        <v>1</v>
      </c>
      <c r="R132" s="46">
        <v>1</v>
      </c>
      <c r="S132" s="254"/>
    </row>
    <row r="133" spans="1:19" s="22" customFormat="1" ht="30">
      <c r="A133" s="16">
        <v>107</v>
      </c>
      <c r="B133" s="308"/>
      <c r="C133" s="135" t="s">
        <v>1539</v>
      </c>
      <c r="D133" s="83" t="s">
        <v>1540</v>
      </c>
      <c r="E133" s="84">
        <v>1</v>
      </c>
      <c r="F133" s="46">
        <f t="shared" si="113"/>
        <v>1</v>
      </c>
      <c r="G133" s="46">
        <f t="shared" si="114"/>
        <v>1</v>
      </c>
      <c r="H133" s="46">
        <v>1</v>
      </c>
      <c r="I133" s="85" t="s">
        <v>730</v>
      </c>
      <c r="J133" s="84">
        <v>1</v>
      </c>
      <c r="K133" s="46">
        <f t="shared" si="109"/>
        <v>1</v>
      </c>
      <c r="L133" s="46">
        <f t="shared" si="110"/>
        <v>1</v>
      </c>
      <c r="M133" s="46">
        <v>1</v>
      </c>
      <c r="N133" s="83" t="s">
        <v>588</v>
      </c>
      <c r="O133" s="84">
        <v>1</v>
      </c>
      <c r="P133" s="46">
        <f t="shared" si="111"/>
        <v>1</v>
      </c>
      <c r="Q133" s="46">
        <f t="shared" si="112"/>
        <v>1</v>
      </c>
      <c r="R133" s="46">
        <v>1</v>
      </c>
      <c r="S133" s="254"/>
    </row>
    <row r="134" spans="1:19" s="22" customFormat="1" ht="30">
      <c r="A134" s="16">
        <v>108</v>
      </c>
      <c r="B134" s="308"/>
      <c r="C134" s="135" t="s">
        <v>1541</v>
      </c>
      <c r="D134" s="83" t="s">
        <v>1542</v>
      </c>
      <c r="E134" s="84">
        <v>1</v>
      </c>
      <c r="F134" s="46">
        <f t="shared" si="113"/>
        <v>1</v>
      </c>
      <c r="G134" s="46">
        <f t="shared" si="114"/>
        <v>1</v>
      </c>
      <c r="H134" s="46">
        <v>1</v>
      </c>
      <c r="I134" s="85" t="s">
        <v>730</v>
      </c>
      <c r="J134" s="84">
        <v>1</v>
      </c>
      <c r="K134" s="46">
        <f t="shared" si="109"/>
        <v>1</v>
      </c>
      <c r="L134" s="46">
        <f t="shared" si="110"/>
        <v>1</v>
      </c>
      <c r="M134" s="46">
        <v>1</v>
      </c>
      <c r="N134" s="83" t="s">
        <v>588</v>
      </c>
      <c r="O134" s="84">
        <v>1</v>
      </c>
      <c r="P134" s="46">
        <f t="shared" si="111"/>
        <v>1</v>
      </c>
      <c r="Q134" s="46">
        <f t="shared" si="112"/>
        <v>1</v>
      </c>
      <c r="R134" s="46">
        <v>1</v>
      </c>
      <c r="S134" s="254"/>
    </row>
    <row r="135" spans="1:19" s="22" customFormat="1" ht="15" customHeight="1">
      <c r="A135" s="339"/>
      <c r="B135" s="340"/>
      <c r="C135" s="340"/>
      <c r="D135" s="340"/>
      <c r="E135" s="340"/>
      <c r="F135" s="340"/>
      <c r="G135" s="340"/>
      <c r="H135" s="340"/>
      <c r="I135" s="340"/>
      <c r="J135" s="340"/>
      <c r="K135" s="340"/>
      <c r="L135" s="340"/>
      <c r="M135" s="340"/>
      <c r="N135" s="340"/>
      <c r="O135" s="340"/>
      <c r="P135" s="340"/>
      <c r="Q135" s="340"/>
      <c r="R135" s="340"/>
      <c r="S135" s="341"/>
    </row>
    <row r="136" spans="1:19" s="22" customFormat="1" ht="30">
      <c r="A136" s="16">
        <v>109</v>
      </c>
      <c r="B136" s="308" t="s">
        <v>1330</v>
      </c>
      <c r="C136" s="135" t="s">
        <v>1543</v>
      </c>
      <c r="D136" s="83" t="s">
        <v>1544</v>
      </c>
      <c r="E136" s="84">
        <v>1</v>
      </c>
      <c r="F136" s="46">
        <f t="shared" ref="F136:F137" si="115">IF(E136=G136,H136)</f>
        <v>1</v>
      </c>
      <c r="G136" s="46">
        <f t="shared" ref="G136:G137" si="116">IF(E136="NA","NA",H136)</f>
        <v>1</v>
      </c>
      <c r="H136" s="46">
        <v>1</v>
      </c>
      <c r="I136" s="85" t="s">
        <v>730</v>
      </c>
      <c r="J136" s="84">
        <v>1</v>
      </c>
      <c r="K136" s="46">
        <f t="shared" ref="K136:K154" si="117">IF(J136=L136,M136)</f>
        <v>1</v>
      </c>
      <c r="L136" s="46">
        <f t="shared" ref="L136:L154" si="118">IF(J136="NA","NA",M136)</f>
        <v>1</v>
      </c>
      <c r="M136" s="46">
        <v>1</v>
      </c>
      <c r="N136" s="83" t="s">
        <v>588</v>
      </c>
      <c r="O136" s="84">
        <v>1</v>
      </c>
      <c r="P136" s="46">
        <f t="shared" ref="P136:P154" si="119">IF(O136=Q136,R136)</f>
        <v>1</v>
      </c>
      <c r="Q136" s="46">
        <f t="shared" ref="Q136:Q154" si="120">IF(O136="NA","NA",R136)</f>
        <v>1</v>
      </c>
      <c r="R136" s="46">
        <v>1</v>
      </c>
      <c r="S136" s="254" t="s">
        <v>20</v>
      </c>
    </row>
    <row r="137" spans="1:19" s="22" customFormat="1" ht="75">
      <c r="A137" s="16">
        <v>110</v>
      </c>
      <c r="B137" s="308"/>
      <c r="C137" s="135" t="s">
        <v>1545</v>
      </c>
      <c r="D137" s="83" t="s">
        <v>1546</v>
      </c>
      <c r="E137" s="84">
        <v>1</v>
      </c>
      <c r="F137" s="46">
        <f t="shared" si="115"/>
        <v>1</v>
      </c>
      <c r="G137" s="46">
        <f t="shared" si="116"/>
        <v>1</v>
      </c>
      <c r="H137" s="46">
        <v>1</v>
      </c>
      <c r="I137" s="85" t="s">
        <v>730</v>
      </c>
      <c r="J137" s="84">
        <v>1</v>
      </c>
      <c r="K137" s="46">
        <f t="shared" si="117"/>
        <v>1</v>
      </c>
      <c r="L137" s="46">
        <f t="shared" si="118"/>
        <v>1</v>
      </c>
      <c r="M137" s="46">
        <v>1</v>
      </c>
      <c r="N137" s="83" t="s">
        <v>588</v>
      </c>
      <c r="O137" s="84">
        <v>1</v>
      </c>
      <c r="P137" s="46">
        <f t="shared" si="119"/>
        <v>1</v>
      </c>
      <c r="Q137" s="46">
        <f t="shared" si="120"/>
        <v>1</v>
      </c>
      <c r="R137" s="46">
        <v>1</v>
      </c>
      <c r="S137" s="254"/>
    </row>
    <row r="138" spans="1:19" s="22" customFormat="1" ht="60">
      <c r="A138" s="16">
        <v>111</v>
      </c>
      <c r="B138" s="308"/>
      <c r="C138" s="135" t="s">
        <v>1547</v>
      </c>
      <c r="D138" s="83" t="s">
        <v>1548</v>
      </c>
      <c r="E138" s="84">
        <v>1</v>
      </c>
      <c r="F138" s="46">
        <f t="shared" ref="F138:F149" si="121">IF(E138=G138,H138)</f>
        <v>1</v>
      </c>
      <c r="G138" s="46">
        <f t="shared" ref="G138:G149" si="122">IF(E138="NA","NA",H138)</f>
        <v>1</v>
      </c>
      <c r="H138" s="46">
        <v>1</v>
      </c>
      <c r="I138" s="85" t="s">
        <v>730</v>
      </c>
      <c r="J138" s="84">
        <v>1</v>
      </c>
      <c r="K138" s="46">
        <f t="shared" si="117"/>
        <v>1</v>
      </c>
      <c r="L138" s="46">
        <f t="shared" si="118"/>
        <v>1</v>
      </c>
      <c r="M138" s="46">
        <v>1</v>
      </c>
      <c r="N138" s="83" t="s">
        <v>588</v>
      </c>
      <c r="O138" s="84">
        <v>1</v>
      </c>
      <c r="P138" s="46">
        <f t="shared" si="119"/>
        <v>1</v>
      </c>
      <c r="Q138" s="46">
        <f t="shared" si="120"/>
        <v>1</v>
      </c>
      <c r="R138" s="46">
        <v>1</v>
      </c>
      <c r="S138" s="254"/>
    </row>
    <row r="139" spans="1:19" s="22" customFormat="1" ht="45">
      <c r="A139" s="16">
        <v>112</v>
      </c>
      <c r="B139" s="308"/>
      <c r="C139" s="135" t="s">
        <v>1549</v>
      </c>
      <c r="D139" s="83" t="s">
        <v>1550</v>
      </c>
      <c r="E139" s="84">
        <v>1</v>
      </c>
      <c r="F139" s="46">
        <f t="shared" si="121"/>
        <v>1</v>
      </c>
      <c r="G139" s="46">
        <f t="shared" si="122"/>
        <v>1</v>
      </c>
      <c r="H139" s="46">
        <v>1</v>
      </c>
      <c r="I139" s="85" t="s">
        <v>730</v>
      </c>
      <c r="J139" s="84">
        <v>1</v>
      </c>
      <c r="K139" s="46">
        <f t="shared" si="117"/>
        <v>1</v>
      </c>
      <c r="L139" s="46">
        <f t="shared" si="118"/>
        <v>1</v>
      </c>
      <c r="M139" s="46">
        <v>1</v>
      </c>
      <c r="N139" s="83" t="s">
        <v>588</v>
      </c>
      <c r="O139" s="84">
        <v>1</v>
      </c>
      <c r="P139" s="46">
        <f t="shared" si="119"/>
        <v>1</v>
      </c>
      <c r="Q139" s="46">
        <f t="shared" si="120"/>
        <v>1</v>
      </c>
      <c r="R139" s="46">
        <v>1</v>
      </c>
      <c r="S139" s="254"/>
    </row>
    <row r="140" spans="1:19" s="22" customFormat="1" ht="45">
      <c r="A140" s="16">
        <v>113</v>
      </c>
      <c r="B140" s="308"/>
      <c r="C140" s="135" t="s">
        <v>1551</v>
      </c>
      <c r="D140" s="83" t="s">
        <v>1552</v>
      </c>
      <c r="E140" s="84">
        <v>1</v>
      </c>
      <c r="F140" s="46">
        <f t="shared" si="121"/>
        <v>1</v>
      </c>
      <c r="G140" s="46">
        <f t="shared" si="122"/>
        <v>1</v>
      </c>
      <c r="H140" s="46">
        <v>1</v>
      </c>
      <c r="I140" s="85" t="s">
        <v>730</v>
      </c>
      <c r="J140" s="84">
        <v>1</v>
      </c>
      <c r="K140" s="46">
        <f t="shared" si="117"/>
        <v>1</v>
      </c>
      <c r="L140" s="46">
        <f t="shared" si="118"/>
        <v>1</v>
      </c>
      <c r="M140" s="46">
        <v>1</v>
      </c>
      <c r="N140" s="83" t="s">
        <v>588</v>
      </c>
      <c r="O140" s="84">
        <v>1</v>
      </c>
      <c r="P140" s="46">
        <f t="shared" si="119"/>
        <v>1</v>
      </c>
      <c r="Q140" s="46">
        <f t="shared" si="120"/>
        <v>1</v>
      </c>
      <c r="R140" s="46">
        <v>1</v>
      </c>
      <c r="S140" s="254"/>
    </row>
    <row r="141" spans="1:19" s="22" customFormat="1" ht="45">
      <c r="A141" s="16">
        <v>114</v>
      </c>
      <c r="B141" s="308"/>
      <c r="C141" s="135" t="s">
        <v>1553</v>
      </c>
      <c r="D141" s="83" t="s">
        <v>1554</v>
      </c>
      <c r="E141" s="84">
        <v>1</v>
      </c>
      <c r="F141" s="46">
        <f t="shared" si="121"/>
        <v>1</v>
      </c>
      <c r="G141" s="46">
        <f t="shared" si="122"/>
        <v>1</v>
      </c>
      <c r="H141" s="46">
        <v>1</v>
      </c>
      <c r="I141" s="85" t="s">
        <v>730</v>
      </c>
      <c r="J141" s="84">
        <v>1</v>
      </c>
      <c r="K141" s="46">
        <f t="shared" si="117"/>
        <v>1</v>
      </c>
      <c r="L141" s="46">
        <f t="shared" si="118"/>
        <v>1</v>
      </c>
      <c r="M141" s="46">
        <v>1</v>
      </c>
      <c r="N141" s="83" t="s">
        <v>588</v>
      </c>
      <c r="O141" s="84">
        <v>1</v>
      </c>
      <c r="P141" s="46">
        <f t="shared" si="119"/>
        <v>1</v>
      </c>
      <c r="Q141" s="46">
        <f t="shared" si="120"/>
        <v>1</v>
      </c>
      <c r="R141" s="46">
        <v>1</v>
      </c>
      <c r="S141" s="254"/>
    </row>
    <row r="142" spans="1:19" s="22" customFormat="1" ht="30">
      <c r="A142" s="16">
        <v>115</v>
      </c>
      <c r="B142" s="308"/>
      <c r="C142" s="135" t="s">
        <v>1555</v>
      </c>
      <c r="D142" s="83" t="s">
        <v>1556</v>
      </c>
      <c r="E142" s="84">
        <v>1</v>
      </c>
      <c r="F142" s="46">
        <f t="shared" si="121"/>
        <v>1</v>
      </c>
      <c r="G142" s="46">
        <f t="shared" si="122"/>
        <v>1</v>
      </c>
      <c r="H142" s="46">
        <v>1</v>
      </c>
      <c r="I142" s="85" t="s">
        <v>730</v>
      </c>
      <c r="J142" s="84">
        <v>1</v>
      </c>
      <c r="K142" s="46">
        <f t="shared" si="117"/>
        <v>1</v>
      </c>
      <c r="L142" s="46">
        <f t="shared" si="118"/>
        <v>1</v>
      </c>
      <c r="M142" s="46">
        <v>1</v>
      </c>
      <c r="N142" s="83" t="s">
        <v>588</v>
      </c>
      <c r="O142" s="84">
        <v>1</v>
      </c>
      <c r="P142" s="46">
        <f t="shared" si="119"/>
        <v>1</v>
      </c>
      <c r="Q142" s="46">
        <f t="shared" si="120"/>
        <v>1</v>
      </c>
      <c r="R142" s="46">
        <v>1</v>
      </c>
      <c r="S142" s="254"/>
    </row>
    <row r="143" spans="1:19" s="22" customFormat="1" ht="75">
      <c r="A143" s="16">
        <v>116</v>
      </c>
      <c r="B143" s="308"/>
      <c r="C143" s="135" t="s">
        <v>1557</v>
      </c>
      <c r="D143" s="83" t="s">
        <v>1558</v>
      </c>
      <c r="E143" s="84">
        <v>1</v>
      </c>
      <c r="F143" s="46">
        <f t="shared" si="121"/>
        <v>1</v>
      </c>
      <c r="G143" s="46">
        <f t="shared" si="122"/>
        <v>1</v>
      </c>
      <c r="H143" s="46">
        <v>1</v>
      </c>
      <c r="I143" s="85" t="s">
        <v>730</v>
      </c>
      <c r="J143" s="84">
        <v>1</v>
      </c>
      <c r="K143" s="46">
        <f t="shared" si="117"/>
        <v>1</v>
      </c>
      <c r="L143" s="46">
        <f t="shared" si="118"/>
        <v>1</v>
      </c>
      <c r="M143" s="46">
        <v>1</v>
      </c>
      <c r="N143" s="83" t="s">
        <v>588</v>
      </c>
      <c r="O143" s="84">
        <v>1</v>
      </c>
      <c r="P143" s="46">
        <f t="shared" si="119"/>
        <v>1</v>
      </c>
      <c r="Q143" s="46">
        <f t="shared" si="120"/>
        <v>1</v>
      </c>
      <c r="R143" s="46">
        <v>1</v>
      </c>
      <c r="S143" s="254"/>
    </row>
    <row r="144" spans="1:19" s="22" customFormat="1" ht="75">
      <c r="A144" s="16">
        <v>117</v>
      </c>
      <c r="B144" s="308"/>
      <c r="C144" s="135" t="s">
        <v>1559</v>
      </c>
      <c r="D144" s="83" t="s">
        <v>1560</v>
      </c>
      <c r="E144" s="84">
        <v>1</v>
      </c>
      <c r="F144" s="46">
        <f t="shared" si="121"/>
        <v>1</v>
      </c>
      <c r="G144" s="46">
        <f t="shared" si="122"/>
        <v>1</v>
      </c>
      <c r="H144" s="46">
        <v>1</v>
      </c>
      <c r="I144" s="85" t="s">
        <v>730</v>
      </c>
      <c r="J144" s="84">
        <v>1</v>
      </c>
      <c r="K144" s="46">
        <f t="shared" si="117"/>
        <v>1</v>
      </c>
      <c r="L144" s="46">
        <f t="shared" si="118"/>
        <v>1</v>
      </c>
      <c r="M144" s="46">
        <v>1</v>
      </c>
      <c r="N144" s="83" t="s">
        <v>588</v>
      </c>
      <c r="O144" s="84">
        <v>1</v>
      </c>
      <c r="P144" s="46">
        <f t="shared" si="119"/>
        <v>1</v>
      </c>
      <c r="Q144" s="46">
        <f t="shared" si="120"/>
        <v>1</v>
      </c>
      <c r="R144" s="46">
        <v>1</v>
      </c>
      <c r="S144" s="254"/>
    </row>
    <row r="145" spans="1:19" s="22" customFormat="1" ht="60">
      <c r="A145" s="16">
        <v>118</v>
      </c>
      <c r="B145" s="308"/>
      <c r="C145" s="135" t="s">
        <v>1561</v>
      </c>
      <c r="D145" s="83" t="s">
        <v>1562</v>
      </c>
      <c r="E145" s="84">
        <v>1</v>
      </c>
      <c r="F145" s="46">
        <f t="shared" si="121"/>
        <v>1</v>
      </c>
      <c r="G145" s="46">
        <f t="shared" si="122"/>
        <v>1</v>
      </c>
      <c r="H145" s="46">
        <v>1</v>
      </c>
      <c r="I145" s="85" t="s">
        <v>730</v>
      </c>
      <c r="J145" s="84">
        <v>1</v>
      </c>
      <c r="K145" s="46">
        <f t="shared" si="117"/>
        <v>1</v>
      </c>
      <c r="L145" s="46">
        <f t="shared" si="118"/>
        <v>1</v>
      </c>
      <c r="M145" s="46">
        <v>1</v>
      </c>
      <c r="N145" s="83" t="s">
        <v>588</v>
      </c>
      <c r="O145" s="84">
        <v>1</v>
      </c>
      <c r="P145" s="46">
        <f t="shared" si="119"/>
        <v>1</v>
      </c>
      <c r="Q145" s="46">
        <f t="shared" si="120"/>
        <v>1</v>
      </c>
      <c r="R145" s="46">
        <v>1</v>
      </c>
      <c r="S145" s="254"/>
    </row>
    <row r="146" spans="1:19" s="22" customFormat="1" ht="60">
      <c r="A146" s="16">
        <v>119</v>
      </c>
      <c r="B146" s="308"/>
      <c r="C146" s="135" t="s">
        <v>1563</v>
      </c>
      <c r="D146" s="83" t="s">
        <v>1564</v>
      </c>
      <c r="E146" s="84">
        <v>1</v>
      </c>
      <c r="F146" s="46">
        <f t="shared" si="121"/>
        <v>1</v>
      </c>
      <c r="G146" s="46">
        <f t="shared" si="122"/>
        <v>1</v>
      </c>
      <c r="H146" s="46">
        <v>1</v>
      </c>
      <c r="I146" s="85" t="s">
        <v>730</v>
      </c>
      <c r="J146" s="84">
        <v>1</v>
      </c>
      <c r="K146" s="46">
        <f t="shared" si="117"/>
        <v>1</v>
      </c>
      <c r="L146" s="46">
        <f t="shared" si="118"/>
        <v>1</v>
      </c>
      <c r="M146" s="46">
        <v>1</v>
      </c>
      <c r="N146" s="83" t="s">
        <v>588</v>
      </c>
      <c r="O146" s="84">
        <v>1</v>
      </c>
      <c r="P146" s="46">
        <f t="shared" si="119"/>
        <v>1</v>
      </c>
      <c r="Q146" s="46">
        <f t="shared" si="120"/>
        <v>1</v>
      </c>
      <c r="R146" s="46">
        <v>1</v>
      </c>
      <c r="S146" s="254"/>
    </row>
    <row r="147" spans="1:19" s="22" customFormat="1" ht="60">
      <c r="A147" s="16">
        <v>120</v>
      </c>
      <c r="B147" s="308"/>
      <c r="C147" s="135" t="s">
        <v>1565</v>
      </c>
      <c r="D147" s="83" t="s">
        <v>1566</v>
      </c>
      <c r="E147" s="84">
        <v>1</v>
      </c>
      <c r="F147" s="46">
        <f t="shared" si="121"/>
        <v>1</v>
      </c>
      <c r="G147" s="46">
        <f t="shared" si="122"/>
        <v>1</v>
      </c>
      <c r="H147" s="46">
        <v>1</v>
      </c>
      <c r="I147" s="85" t="s">
        <v>730</v>
      </c>
      <c r="J147" s="84">
        <v>1</v>
      </c>
      <c r="K147" s="46">
        <f t="shared" si="117"/>
        <v>1</v>
      </c>
      <c r="L147" s="46">
        <f t="shared" si="118"/>
        <v>1</v>
      </c>
      <c r="M147" s="46">
        <v>1</v>
      </c>
      <c r="N147" s="83" t="s">
        <v>588</v>
      </c>
      <c r="O147" s="84">
        <v>1</v>
      </c>
      <c r="P147" s="46">
        <f t="shared" si="119"/>
        <v>1</v>
      </c>
      <c r="Q147" s="46">
        <f t="shared" si="120"/>
        <v>1</v>
      </c>
      <c r="R147" s="46">
        <v>1</v>
      </c>
      <c r="S147" s="254"/>
    </row>
    <row r="148" spans="1:19" s="22" customFormat="1" ht="90">
      <c r="A148" s="16">
        <v>121</v>
      </c>
      <c r="B148" s="308"/>
      <c r="C148" s="135" t="s">
        <v>1567</v>
      </c>
      <c r="D148" s="83" t="s">
        <v>1718</v>
      </c>
      <c r="E148" s="84">
        <v>1</v>
      </c>
      <c r="F148" s="46">
        <f t="shared" si="121"/>
        <v>1</v>
      </c>
      <c r="G148" s="46">
        <f t="shared" si="122"/>
        <v>1</v>
      </c>
      <c r="H148" s="46">
        <v>1</v>
      </c>
      <c r="I148" s="85" t="s">
        <v>730</v>
      </c>
      <c r="J148" s="84">
        <v>1</v>
      </c>
      <c r="K148" s="46">
        <f t="shared" si="117"/>
        <v>1</v>
      </c>
      <c r="L148" s="46">
        <f t="shared" si="118"/>
        <v>1</v>
      </c>
      <c r="M148" s="46">
        <v>1</v>
      </c>
      <c r="N148" s="83" t="s">
        <v>588</v>
      </c>
      <c r="O148" s="84">
        <v>1</v>
      </c>
      <c r="P148" s="46">
        <f t="shared" si="119"/>
        <v>1</v>
      </c>
      <c r="Q148" s="46">
        <f t="shared" si="120"/>
        <v>1</v>
      </c>
      <c r="R148" s="46">
        <v>1</v>
      </c>
      <c r="S148" s="254"/>
    </row>
    <row r="149" spans="1:19" s="22" customFormat="1" ht="30">
      <c r="A149" s="16">
        <v>122</v>
      </c>
      <c r="B149" s="308"/>
      <c r="C149" s="135" t="s">
        <v>1568</v>
      </c>
      <c r="D149" s="83" t="s">
        <v>1569</v>
      </c>
      <c r="E149" s="84">
        <v>1</v>
      </c>
      <c r="F149" s="46">
        <f t="shared" si="121"/>
        <v>1</v>
      </c>
      <c r="G149" s="46">
        <f t="shared" si="122"/>
        <v>1</v>
      </c>
      <c r="H149" s="46">
        <v>1</v>
      </c>
      <c r="I149" s="85" t="s">
        <v>730</v>
      </c>
      <c r="J149" s="84">
        <v>1</v>
      </c>
      <c r="K149" s="46">
        <f t="shared" si="117"/>
        <v>1</v>
      </c>
      <c r="L149" s="46">
        <f t="shared" si="118"/>
        <v>1</v>
      </c>
      <c r="M149" s="46">
        <v>1</v>
      </c>
      <c r="N149" s="83" t="s">
        <v>588</v>
      </c>
      <c r="O149" s="84">
        <v>1</v>
      </c>
      <c r="P149" s="46">
        <f t="shared" si="119"/>
        <v>1</v>
      </c>
      <c r="Q149" s="46">
        <f t="shared" si="120"/>
        <v>1</v>
      </c>
      <c r="R149" s="46">
        <v>1</v>
      </c>
      <c r="S149" s="254"/>
    </row>
    <row r="150" spans="1:19" s="22" customFormat="1" ht="45">
      <c r="A150" s="16">
        <v>123</v>
      </c>
      <c r="B150" s="308" t="s">
        <v>1572</v>
      </c>
      <c r="C150" s="135" t="s">
        <v>1573</v>
      </c>
      <c r="D150" s="83" t="s">
        <v>1574</v>
      </c>
      <c r="E150" s="84">
        <v>1</v>
      </c>
      <c r="F150" s="46">
        <f t="shared" ref="F150:F154" si="123">IF(E150=G150,H150)</f>
        <v>1</v>
      </c>
      <c r="G150" s="46">
        <f t="shared" ref="G150:G154" si="124">IF(E150="NA","NA",H150)</f>
        <v>1</v>
      </c>
      <c r="H150" s="46">
        <v>1</v>
      </c>
      <c r="I150" s="85" t="s">
        <v>587</v>
      </c>
      <c r="J150" s="84">
        <v>1</v>
      </c>
      <c r="K150" s="46">
        <f t="shared" si="117"/>
        <v>1</v>
      </c>
      <c r="L150" s="46">
        <f t="shared" si="118"/>
        <v>1</v>
      </c>
      <c r="M150" s="46">
        <v>1</v>
      </c>
      <c r="N150" s="83" t="s">
        <v>588</v>
      </c>
      <c r="O150" s="84">
        <v>1</v>
      </c>
      <c r="P150" s="46">
        <f t="shared" si="119"/>
        <v>1</v>
      </c>
      <c r="Q150" s="46">
        <f t="shared" si="120"/>
        <v>1</v>
      </c>
      <c r="R150" s="46">
        <v>1</v>
      </c>
      <c r="S150" s="254" t="s">
        <v>420</v>
      </c>
    </row>
    <row r="151" spans="1:19" s="22" customFormat="1" ht="60">
      <c r="A151" s="16">
        <v>124</v>
      </c>
      <c r="B151" s="308"/>
      <c r="C151" s="135" t="s">
        <v>1335</v>
      </c>
      <c r="D151" s="83" t="s">
        <v>1575</v>
      </c>
      <c r="E151" s="84">
        <v>1</v>
      </c>
      <c r="F151" s="46">
        <f t="shared" si="123"/>
        <v>1</v>
      </c>
      <c r="G151" s="46">
        <f t="shared" si="124"/>
        <v>1</v>
      </c>
      <c r="H151" s="46">
        <v>1</v>
      </c>
      <c r="I151" s="85" t="s">
        <v>587</v>
      </c>
      <c r="J151" s="84">
        <v>1</v>
      </c>
      <c r="K151" s="46">
        <f t="shared" si="117"/>
        <v>1</v>
      </c>
      <c r="L151" s="46">
        <f t="shared" si="118"/>
        <v>1</v>
      </c>
      <c r="M151" s="46">
        <v>1</v>
      </c>
      <c r="N151" s="83" t="s">
        <v>588</v>
      </c>
      <c r="O151" s="84">
        <v>1</v>
      </c>
      <c r="P151" s="46">
        <f t="shared" si="119"/>
        <v>1</v>
      </c>
      <c r="Q151" s="46">
        <f t="shared" si="120"/>
        <v>1</v>
      </c>
      <c r="R151" s="46">
        <v>1</v>
      </c>
      <c r="S151" s="254"/>
    </row>
    <row r="152" spans="1:19" s="22" customFormat="1" ht="45">
      <c r="A152" s="16">
        <v>125</v>
      </c>
      <c r="B152" s="308"/>
      <c r="C152" s="135" t="s">
        <v>1337</v>
      </c>
      <c r="D152" s="83" t="s">
        <v>1576</v>
      </c>
      <c r="E152" s="84">
        <v>1</v>
      </c>
      <c r="F152" s="46">
        <f t="shared" si="123"/>
        <v>1</v>
      </c>
      <c r="G152" s="46">
        <f t="shared" si="124"/>
        <v>1</v>
      </c>
      <c r="H152" s="46">
        <v>1</v>
      </c>
      <c r="I152" s="85" t="s">
        <v>587</v>
      </c>
      <c r="J152" s="84">
        <v>1</v>
      </c>
      <c r="K152" s="46">
        <f t="shared" si="117"/>
        <v>1</v>
      </c>
      <c r="L152" s="46">
        <f t="shared" si="118"/>
        <v>1</v>
      </c>
      <c r="M152" s="46">
        <v>1</v>
      </c>
      <c r="N152" s="83" t="s">
        <v>588</v>
      </c>
      <c r="O152" s="84">
        <v>1</v>
      </c>
      <c r="P152" s="46">
        <f t="shared" si="119"/>
        <v>1</v>
      </c>
      <c r="Q152" s="46">
        <f t="shared" si="120"/>
        <v>1</v>
      </c>
      <c r="R152" s="46">
        <v>1</v>
      </c>
      <c r="S152" s="254"/>
    </row>
    <row r="153" spans="1:19" s="22" customFormat="1" ht="60">
      <c r="A153" s="16">
        <v>126</v>
      </c>
      <c r="B153" s="308"/>
      <c r="C153" s="135" t="s">
        <v>1341</v>
      </c>
      <c r="D153" s="83" t="s">
        <v>1577</v>
      </c>
      <c r="E153" s="84">
        <v>1</v>
      </c>
      <c r="F153" s="46">
        <f t="shared" si="123"/>
        <v>1</v>
      </c>
      <c r="G153" s="46">
        <f t="shared" si="124"/>
        <v>1</v>
      </c>
      <c r="H153" s="46">
        <v>1</v>
      </c>
      <c r="I153" s="85" t="s">
        <v>587</v>
      </c>
      <c r="J153" s="84">
        <v>1</v>
      </c>
      <c r="K153" s="46">
        <f t="shared" si="117"/>
        <v>1</v>
      </c>
      <c r="L153" s="46">
        <f t="shared" si="118"/>
        <v>1</v>
      </c>
      <c r="M153" s="46">
        <v>1</v>
      </c>
      <c r="N153" s="83" t="s">
        <v>588</v>
      </c>
      <c r="O153" s="84">
        <v>1</v>
      </c>
      <c r="P153" s="46">
        <f t="shared" si="119"/>
        <v>1</v>
      </c>
      <c r="Q153" s="46">
        <f t="shared" si="120"/>
        <v>1</v>
      </c>
      <c r="R153" s="46">
        <v>1</v>
      </c>
      <c r="S153" s="254"/>
    </row>
    <row r="154" spans="1:19" s="22" customFormat="1" ht="30">
      <c r="A154" s="16">
        <v>127</v>
      </c>
      <c r="B154" s="308"/>
      <c r="C154" s="135" t="s">
        <v>1343</v>
      </c>
      <c r="D154" s="83" t="s">
        <v>1578</v>
      </c>
      <c r="E154" s="84">
        <v>1</v>
      </c>
      <c r="F154" s="46">
        <f t="shared" si="123"/>
        <v>1</v>
      </c>
      <c r="G154" s="46">
        <f t="shared" si="124"/>
        <v>1</v>
      </c>
      <c r="H154" s="46">
        <v>1</v>
      </c>
      <c r="I154" s="85" t="s">
        <v>587</v>
      </c>
      <c r="J154" s="84">
        <v>1</v>
      </c>
      <c r="K154" s="46">
        <f t="shared" si="117"/>
        <v>1</v>
      </c>
      <c r="L154" s="46">
        <f t="shared" si="118"/>
        <v>1</v>
      </c>
      <c r="M154" s="46">
        <v>1</v>
      </c>
      <c r="N154" s="83" t="s">
        <v>588</v>
      </c>
      <c r="O154" s="84">
        <v>1</v>
      </c>
      <c r="P154" s="46">
        <f t="shared" si="119"/>
        <v>1</v>
      </c>
      <c r="Q154" s="46">
        <f t="shared" si="120"/>
        <v>1</v>
      </c>
      <c r="R154" s="46">
        <v>1</v>
      </c>
      <c r="S154" s="254"/>
    </row>
    <row r="155" spans="1:19" s="22" customFormat="1" ht="15" customHeight="1">
      <c r="A155" s="342"/>
      <c r="B155" s="343"/>
      <c r="C155" s="343"/>
      <c r="D155" s="343"/>
      <c r="E155" s="343"/>
      <c r="F155" s="343"/>
      <c r="G155" s="343"/>
      <c r="H155" s="343"/>
      <c r="I155" s="343"/>
      <c r="J155" s="343"/>
      <c r="K155" s="343"/>
      <c r="L155" s="343"/>
      <c r="M155" s="343"/>
      <c r="N155" s="343"/>
      <c r="O155" s="343"/>
      <c r="P155" s="343"/>
      <c r="Q155" s="343"/>
      <c r="R155" s="343"/>
      <c r="S155" s="344"/>
    </row>
    <row r="156" spans="1:19" s="22" customFormat="1" ht="103.5" customHeight="1">
      <c r="A156" s="16">
        <v>128</v>
      </c>
      <c r="B156" s="308" t="s">
        <v>1572</v>
      </c>
      <c r="C156" s="135" t="s">
        <v>1579</v>
      </c>
      <c r="D156" s="83" t="s">
        <v>1580</v>
      </c>
      <c r="E156" s="84">
        <v>1</v>
      </c>
      <c r="F156" s="46">
        <f t="shared" ref="F156:F157" si="125">IF(E156=G156,H156)</f>
        <v>1</v>
      </c>
      <c r="G156" s="46">
        <f t="shared" ref="G156:G157" si="126">IF(E156="NA","NA",H156)</f>
        <v>1</v>
      </c>
      <c r="H156" s="46">
        <v>1</v>
      </c>
      <c r="I156" s="85" t="s">
        <v>587</v>
      </c>
      <c r="J156" s="84">
        <v>1</v>
      </c>
      <c r="K156" s="46">
        <f t="shared" ref="K156:K162" si="127">IF(J156=L156,M156)</f>
        <v>1</v>
      </c>
      <c r="L156" s="46">
        <f t="shared" ref="L156:L162" si="128">IF(J156="NA","NA",M156)</f>
        <v>1</v>
      </c>
      <c r="M156" s="46">
        <v>1</v>
      </c>
      <c r="N156" s="83" t="s">
        <v>588</v>
      </c>
      <c r="O156" s="84">
        <v>1</v>
      </c>
      <c r="P156" s="46">
        <f t="shared" ref="P156:P162" si="129">IF(O156=Q156,R156)</f>
        <v>1</v>
      </c>
      <c r="Q156" s="46">
        <f t="shared" ref="Q156:Q162" si="130">IF(O156="NA","NA",R156)</f>
        <v>1</v>
      </c>
      <c r="R156" s="46">
        <v>1</v>
      </c>
      <c r="S156" s="254" t="s">
        <v>420</v>
      </c>
    </row>
    <row r="157" spans="1:19" s="22" customFormat="1" ht="45">
      <c r="A157" s="16">
        <v>129</v>
      </c>
      <c r="B157" s="308"/>
      <c r="C157" s="135" t="s">
        <v>1347</v>
      </c>
      <c r="D157" s="83" t="s">
        <v>1581</v>
      </c>
      <c r="E157" s="84">
        <v>1</v>
      </c>
      <c r="F157" s="46">
        <f t="shared" si="125"/>
        <v>1</v>
      </c>
      <c r="G157" s="46">
        <f t="shared" si="126"/>
        <v>1</v>
      </c>
      <c r="H157" s="46">
        <v>1</v>
      </c>
      <c r="I157" s="85" t="s">
        <v>587</v>
      </c>
      <c r="J157" s="84">
        <v>1</v>
      </c>
      <c r="K157" s="46">
        <f t="shared" si="127"/>
        <v>1</v>
      </c>
      <c r="L157" s="46">
        <f t="shared" si="128"/>
        <v>1</v>
      </c>
      <c r="M157" s="46">
        <v>1</v>
      </c>
      <c r="N157" s="83" t="s">
        <v>588</v>
      </c>
      <c r="O157" s="84">
        <v>1</v>
      </c>
      <c r="P157" s="46">
        <f t="shared" si="129"/>
        <v>1</v>
      </c>
      <c r="Q157" s="46">
        <f t="shared" si="130"/>
        <v>1</v>
      </c>
      <c r="R157" s="46">
        <v>1</v>
      </c>
      <c r="S157" s="254"/>
    </row>
    <row r="158" spans="1:19" s="22" customFormat="1" ht="45">
      <c r="A158" s="16">
        <v>130</v>
      </c>
      <c r="B158" s="308"/>
      <c r="C158" s="135" t="s">
        <v>1349</v>
      </c>
      <c r="D158" s="83" t="s">
        <v>1582</v>
      </c>
      <c r="E158" s="84">
        <v>1</v>
      </c>
      <c r="F158" s="46">
        <f t="shared" ref="F158:F162" si="131">IF(E158=G158,H158)</f>
        <v>1</v>
      </c>
      <c r="G158" s="46">
        <f t="shared" ref="G158:G162" si="132">IF(E158="NA","NA",H158)</f>
        <v>1</v>
      </c>
      <c r="H158" s="46">
        <v>1</v>
      </c>
      <c r="I158" s="85" t="s">
        <v>587</v>
      </c>
      <c r="J158" s="84">
        <v>1</v>
      </c>
      <c r="K158" s="46">
        <f t="shared" si="127"/>
        <v>1</v>
      </c>
      <c r="L158" s="46">
        <f t="shared" si="128"/>
        <v>1</v>
      </c>
      <c r="M158" s="46">
        <v>1</v>
      </c>
      <c r="N158" s="83" t="s">
        <v>588</v>
      </c>
      <c r="O158" s="84">
        <v>1</v>
      </c>
      <c r="P158" s="46">
        <f t="shared" si="129"/>
        <v>1</v>
      </c>
      <c r="Q158" s="46">
        <f t="shared" si="130"/>
        <v>1</v>
      </c>
      <c r="R158" s="46">
        <v>1</v>
      </c>
      <c r="S158" s="254"/>
    </row>
    <row r="159" spans="1:19" s="22" customFormat="1" ht="60">
      <c r="A159" s="16">
        <v>131</v>
      </c>
      <c r="B159" s="308"/>
      <c r="C159" s="135" t="s">
        <v>1583</v>
      </c>
      <c r="D159" s="83" t="s">
        <v>1584</v>
      </c>
      <c r="E159" s="84">
        <v>1</v>
      </c>
      <c r="F159" s="46">
        <f t="shared" si="131"/>
        <v>1</v>
      </c>
      <c r="G159" s="46">
        <f t="shared" si="132"/>
        <v>1</v>
      </c>
      <c r="H159" s="46">
        <v>1</v>
      </c>
      <c r="I159" s="85" t="s">
        <v>587</v>
      </c>
      <c r="J159" s="84">
        <v>1</v>
      </c>
      <c r="K159" s="46">
        <f t="shared" si="127"/>
        <v>1</v>
      </c>
      <c r="L159" s="46">
        <f t="shared" si="128"/>
        <v>1</v>
      </c>
      <c r="M159" s="46">
        <v>1</v>
      </c>
      <c r="N159" s="83" t="s">
        <v>588</v>
      </c>
      <c r="O159" s="84">
        <v>1</v>
      </c>
      <c r="P159" s="46">
        <f t="shared" si="129"/>
        <v>1</v>
      </c>
      <c r="Q159" s="46">
        <f t="shared" si="130"/>
        <v>1</v>
      </c>
      <c r="R159" s="46">
        <v>1</v>
      </c>
      <c r="S159" s="254"/>
    </row>
    <row r="160" spans="1:19" s="22" customFormat="1" ht="60">
      <c r="A160" s="16">
        <v>132</v>
      </c>
      <c r="B160" s="308"/>
      <c r="C160" s="135" t="s">
        <v>1585</v>
      </c>
      <c r="D160" s="83" t="s">
        <v>1586</v>
      </c>
      <c r="E160" s="84">
        <v>1</v>
      </c>
      <c r="F160" s="46">
        <f t="shared" si="131"/>
        <v>1</v>
      </c>
      <c r="G160" s="46">
        <f t="shared" si="132"/>
        <v>1</v>
      </c>
      <c r="H160" s="46">
        <v>1</v>
      </c>
      <c r="I160" s="85" t="s">
        <v>587</v>
      </c>
      <c r="J160" s="84">
        <v>1</v>
      </c>
      <c r="K160" s="46">
        <f t="shared" si="127"/>
        <v>1</v>
      </c>
      <c r="L160" s="46">
        <f t="shared" si="128"/>
        <v>1</v>
      </c>
      <c r="M160" s="46">
        <v>1</v>
      </c>
      <c r="N160" s="83" t="s">
        <v>588</v>
      </c>
      <c r="O160" s="84">
        <v>1</v>
      </c>
      <c r="P160" s="46">
        <f t="shared" si="129"/>
        <v>1</v>
      </c>
      <c r="Q160" s="46">
        <f t="shared" si="130"/>
        <v>1</v>
      </c>
      <c r="R160" s="46">
        <v>1</v>
      </c>
      <c r="S160" s="254"/>
    </row>
    <row r="161" spans="1:19" s="22" customFormat="1" ht="45">
      <c r="A161" s="16">
        <v>133</v>
      </c>
      <c r="B161" s="308"/>
      <c r="C161" s="135" t="s">
        <v>1351</v>
      </c>
      <c r="D161" s="83" t="s">
        <v>1587</v>
      </c>
      <c r="E161" s="84">
        <v>1</v>
      </c>
      <c r="F161" s="46">
        <f t="shared" si="131"/>
        <v>1</v>
      </c>
      <c r="G161" s="46">
        <f t="shared" si="132"/>
        <v>1</v>
      </c>
      <c r="H161" s="46">
        <v>1</v>
      </c>
      <c r="I161" s="85" t="s">
        <v>587</v>
      </c>
      <c r="J161" s="84">
        <v>1</v>
      </c>
      <c r="K161" s="46">
        <f t="shared" si="127"/>
        <v>1</v>
      </c>
      <c r="L161" s="46">
        <f t="shared" si="128"/>
        <v>1</v>
      </c>
      <c r="M161" s="46">
        <v>1</v>
      </c>
      <c r="N161" s="83" t="s">
        <v>588</v>
      </c>
      <c r="O161" s="84">
        <v>1</v>
      </c>
      <c r="P161" s="46">
        <f t="shared" si="129"/>
        <v>1</v>
      </c>
      <c r="Q161" s="46">
        <f t="shared" si="130"/>
        <v>1</v>
      </c>
      <c r="R161" s="46">
        <v>1</v>
      </c>
      <c r="S161" s="254"/>
    </row>
    <row r="162" spans="1:19" s="22" customFormat="1" ht="45">
      <c r="A162" s="16">
        <v>134</v>
      </c>
      <c r="B162" s="308"/>
      <c r="C162" s="135" t="s">
        <v>1588</v>
      </c>
      <c r="D162" s="83" t="s">
        <v>1589</v>
      </c>
      <c r="E162" s="84">
        <v>1</v>
      </c>
      <c r="F162" s="46">
        <f t="shared" si="131"/>
        <v>1</v>
      </c>
      <c r="G162" s="46">
        <f t="shared" si="132"/>
        <v>1</v>
      </c>
      <c r="H162" s="46">
        <v>1</v>
      </c>
      <c r="I162" s="85" t="s">
        <v>587</v>
      </c>
      <c r="J162" s="84">
        <v>1</v>
      </c>
      <c r="K162" s="46">
        <f t="shared" si="127"/>
        <v>1</v>
      </c>
      <c r="L162" s="46">
        <f t="shared" si="128"/>
        <v>1</v>
      </c>
      <c r="M162" s="46">
        <v>1</v>
      </c>
      <c r="N162" s="83" t="s">
        <v>588</v>
      </c>
      <c r="O162" s="84">
        <v>1</v>
      </c>
      <c r="P162" s="46">
        <f t="shared" si="129"/>
        <v>1</v>
      </c>
      <c r="Q162" s="46">
        <f t="shared" si="130"/>
        <v>1</v>
      </c>
      <c r="R162" s="46">
        <v>1</v>
      </c>
      <c r="S162" s="254"/>
    </row>
    <row r="163" spans="1:19" s="22" customFormat="1" ht="15" customHeight="1">
      <c r="A163" s="342"/>
      <c r="B163" s="343"/>
      <c r="C163" s="343"/>
      <c r="D163" s="343"/>
      <c r="E163" s="343"/>
      <c r="F163" s="343"/>
      <c r="G163" s="343"/>
      <c r="H163" s="343"/>
      <c r="I163" s="343"/>
      <c r="J163" s="343"/>
      <c r="K163" s="343"/>
      <c r="L163" s="343"/>
      <c r="M163" s="343"/>
      <c r="N163" s="343"/>
      <c r="O163" s="343"/>
      <c r="P163" s="343"/>
      <c r="Q163" s="343"/>
      <c r="R163" s="343"/>
      <c r="S163" s="344"/>
    </row>
    <row r="164" spans="1:19" s="22" customFormat="1" ht="45">
      <c r="A164" s="16">
        <v>135</v>
      </c>
      <c r="B164" s="308" t="s">
        <v>1572</v>
      </c>
      <c r="C164" s="135" t="s">
        <v>1353</v>
      </c>
      <c r="D164" s="83" t="s">
        <v>1590</v>
      </c>
      <c r="E164" s="84">
        <v>1</v>
      </c>
      <c r="F164" s="46">
        <f t="shared" ref="F164:F165" si="133">IF(E164=G164,H164)</f>
        <v>1</v>
      </c>
      <c r="G164" s="46">
        <f t="shared" ref="G164:G165" si="134">IF(E164="NA","NA",H164)</f>
        <v>1</v>
      </c>
      <c r="H164" s="46">
        <v>1</v>
      </c>
      <c r="I164" s="85" t="s">
        <v>587</v>
      </c>
      <c r="J164" s="84">
        <v>1</v>
      </c>
      <c r="K164" s="46">
        <f t="shared" ref="K164:K174" si="135">IF(J164=L164,M164)</f>
        <v>1</v>
      </c>
      <c r="L164" s="46">
        <f t="shared" ref="L164:L174" si="136">IF(J164="NA","NA",M164)</f>
        <v>1</v>
      </c>
      <c r="M164" s="46">
        <v>1</v>
      </c>
      <c r="N164" s="83" t="s">
        <v>588</v>
      </c>
      <c r="O164" s="84">
        <v>1</v>
      </c>
      <c r="P164" s="46">
        <f t="shared" ref="P164:P174" si="137">IF(O164=Q164,R164)</f>
        <v>1</v>
      </c>
      <c r="Q164" s="46">
        <f t="shared" ref="Q164:Q174" si="138">IF(O164="NA","NA",R164)</f>
        <v>1</v>
      </c>
      <c r="R164" s="46">
        <v>1</v>
      </c>
      <c r="S164" s="254" t="s">
        <v>420</v>
      </c>
    </row>
    <row r="165" spans="1:19" s="22" customFormat="1" ht="75">
      <c r="A165" s="16">
        <v>136</v>
      </c>
      <c r="B165" s="308"/>
      <c r="C165" s="135" t="s">
        <v>1591</v>
      </c>
      <c r="D165" s="83" t="s">
        <v>1592</v>
      </c>
      <c r="E165" s="84">
        <v>1</v>
      </c>
      <c r="F165" s="46">
        <f t="shared" si="133"/>
        <v>1</v>
      </c>
      <c r="G165" s="46">
        <f t="shared" si="134"/>
        <v>1</v>
      </c>
      <c r="H165" s="46">
        <v>1</v>
      </c>
      <c r="I165" s="85" t="s">
        <v>587</v>
      </c>
      <c r="J165" s="84">
        <v>1</v>
      </c>
      <c r="K165" s="46">
        <f t="shared" si="135"/>
        <v>1</v>
      </c>
      <c r="L165" s="46">
        <f t="shared" si="136"/>
        <v>1</v>
      </c>
      <c r="M165" s="46">
        <v>1</v>
      </c>
      <c r="N165" s="83" t="s">
        <v>588</v>
      </c>
      <c r="O165" s="84">
        <v>1</v>
      </c>
      <c r="P165" s="46">
        <f t="shared" si="137"/>
        <v>1</v>
      </c>
      <c r="Q165" s="46">
        <f t="shared" si="138"/>
        <v>1</v>
      </c>
      <c r="R165" s="46">
        <v>1</v>
      </c>
      <c r="S165" s="254"/>
    </row>
    <row r="166" spans="1:19" s="22" customFormat="1" ht="30">
      <c r="A166" s="16">
        <v>137</v>
      </c>
      <c r="B166" s="308"/>
      <c r="C166" s="135" t="s">
        <v>1355</v>
      </c>
      <c r="D166" s="83" t="s">
        <v>1593</v>
      </c>
      <c r="E166" s="84">
        <v>1</v>
      </c>
      <c r="F166" s="46">
        <f t="shared" ref="F166:F174" si="139">IF(E166=G166,H166)</f>
        <v>1</v>
      </c>
      <c r="G166" s="46">
        <f t="shared" ref="G166:G174" si="140">IF(E166="NA","NA",H166)</f>
        <v>1</v>
      </c>
      <c r="H166" s="46">
        <v>1</v>
      </c>
      <c r="I166" s="85" t="s">
        <v>587</v>
      </c>
      <c r="J166" s="84">
        <v>1</v>
      </c>
      <c r="K166" s="46">
        <f t="shared" si="135"/>
        <v>1</v>
      </c>
      <c r="L166" s="46">
        <f t="shared" si="136"/>
        <v>1</v>
      </c>
      <c r="M166" s="46">
        <v>1</v>
      </c>
      <c r="N166" s="83" t="s">
        <v>588</v>
      </c>
      <c r="O166" s="84">
        <v>1</v>
      </c>
      <c r="P166" s="46">
        <f t="shared" si="137"/>
        <v>1</v>
      </c>
      <c r="Q166" s="46">
        <f t="shared" si="138"/>
        <v>1</v>
      </c>
      <c r="R166" s="46">
        <v>1</v>
      </c>
      <c r="S166" s="254"/>
    </row>
    <row r="167" spans="1:19" s="22" customFormat="1" ht="60">
      <c r="A167" s="16">
        <v>138</v>
      </c>
      <c r="B167" s="308"/>
      <c r="C167" s="135" t="s">
        <v>1594</v>
      </c>
      <c r="D167" s="83" t="s">
        <v>1595</v>
      </c>
      <c r="E167" s="84">
        <v>1</v>
      </c>
      <c r="F167" s="46">
        <f t="shared" si="139"/>
        <v>1</v>
      </c>
      <c r="G167" s="46">
        <f t="shared" si="140"/>
        <v>1</v>
      </c>
      <c r="H167" s="46">
        <v>1</v>
      </c>
      <c r="I167" s="85" t="s">
        <v>587</v>
      </c>
      <c r="J167" s="84">
        <v>1</v>
      </c>
      <c r="K167" s="46">
        <f t="shared" si="135"/>
        <v>1</v>
      </c>
      <c r="L167" s="46">
        <f t="shared" si="136"/>
        <v>1</v>
      </c>
      <c r="M167" s="46">
        <v>1</v>
      </c>
      <c r="N167" s="83" t="s">
        <v>588</v>
      </c>
      <c r="O167" s="84">
        <v>1</v>
      </c>
      <c r="P167" s="46">
        <f t="shared" si="137"/>
        <v>1</v>
      </c>
      <c r="Q167" s="46">
        <f t="shared" si="138"/>
        <v>1</v>
      </c>
      <c r="R167" s="46">
        <v>1</v>
      </c>
      <c r="S167" s="254"/>
    </row>
    <row r="168" spans="1:19" s="22" customFormat="1" ht="45">
      <c r="A168" s="16">
        <v>139</v>
      </c>
      <c r="B168" s="308"/>
      <c r="C168" s="135" t="s">
        <v>1358</v>
      </c>
      <c r="D168" s="83" t="s">
        <v>1596</v>
      </c>
      <c r="E168" s="84">
        <v>1</v>
      </c>
      <c r="F168" s="46">
        <f t="shared" si="139"/>
        <v>1</v>
      </c>
      <c r="G168" s="46">
        <f t="shared" si="140"/>
        <v>1</v>
      </c>
      <c r="H168" s="46">
        <v>1</v>
      </c>
      <c r="I168" s="85" t="s">
        <v>587</v>
      </c>
      <c r="J168" s="84">
        <v>1</v>
      </c>
      <c r="K168" s="46">
        <f t="shared" si="135"/>
        <v>1</v>
      </c>
      <c r="L168" s="46">
        <f t="shared" si="136"/>
        <v>1</v>
      </c>
      <c r="M168" s="46">
        <v>1</v>
      </c>
      <c r="N168" s="83" t="s">
        <v>588</v>
      </c>
      <c r="O168" s="84">
        <v>1</v>
      </c>
      <c r="P168" s="46">
        <f t="shared" si="137"/>
        <v>1</v>
      </c>
      <c r="Q168" s="46">
        <f t="shared" si="138"/>
        <v>1</v>
      </c>
      <c r="R168" s="46">
        <v>1</v>
      </c>
      <c r="S168" s="254"/>
    </row>
    <row r="169" spans="1:19" s="22" customFormat="1" ht="60">
      <c r="A169" s="16">
        <v>140</v>
      </c>
      <c r="B169" s="308"/>
      <c r="C169" s="135" t="s">
        <v>1360</v>
      </c>
      <c r="D169" s="83" t="s">
        <v>1597</v>
      </c>
      <c r="E169" s="84">
        <v>1</v>
      </c>
      <c r="F169" s="46">
        <f t="shared" si="139"/>
        <v>1</v>
      </c>
      <c r="G169" s="46">
        <f t="shared" si="140"/>
        <v>1</v>
      </c>
      <c r="H169" s="46">
        <v>1</v>
      </c>
      <c r="I169" s="85" t="s">
        <v>587</v>
      </c>
      <c r="J169" s="84">
        <v>1</v>
      </c>
      <c r="K169" s="46">
        <f t="shared" si="135"/>
        <v>1</v>
      </c>
      <c r="L169" s="46">
        <f t="shared" si="136"/>
        <v>1</v>
      </c>
      <c r="M169" s="46">
        <v>1</v>
      </c>
      <c r="N169" s="83" t="s">
        <v>588</v>
      </c>
      <c r="O169" s="84">
        <v>1</v>
      </c>
      <c r="P169" s="46">
        <f t="shared" si="137"/>
        <v>1</v>
      </c>
      <c r="Q169" s="46">
        <f t="shared" si="138"/>
        <v>1</v>
      </c>
      <c r="R169" s="46">
        <v>1</v>
      </c>
      <c r="S169" s="254"/>
    </row>
    <row r="170" spans="1:19" s="22" customFormat="1" ht="60">
      <c r="A170" s="16">
        <v>141</v>
      </c>
      <c r="B170" s="308"/>
      <c r="C170" s="135" t="s">
        <v>1362</v>
      </c>
      <c r="D170" s="83" t="s">
        <v>1598</v>
      </c>
      <c r="E170" s="84">
        <v>1</v>
      </c>
      <c r="F170" s="46">
        <f t="shared" si="139"/>
        <v>1</v>
      </c>
      <c r="G170" s="46">
        <f t="shared" si="140"/>
        <v>1</v>
      </c>
      <c r="H170" s="46">
        <v>1</v>
      </c>
      <c r="I170" s="85" t="s">
        <v>587</v>
      </c>
      <c r="J170" s="84">
        <v>1</v>
      </c>
      <c r="K170" s="46">
        <f t="shared" si="135"/>
        <v>1</v>
      </c>
      <c r="L170" s="46">
        <f t="shared" si="136"/>
        <v>1</v>
      </c>
      <c r="M170" s="46">
        <v>1</v>
      </c>
      <c r="N170" s="83" t="s">
        <v>588</v>
      </c>
      <c r="O170" s="84">
        <v>1</v>
      </c>
      <c r="P170" s="46">
        <f t="shared" si="137"/>
        <v>1</v>
      </c>
      <c r="Q170" s="46">
        <f t="shared" si="138"/>
        <v>1</v>
      </c>
      <c r="R170" s="46">
        <v>1</v>
      </c>
      <c r="S170" s="254"/>
    </row>
    <row r="171" spans="1:19" s="22" customFormat="1" ht="45">
      <c r="A171" s="16">
        <v>142</v>
      </c>
      <c r="B171" s="308"/>
      <c r="C171" s="135" t="s">
        <v>1368</v>
      </c>
      <c r="D171" s="83" t="s">
        <v>1599</v>
      </c>
      <c r="E171" s="84">
        <v>1</v>
      </c>
      <c r="F171" s="46">
        <f t="shared" si="139"/>
        <v>1</v>
      </c>
      <c r="G171" s="46">
        <f t="shared" si="140"/>
        <v>1</v>
      </c>
      <c r="H171" s="46">
        <v>1</v>
      </c>
      <c r="I171" s="85" t="s">
        <v>587</v>
      </c>
      <c r="J171" s="84">
        <v>1</v>
      </c>
      <c r="K171" s="46">
        <f t="shared" si="135"/>
        <v>1</v>
      </c>
      <c r="L171" s="46">
        <f t="shared" si="136"/>
        <v>1</v>
      </c>
      <c r="M171" s="46">
        <v>1</v>
      </c>
      <c r="N171" s="83" t="s">
        <v>588</v>
      </c>
      <c r="O171" s="84">
        <v>1</v>
      </c>
      <c r="P171" s="46">
        <f t="shared" si="137"/>
        <v>1</v>
      </c>
      <c r="Q171" s="46">
        <f t="shared" si="138"/>
        <v>1</v>
      </c>
      <c r="R171" s="46">
        <v>1</v>
      </c>
      <c r="S171" s="254"/>
    </row>
    <row r="172" spans="1:19" s="22" customFormat="1" ht="60">
      <c r="A172" s="16">
        <v>143</v>
      </c>
      <c r="B172" s="308"/>
      <c r="C172" s="135" t="s">
        <v>1372</v>
      </c>
      <c r="D172" s="83" t="s">
        <v>1600</v>
      </c>
      <c r="E172" s="84">
        <v>1</v>
      </c>
      <c r="F172" s="46">
        <f t="shared" si="139"/>
        <v>1</v>
      </c>
      <c r="G172" s="46">
        <f t="shared" si="140"/>
        <v>1</v>
      </c>
      <c r="H172" s="46">
        <v>1</v>
      </c>
      <c r="I172" s="85" t="s">
        <v>587</v>
      </c>
      <c r="J172" s="84">
        <v>1</v>
      </c>
      <c r="K172" s="46">
        <f t="shared" si="135"/>
        <v>1</v>
      </c>
      <c r="L172" s="46">
        <f t="shared" si="136"/>
        <v>1</v>
      </c>
      <c r="M172" s="46">
        <v>1</v>
      </c>
      <c r="N172" s="83" t="s">
        <v>588</v>
      </c>
      <c r="O172" s="84">
        <v>1</v>
      </c>
      <c r="P172" s="46">
        <f t="shared" si="137"/>
        <v>1</v>
      </c>
      <c r="Q172" s="46">
        <f t="shared" si="138"/>
        <v>1</v>
      </c>
      <c r="R172" s="46">
        <v>1</v>
      </c>
      <c r="S172" s="254"/>
    </row>
    <row r="173" spans="1:19" s="22" customFormat="1" ht="45">
      <c r="A173" s="16">
        <v>144</v>
      </c>
      <c r="B173" s="308"/>
      <c r="C173" s="135" t="s">
        <v>1374</v>
      </c>
      <c r="D173" s="83" t="s">
        <v>1601</v>
      </c>
      <c r="E173" s="84">
        <v>1</v>
      </c>
      <c r="F173" s="46">
        <f t="shared" si="139"/>
        <v>1</v>
      </c>
      <c r="G173" s="46">
        <f t="shared" si="140"/>
        <v>1</v>
      </c>
      <c r="H173" s="46">
        <v>1</v>
      </c>
      <c r="I173" s="85" t="s">
        <v>587</v>
      </c>
      <c r="J173" s="84">
        <v>1</v>
      </c>
      <c r="K173" s="46">
        <f t="shared" si="135"/>
        <v>1</v>
      </c>
      <c r="L173" s="46">
        <f t="shared" si="136"/>
        <v>1</v>
      </c>
      <c r="M173" s="46">
        <v>1</v>
      </c>
      <c r="N173" s="83" t="s">
        <v>588</v>
      </c>
      <c r="O173" s="84">
        <v>1</v>
      </c>
      <c r="P173" s="46">
        <f t="shared" si="137"/>
        <v>1</v>
      </c>
      <c r="Q173" s="46">
        <f t="shared" si="138"/>
        <v>1</v>
      </c>
      <c r="R173" s="46">
        <v>1</v>
      </c>
      <c r="S173" s="254"/>
    </row>
    <row r="174" spans="1:19" s="22" customFormat="1" ht="60">
      <c r="A174" s="16">
        <v>145</v>
      </c>
      <c r="B174" s="308"/>
      <c r="C174" s="135" t="s">
        <v>1378</v>
      </c>
      <c r="D174" s="83" t="s">
        <v>1602</v>
      </c>
      <c r="E174" s="84">
        <v>1</v>
      </c>
      <c r="F174" s="46">
        <f t="shared" si="139"/>
        <v>1</v>
      </c>
      <c r="G174" s="46">
        <f t="shared" si="140"/>
        <v>1</v>
      </c>
      <c r="H174" s="46">
        <v>1</v>
      </c>
      <c r="I174" s="85" t="s">
        <v>587</v>
      </c>
      <c r="J174" s="84">
        <v>1</v>
      </c>
      <c r="K174" s="46">
        <f t="shared" si="135"/>
        <v>1</v>
      </c>
      <c r="L174" s="46">
        <f t="shared" si="136"/>
        <v>1</v>
      </c>
      <c r="M174" s="46">
        <v>1</v>
      </c>
      <c r="N174" s="83" t="s">
        <v>588</v>
      </c>
      <c r="O174" s="84">
        <v>1</v>
      </c>
      <c r="P174" s="46">
        <f t="shared" si="137"/>
        <v>1</v>
      </c>
      <c r="Q174" s="46">
        <f t="shared" si="138"/>
        <v>1</v>
      </c>
      <c r="R174" s="46">
        <v>1</v>
      </c>
      <c r="S174" s="254"/>
    </row>
    <row r="175" spans="1:19" s="22" customFormat="1" ht="15" customHeight="1">
      <c r="A175" s="342"/>
      <c r="B175" s="343"/>
      <c r="C175" s="343"/>
      <c r="D175" s="343"/>
      <c r="E175" s="343"/>
      <c r="F175" s="343"/>
      <c r="G175" s="343"/>
      <c r="H175" s="343"/>
      <c r="I175" s="343"/>
      <c r="J175" s="343"/>
      <c r="K175" s="343"/>
      <c r="L175" s="343"/>
      <c r="M175" s="343"/>
      <c r="N175" s="343"/>
      <c r="O175" s="343"/>
      <c r="P175" s="343"/>
      <c r="Q175" s="343"/>
      <c r="R175" s="343"/>
      <c r="S175" s="344"/>
    </row>
    <row r="176" spans="1:19" s="22" customFormat="1" ht="60">
      <c r="A176" s="16">
        <v>146</v>
      </c>
      <c r="B176" s="308" t="s">
        <v>1572</v>
      </c>
      <c r="C176" s="135" t="s">
        <v>1380</v>
      </c>
      <c r="D176" s="83" t="s">
        <v>1603</v>
      </c>
      <c r="E176" s="84">
        <v>1</v>
      </c>
      <c r="F176" s="46">
        <f t="shared" ref="F176:F177" si="141">IF(E176=G176,H176)</f>
        <v>1</v>
      </c>
      <c r="G176" s="46">
        <f t="shared" ref="G176:G177" si="142">IF(E176="NA","NA",H176)</f>
        <v>1</v>
      </c>
      <c r="H176" s="46">
        <v>1</v>
      </c>
      <c r="I176" s="85" t="s">
        <v>587</v>
      </c>
      <c r="J176" s="84">
        <v>1</v>
      </c>
      <c r="K176" s="46">
        <f t="shared" ref="K176:K177" si="143">IF(J176=L176,M176)</f>
        <v>1</v>
      </c>
      <c r="L176" s="46">
        <f t="shared" ref="L176:L177" si="144">IF(J176="NA","NA",M176)</f>
        <v>1</v>
      </c>
      <c r="M176" s="46">
        <v>1</v>
      </c>
      <c r="N176" s="83" t="s">
        <v>588</v>
      </c>
      <c r="O176" s="84">
        <v>1</v>
      </c>
      <c r="P176" s="46">
        <f t="shared" ref="P176:P177" si="145">IF(O176=Q176,R176)</f>
        <v>1</v>
      </c>
      <c r="Q176" s="46">
        <f t="shared" ref="Q176:Q177" si="146">IF(O176="NA","NA",R176)</f>
        <v>1</v>
      </c>
      <c r="R176" s="46">
        <v>1</v>
      </c>
      <c r="S176" s="254" t="s">
        <v>420</v>
      </c>
    </row>
    <row r="177" spans="1:19" s="22" customFormat="1" ht="75">
      <c r="A177" s="16">
        <v>147</v>
      </c>
      <c r="B177" s="308"/>
      <c r="C177" s="135" t="s">
        <v>1382</v>
      </c>
      <c r="D177" s="83" t="s">
        <v>1604</v>
      </c>
      <c r="E177" s="84">
        <v>1</v>
      </c>
      <c r="F177" s="46">
        <f t="shared" si="141"/>
        <v>1</v>
      </c>
      <c r="G177" s="46">
        <f t="shared" si="142"/>
        <v>1</v>
      </c>
      <c r="H177" s="46">
        <v>1</v>
      </c>
      <c r="I177" s="85" t="s">
        <v>587</v>
      </c>
      <c r="J177" s="84">
        <v>1</v>
      </c>
      <c r="K177" s="46">
        <f t="shared" si="143"/>
        <v>1</v>
      </c>
      <c r="L177" s="46">
        <f t="shared" si="144"/>
        <v>1</v>
      </c>
      <c r="M177" s="46">
        <v>1</v>
      </c>
      <c r="N177" s="83" t="s">
        <v>588</v>
      </c>
      <c r="O177" s="84">
        <v>1</v>
      </c>
      <c r="P177" s="46">
        <f t="shared" si="145"/>
        <v>1</v>
      </c>
      <c r="Q177" s="46">
        <f t="shared" si="146"/>
        <v>1</v>
      </c>
      <c r="R177" s="46">
        <v>1</v>
      </c>
      <c r="S177" s="254"/>
    </row>
    <row r="178" spans="1:19" s="22" customFormat="1" ht="15" customHeight="1">
      <c r="A178" s="342"/>
      <c r="B178" s="343"/>
      <c r="C178" s="343"/>
      <c r="D178" s="343"/>
      <c r="E178" s="343"/>
      <c r="F178" s="343"/>
      <c r="G178" s="343"/>
      <c r="H178" s="343"/>
      <c r="I178" s="343"/>
      <c r="J178" s="343"/>
      <c r="K178" s="343"/>
      <c r="L178" s="343"/>
      <c r="M178" s="343"/>
      <c r="N178" s="343"/>
      <c r="O178" s="343"/>
      <c r="P178" s="343"/>
      <c r="Q178" s="343"/>
      <c r="R178" s="343"/>
      <c r="S178" s="344"/>
    </row>
    <row r="179" spans="1:19" s="22" customFormat="1" ht="60">
      <c r="A179" s="16">
        <v>148</v>
      </c>
      <c r="B179" s="308" t="s">
        <v>1572</v>
      </c>
      <c r="C179" s="135" t="s">
        <v>1605</v>
      </c>
      <c r="D179" s="83" t="s">
        <v>1606</v>
      </c>
      <c r="E179" s="84">
        <v>1</v>
      </c>
      <c r="F179" s="46">
        <f t="shared" ref="F179:F180" si="147">IF(E179=G179,H179)</f>
        <v>1</v>
      </c>
      <c r="G179" s="46">
        <f t="shared" ref="G179:G180" si="148">IF(E179="NA","NA",H179)</f>
        <v>1</v>
      </c>
      <c r="H179" s="46">
        <v>1</v>
      </c>
      <c r="I179" s="85" t="s">
        <v>730</v>
      </c>
      <c r="J179" s="84">
        <v>1</v>
      </c>
      <c r="K179" s="46">
        <f t="shared" ref="K179:K181" si="149">IF(J179=L179,M179)</f>
        <v>1</v>
      </c>
      <c r="L179" s="46">
        <f t="shared" ref="L179:L181" si="150">IF(J179="NA","NA",M179)</f>
        <v>1</v>
      </c>
      <c r="M179" s="46">
        <v>1</v>
      </c>
      <c r="N179" s="83" t="s">
        <v>588</v>
      </c>
      <c r="O179" s="84">
        <v>1</v>
      </c>
      <c r="P179" s="46">
        <f t="shared" ref="P179:P181" si="151">IF(O179=Q179,R179)</f>
        <v>1</v>
      </c>
      <c r="Q179" s="46">
        <f t="shared" ref="Q179:Q181" si="152">IF(O179="NA","NA",R179)</f>
        <v>1</v>
      </c>
      <c r="R179" s="46">
        <v>1</v>
      </c>
      <c r="S179" s="254" t="s">
        <v>420</v>
      </c>
    </row>
    <row r="180" spans="1:19" s="22" customFormat="1" ht="60">
      <c r="A180" s="16">
        <v>149</v>
      </c>
      <c r="B180" s="308"/>
      <c r="C180" s="135" t="s">
        <v>1607</v>
      </c>
      <c r="D180" s="83" t="s">
        <v>1608</v>
      </c>
      <c r="E180" s="84">
        <v>1</v>
      </c>
      <c r="F180" s="46">
        <f t="shared" si="147"/>
        <v>1</v>
      </c>
      <c r="G180" s="46">
        <f t="shared" si="148"/>
        <v>1</v>
      </c>
      <c r="H180" s="46">
        <v>1</v>
      </c>
      <c r="I180" s="85" t="s">
        <v>730</v>
      </c>
      <c r="J180" s="84">
        <v>1</v>
      </c>
      <c r="K180" s="46">
        <f t="shared" si="149"/>
        <v>1</v>
      </c>
      <c r="L180" s="46">
        <f t="shared" si="150"/>
        <v>1</v>
      </c>
      <c r="M180" s="46">
        <v>1</v>
      </c>
      <c r="N180" s="83" t="s">
        <v>588</v>
      </c>
      <c r="O180" s="84">
        <v>1</v>
      </c>
      <c r="P180" s="46">
        <f t="shared" si="151"/>
        <v>1</v>
      </c>
      <c r="Q180" s="46">
        <f t="shared" si="152"/>
        <v>1</v>
      </c>
      <c r="R180" s="46">
        <v>1</v>
      </c>
      <c r="S180" s="254"/>
    </row>
    <row r="181" spans="1:19" s="22" customFormat="1" ht="60">
      <c r="A181" s="16">
        <v>150</v>
      </c>
      <c r="B181" s="308"/>
      <c r="C181" s="135" t="s">
        <v>1609</v>
      </c>
      <c r="D181" s="83" t="s">
        <v>1610</v>
      </c>
      <c r="E181" s="84">
        <v>1</v>
      </c>
      <c r="F181" s="46">
        <f t="shared" ref="F181" si="153">IF(E181=G181,H181)</f>
        <v>1</v>
      </c>
      <c r="G181" s="46">
        <f t="shared" ref="G181" si="154">IF(E181="NA","NA",H181)</f>
        <v>1</v>
      </c>
      <c r="H181" s="46">
        <v>1</v>
      </c>
      <c r="I181" s="85" t="s">
        <v>730</v>
      </c>
      <c r="J181" s="84">
        <v>1</v>
      </c>
      <c r="K181" s="46">
        <f t="shared" si="149"/>
        <v>1</v>
      </c>
      <c r="L181" s="46">
        <f t="shared" si="150"/>
        <v>1</v>
      </c>
      <c r="M181" s="46">
        <v>1</v>
      </c>
      <c r="N181" s="83" t="s">
        <v>588</v>
      </c>
      <c r="O181" s="84">
        <v>1</v>
      </c>
      <c r="P181" s="46">
        <f t="shared" si="151"/>
        <v>1</v>
      </c>
      <c r="Q181" s="46">
        <f t="shared" si="152"/>
        <v>1</v>
      </c>
      <c r="R181" s="46">
        <v>1</v>
      </c>
      <c r="S181" s="254"/>
    </row>
    <row r="182" spans="1:19" s="22" customFormat="1" ht="15" customHeight="1">
      <c r="A182" s="342"/>
      <c r="B182" s="343"/>
      <c r="C182" s="343"/>
      <c r="D182" s="343"/>
      <c r="E182" s="343"/>
      <c r="F182" s="343"/>
      <c r="G182" s="343"/>
      <c r="H182" s="343"/>
      <c r="I182" s="343"/>
      <c r="J182" s="343"/>
      <c r="K182" s="343"/>
      <c r="L182" s="343"/>
      <c r="M182" s="343"/>
      <c r="N182" s="343"/>
      <c r="O182" s="343"/>
      <c r="P182" s="343"/>
      <c r="Q182" s="343"/>
      <c r="R182" s="343"/>
      <c r="S182" s="344"/>
    </row>
    <row r="183" spans="1:19" s="22" customFormat="1" ht="30">
      <c r="A183" s="16">
        <v>151</v>
      </c>
      <c r="B183" s="308" t="s">
        <v>1572</v>
      </c>
      <c r="C183" s="135" t="s">
        <v>1611</v>
      </c>
      <c r="D183" s="83" t="s">
        <v>1612</v>
      </c>
      <c r="E183" s="84">
        <v>1</v>
      </c>
      <c r="F183" s="46">
        <f t="shared" ref="F183:F185" si="155">IF(E183=G183,H183)</f>
        <v>1</v>
      </c>
      <c r="G183" s="46">
        <f t="shared" ref="G183:G185" si="156">IF(E183="NA","NA",H183)</f>
        <v>1</v>
      </c>
      <c r="H183" s="46">
        <v>1</v>
      </c>
      <c r="I183" s="85" t="s">
        <v>587</v>
      </c>
      <c r="J183" s="84">
        <v>1</v>
      </c>
      <c r="K183" s="46">
        <f t="shared" ref="K183:K185" si="157">IF(J183=L183,M183)</f>
        <v>1</v>
      </c>
      <c r="L183" s="46">
        <f t="shared" ref="L183:L185" si="158">IF(J183="NA","NA",M183)</f>
        <v>1</v>
      </c>
      <c r="M183" s="46">
        <v>1</v>
      </c>
      <c r="N183" s="83" t="s">
        <v>588</v>
      </c>
      <c r="O183" s="84">
        <v>1</v>
      </c>
      <c r="P183" s="46">
        <f t="shared" ref="P183:P185" si="159">IF(O183=Q183,R183)</f>
        <v>1</v>
      </c>
      <c r="Q183" s="46">
        <f t="shared" ref="Q183:Q185" si="160">IF(O183="NA","NA",R183)</f>
        <v>1</v>
      </c>
      <c r="R183" s="46">
        <v>1</v>
      </c>
      <c r="S183" s="254" t="s">
        <v>420</v>
      </c>
    </row>
    <row r="184" spans="1:19" s="22" customFormat="1" ht="30">
      <c r="A184" s="16">
        <v>152</v>
      </c>
      <c r="B184" s="308"/>
      <c r="C184" s="135" t="s">
        <v>1613</v>
      </c>
      <c r="D184" s="83" t="s">
        <v>1614</v>
      </c>
      <c r="E184" s="84">
        <v>1</v>
      </c>
      <c r="F184" s="46">
        <f t="shared" si="155"/>
        <v>1</v>
      </c>
      <c r="G184" s="46">
        <f t="shared" si="156"/>
        <v>1</v>
      </c>
      <c r="H184" s="46">
        <v>1</v>
      </c>
      <c r="I184" s="85" t="s">
        <v>587</v>
      </c>
      <c r="J184" s="84">
        <v>1</v>
      </c>
      <c r="K184" s="46">
        <f t="shared" si="157"/>
        <v>1</v>
      </c>
      <c r="L184" s="46">
        <f t="shared" si="158"/>
        <v>1</v>
      </c>
      <c r="M184" s="46">
        <v>1</v>
      </c>
      <c r="N184" s="83" t="s">
        <v>588</v>
      </c>
      <c r="O184" s="84">
        <v>1</v>
      </c>
      <c r="P184" s="46">
        <f t="shared" si="159"/>
        <v>1</v>
      </c>
      <c r="Q184" s="46">
        <f t="shared" si="160"/>
        <v>1</v>
      </c>
      <c r="R184" s="46">
        <v>1</v>
      </c>
      <c r="S184" s="254"/>
    </row>
    <row r="185" spans="1:19" s="22" customFormat="1" ht="30">
      <c r="A185" s="16">
        <v>153</v>
      </c>
      <c r="B185" s="308"/>
      <c r="C185" s="135" t="s">
        <v>1615</v>
      </c>
      <c r="D185" s="83" t="s">
        <v>1616</v>
      </c>
      <c r="E185" s="84">
        <v>1</v>
      </c>
      <c r="F185" s="46">
        <f t="shared" si="155"/>
        <v>1</v>
      </c>
      <c r="G185" s="46">
        <f t="shared" si="156"/>
        <v>1</v>
      </c>
      <c r="H185" s="46">
        <v>1</v>
      </c>
      <c r="I185" s="85" t="s">
        <v>587</v>
      </c>
      <c r="J185" s="84">
        <v>1</v>
      </c>
      <c r="K185" s="46">
        <f t="shared" si="157"/>
        <v>1</v>
      </c>
      <c r="L185" s="46">
        <f t="shared" si="158"/>
        <v>1</v>
      </c>
      <c r="M185" s="46">
        <v>1</v>
      </c>
      <c r="N185" s="83" t="s">
        <v>588</v>
      </c>
      <c r="O185" s="84">
        <v>1</v>
      </c>
      <c r="P185" s="46">
        <f t="shared" si="159"/>
        <v>1</v>
      </c>
      <c r="Q185" s="46">
        <f t="shared" si="160"/>
        <v>1</v>
      </c>
      <c r="R185" s="46">
        <v>1</v>
      </c>
      <c r="S185" s="254"/>
    </row>
    <row r="186" spans="1:19" s="22" customFormat="1" ht="42" customHeight="1">
      <c r="A186" s="342"/>
      <c r="B186" s="343"/>
      <c r="C186" s="343"/>
      <c r="D186" s="343"/>
      <c r="E186" s="343"/>
      <c r="F186" s="343"/>
      <c r="G186" s="343"/>
      <c r="H186" s="343"/>
      <c r="I186" s="343"/>
      <c r="J186" s="343"/>
      <c r="K186" s="343"/>
      <c r="L186" s="343"/>
      <c r="M186" s="343"/>
      <c r="N186" s="343"/>
      <c r="O186" s="343"/>
      <c r="P186" s="343"/>
      <c r="Q186" s="343"/>
      <c r="R186" s="343"/>
      <c r="S186" s="344"/>
    </row>
    <row r="187" spans="1:19" s="22" customFormat="1" ht="180">
      <c r="A187" s="16">
        <v>154</v>
      </c>
      <c r="B187" s="83" t="s">
        <v>1572</v>
      </c>
      <c r="C187" s="135" t="s">
        <v>1617</v>
      </c>
      <c r="D187" s="83" t="s">
        <v>1618</v>
      </c>
      <c r="E187" s="84">
        <v>1</v>
      </c>
      <c r="F187" s="46">
        <f t="shared" ref="F187" si="161">IF(E187=G187,H187)</f>
        <v>1</v>
      </c>
      <c r="G187" s="46">
        <f t="shared" ref="G187" si="162">IF(E187="NA","NA",H187)</f>
        <v>1</v>
      </c>
      <c r="H187" s="46">
        <v>1</v>
      </c>
      <c r="I187" s="85" t="s">
        <v>587</v>
      </c>
      <c r="J187" s="84">
        <v>1</v>
      </c>
      <c r="K187" s="46">
        <f t="shared" ref="K187" si="163">IF(J187=L187,M187)</f>
        <v>1</v>
      </c>
      <c r="L187" s="46">
        <f t="shared" ref="L187" si="164">IF(J187="NA","NA",M187)</f>
        <v>1</v>
      </c>
      <c r="M187" s="46">
        <v>1</v>
      </c>
      <c r="N187" s="83" t="s">
        <v>588</v>
      </c>
      <c r="O187" s="84">
        <v>1</v>
      </c>
      <c r="P187" s="46">
        <f t="shared" ref="P187" si="165">IF(O187=Q187,R187)</f>
        <v>1</v>
      </c>
      <c r="Q187" s="46">
        <f t="shared" ref="Q187" si="166">IF(O187="NA","NA",R187)</f>
        <v>1</v>
      </c>
      <c r="R187" s="46">
        <v>1</v>
      </c>
      <c r="S187" s="28" t="s">
        <v>420</v>
      </c>
    </row>
    <row r="188" spans="1:19" s="22" customFormat="1" ht="15" customHeight="1">
      <c r="A188" s="342"/>
      <c r="B188" s="343"/>
      <c r="C188" s="343"/>
      <c r="D188" s="343"/>
      <c r="E188" s="343"/>
      <c r="F188" s="343"/>
      <c r="G188" s="343"/>
      <c r="H188" s="343"/>
      <c r="I188" s="343"/>
      <c r="J188" s="343"/>
      <c r="K188" s="343"/>
      <c r="L188" s="343"/>
      <c r="M188" s="343"/>
      <c r="N188" s="343"/>
      <c r="O188" s="343"/>
      <c r="P188" s="343"/>
      <c r="Q188" s="343"/>
      <c r="R188" s="343"/>
      <c r="S188" s="344"/>
    </row>
    <row r="189" spans="1:19" s="22" customFormat="1" ht="30">
      <c r="A189" s="16">
        <v>155</v>
      </c>
      <c r="B189" s="308" t="s">
        <v>1572</v>
      </c>
      <c r="C189" s="135" t="s">
        <v>1619</v>
      </c>
      <c r="D189" s="83" t="s">
        <v>1620</v>
      </c>
      <c r="E189" s="84">
        <v>1</v>
      </c>
      <c r="F189" s="46">
        <f t="shared" ref="F189:F190" si="167">IF(E189=G189,H189)</f>
        <v>1</v>
      </c>
      <c r="G189" s="46">
        <f t="shared" ref="G189:G190" si="168">IF(E189="NA","NA",H189)</f>
        <v>1</v>
      </c>
      <c r="H189" s="46">
        <v>1</v>
      </c>
      <c r="I189" s="85" t="s">
        <v>730</v>
      </c>
      <c r="J189" s="84">
        <v>1</v>
      </c>
      <c r="K189" s="46">
        <f t="shared" ref="K189:K212" si="169">IF(J189=L189,M189)</f>
        <v>1</v>
      </c>
      <c r="L189" s="46">
        <f t="shared" ref="L189:L212" si="170">IF(J189="NA","NA",M189)</f>
        <v>1</v>
      </c>
      <c r="M189" s="46">
        <v>1</v>
      </c>
      <c r="N189" s="83" t="s">
        <v>588</v>
      </c>
      <c r="O189" s="84">
        <v>1</v>
      </c>
      <c r="P189" s="46">
        <f t="shared" ref="P189:P212" si="171">IF(O189=Q189,R189)</f>
        <v>1</v>
      </c>
      <c r="Q189" s="46">
        <f t="shared" ref="Q189:Q212" si="172">IF(O189="NA","NA",R189)</f>
        <v>1</v>
      </c>
      <c r="R189" s="46">
        <v>1</v>
      </c>
      <c r="S189" s="254" t="s">
        <v>420</v>
      </c>
    </row>
    <row r="190" spans="1:19" s="22" customFormat="1" ht="30">
      <c r="A190" s="16">
        <v>156</v>
      </c>
      <c r="B190" s="308"/>
      <c r="C190" s="199" t="s">
        <v>1621</v>
      </c>
      <c r="D190" s="83" t="s">
        <v>1622</v>
      </c>
      <c r="E190" s="84">
        <v>1</v>
      </c>
      <c r="F190" s="46">
        <f t="shared" si="167"/>
        <v>1</v>
      </c>
      <c r="G190" s="46">
        <f t="shared" si="168"/>
        <v>1</v>
      </c>
      <c r="H190" s="46">
        <v>1</v>
      </c>
      <c r="I190" s="85" t="s">
        <v>730</v>
      </c>
      <c r="J190" s="84">
        <v>1</v>
      </c>
      <c r="K190" s="46">
        <f t="shared" si="169"/>
        <v>1</v>
      </c>
      <c r="L190" s="46">
        <f t="shared" si="170"/>
        <v>1</v>
      </c>
      <c r="M190" s="46">
        <v>1</v>
      </c>
      <c r="N190" s="83" t="s">
        <v>588</v>
      </c>
      <c r="O190" s="84">
        <v>1</v>
      </c>
      <c r="P190" s="46">
        <f t="shared" si="171"/>
        <v>1</v>
      </c>
      <c r="Q190" s="46">
        <f t="shared" si="172"/>
        <v>1</v>
      </c>
      <c r="R190" s="46">
        <v>1</v>
      </c>
      <c r="S190" s="254"/>
    </row>
    <row r="191" spans="1:19" s="22" customFormat="1" ht="30">
      <c r="A191" s="16">
        <v>157</v>
      </c>
      <c r="B191" s="308"/>
      <c r="C191" s="108" t="s">
        <v>1410</v>
      </c>
      <c r="D191" s="83" t="s">
        <v>1411</v>
      </c>
      <c r="E191" s="84">
        <v>1</v>
      </c>
      <c r="F191" s="46">
        <f t="shared" ref="F191:F212" si="173">IF(E191=G191,H191)</f>
        <v>1</v>
      </c>
      <c r="G191" s="46">
        <f t="shared" ref="G191:G212" si="174">IF(E191="NA","NA",H191)</f>
        <v>1</v>
      </c>
      <c r="H191" s="46">
        <v>1</v>
      </c>
      <c r="I191" s="85" t="s">
        <v>730</v>
      </c>
      <c r="J191" s="84">
        <v>1</v>
      </c>
      <c r="K191" s="46">
        <f t="shared" si="169"/>
        <v>1</v>
      </c>
      <c r="L191" s="46">
        <f t="shared" si="170"/>
        <v>1</v>
      </c>
      <c r="M191" s="46">
        <v>1</v>
      </c>
      <c r="N191" s="83" t="s">
        <v>588</v>
      </c>
      <c r="O191" s="84">
        <v>1</v>
      </c>
      <c r="P191" s="46">
        <f t="shared" si="171"/>
        <v>1</v>
      </c>
      <c r="Q191" s="46">
        <f t="shared" si="172"/>
        <v>1</v>
      </c>
      <c r="R191" s="46">
        <v>1</v>
      </c>
      <c r="S191" s="254"/>
    </row>
    <row r="192" spans="1:19" s="22" customFormat="1" ht="30">
      <c r="A192" s="16">
        <v>158</v>
      </c>
      <c r="B192" s="308"/>
      <c r="C192" s="108" t="s">
        <v>1420</v>
      </c>
      <c r="D192" s="83" t="s">
        <v>1422</v>
      </c>
      <c r="E192" s="84">
        <v>1</v>
      </c>
      <c r="F192" s="46">
        <f t="shared" si="173"/>
        <v>1</v>
      </c>
      <c r="G192" s="46">
        <f t="shared" si="174"/>
        <v>1</v>
      </c>
      <c r="H192" s="46">
        <v>1</v>
      </c>
      <c r="I192" s="85" t="s">
        <v>730</v>
      </c>
      <c r="J192" s="84">
        <v>1</v>
      </c>
      <c r="K192" s="46">
        <f t="shared" si="169"/>
        <v>1</v>
      </c>
      <c r="L192" s="46">
        <f t="shared" si="170"/>
        <v>1</v>
      </c>
      <c r="M192" s="46">
        <v>1</v>
      </c>
      <c r="N192" s="83" t="s">
        <v>588</v>
      </c>
      <c r="O192" s="84">
        <v>1</v>
      </c>
      <c r="P192" s="46">
        <f t="shared" si="171"/>
        <v>1</v>
      </c>
      <c r="Q192" s="46">
        <f t="shared" si="172"/>
        <v>1</v>
      </c>
      <c r="R192" s="46">
        <v>1</v>
      </c>
      <c r="S192" s="254"/>
    </row>
    <row r="193" spans="1:19" s="22" customFormat="1" ht="30">
      <c r="A193" s="16">
        <v>159</v>
      </c>
      <c r="B193" s="308"/>
      <c r="C193" s="108" t="s">
        <v>1423</v>
      </c>
      <c r="D193" s="83" t="s">
        <v>1424</v>
      </c>
      <c r="E193" s="84">
        <v>1</v>
      </c>
      <c r="F193" s="46">
        <f t="shared" si="173"/>
        <v>1</v>
      </c>
      <c r="G193" s="46">
        <f t="shared" si="174"/>
        <v>1</v>
      </c>
      <c r="H193" s="46">
        <v>1</v>
      </c>
      <c r="I193" s="85" t="s">
        <v>730</v>
      </c>
      <c r="J193" s="84">
        <v>1</v>
      </c>
      <c r="K193" s="46">
        <f t="shared" si="169"/>
        <v>1</v>
      </c>
      <c r="L193" s="46">
        <f t="shared" si="170"/>
        <v>1</v>
      </c>
      <c r="M193" s="46">
        <v>1</v>
      </c>
      <c r="N193" s="83" t="s">
        <v>588</v>
      </c>
      <c r="O193" s="84">
        <v>1</v>
      </c>
      <c r="P193" s="46">
        <f t="shared" si="171"/>
        <v>1</v>
      </c>
      <c r="Q193" s="46">
        <f t="shared" si="172"/>
        <v>1</v>
      </c>
      <c r="R193" s="46">
        <v>1</v>
      </c>
      <c r="S193" s="254"/>
    </row>
    <row r="194" spans="1:19" s="22" customFormat="1" ht="45">
      <c r="A194" s="16">
        <v>160</v>
      </c>
      <c r="B194" s="308"/>
      <c r="C194" s="108" t="s">
        <v>1429</v>
      </c>
      <c r="D194" s="83" t="s">
        <v>1623</v>
      </c>
      <c r="E194" s="84">
        <v>1</v>
      </c>
      <c r="F194" s="46">
        <f t="shared" si="173"/>
        <v>1</v>
      </c>
      <c r="G194" s="46">
        <f t="shared" si="174"/>
        <v>1</v>
      </c>
      <c r="H194" s="46">
        <v>1</v>
      </c>
      <c r="I194" s="85" t="s">
        <v>730</v>
      </c>
      <c r="J194" s="84">
        <v>1</v>
      </c>
      <c r="K194" s="46">
        <f t="shared" si="169"/>
        <v>1</v>
      </c>
      <c r="L194" s="46">
        <f t="shared" si="170"/>
        <v>1</v>
      </c>
      <c r="M194" s="46">
        <v>1</v>
      </c>
      <c r="N194" s="83" t="s">
        <v>588</v>
      </c>
      <c r="O194" s="84">
        <v>1</v>
      </c>
      <c r="P194" s="46">
        <f t="shared" si="171"/>
        <v>1</v>
      </c>
      <c r="Q194" s="46">
        <f t="shared" si="172"/>
        <v>1</v>
      </c>
      <c r="R194" s="46">
        <v>1</v>
      </c>
      <c r="S194" s="254"/>
    </row>
    <row r="195" spans="1:19" s="22" customFormat="1" ht="15">
      <c r="A195" s="16">
        <v>161</v>
      </c>
      <c r="B195" s="308"/>
      <c r="C195" s="108" t="s">
        <v>1961</v>
      </c>
      <c r="D195" s="83" t="s">
        <v>1624</v>
      </c>
      <c r="E195" s="84">
        <v>1</v>
      </c>
      <c r="F195" s="46">
        <f t="shared" si="173"/>
        <v>1</v>
      </c>
      <c r="G195" s="46">
        <f t="shared" si="174"/>
        <v>1</v>
      </c>
      <c r="H195" s="46">
        <v>1</v>
      </c>
      <c r="I195" s="85" t="s">
        <v>730</v>
      </c>
      <c r="J195" s="84">
        <v>1</v>
      </c>
      <c r="K195" s="46">
        <f t="shared" si="169"/>
        <v>1</v>
      </c>
      <c r="L195" s="46">
        <f t="shared" si="170"/>
        <v>1</v>
      </c>
      <c r="M195" s="46">
        <v>1</v>
      </c>
      <c r="N195" s="83" t="s">
        <v>588</v>
      </c>
      <c r="O195" s="84">
        <v>1</v>
      </c>
      <c r="P195" s="46">
        <f t="shared" si="171"/>
        <v>1</v>
      </c>
      <c r="Q195" s="46">
        <f t="shared" si="172"/>
        <v>1</v>
      </c>
      <c r="R195" s="46">
        <v>1</v>
      </c>
      <c r="S195" s="254"/>
    </row>
    <row r="196" spans="1:19" s="22" customFormat="1" ht="30">
      <c r="A196" s="16">
        <v>162</v>
      </c>
      <c r="B196" s="308"/>
      <c r="C196" s="137" t="s">
        <v>1963</v>
      </c>
      <c r="D196" s="83" t="s">
        <v>1625</v>
      </c>
      <c r="E196" s="84">
        <v>1</v>
      </c>
      <c r="F196" s="46">
        <f t="shared" si="173"/>
        <v>1</v>
      </c>
      <c r="G196" s="46">
        <f t="shared" si="174"/>
        <v>1</v>
      </c>
      <c r="H196" s="46">
        <v>1</v>
      </c>
      <c r="I196" s="85" t="s">
        <v>730</v>
      </c>
      <c r="J196" s="84">
        <v>1</v>
      </c>
      <c r="K196" s="46">
        <f t="shared" si="169"/>
        <v>1</v>
      </c>
      <c r="L196" s="46">
        <f t="shared" si="170"/>
        <v>1</v>
      </c>
      <c r="M196" s="46">
        <v>1</v>
      </c>
      <c r="N196" s="83" t="s">
        <v>588</v>
      </c>
      <c r="O196" s="84">
        <v>1</v>
      </c>
      <c r="P196" s="46">
        <f t="shared" si="171"/>
        <v>1</v>
      </c>
      <c r="Q196" s="46">
        <f t="shared" si="172"/>
        <v>1</v>
      </c>
      <c r="R196" s="46">
        <v>1</v>
      </c>
      <c r="S196" s="254"/>
    </row>
    <row r="197" spans="1:19" s="22" customFormat="1" ht="30">
      <c r="A197" s="16">
        <v>163</v>
      </c>
      <c r="B197" s="308"/>
      <c r="C197" s="108" t="s">
        <v>1435</v>
      </c>
      <c r="D197" s="83" t="s">
        <v>1626</v>
      </c>
      <c r="E197" s="84">
        <v>1</v>
      </c>
      <c r="F197" s="46">
        <f t="shared" si="173"/>
        <v>1</v>
      </c>
      <c r="G197" s="46">
        <f t="shared" si="174"/>
        <v>1</v>
      </c>
      <c r="H197" s="46">
        <v>1</v>
      </c>
      <c r="I197" s="85" t="s">
        <v>730</v>
      </c>
      <c r="J197" s="84">
        <v>1</v>
      </c>
      <c r="K197" s="46">
        <f t="shared" si="169"/>
        <v>1</v>
      </c>
      <c r="L197" s="46">
        <f t="shared" si="170"/>
        <v>1</v>
      </c>
      <c r="M197" s="46">
        <v>1</v>
      </c>
      <c r="N197" s="83" t="s">
        <v>588</v>
      </c>
      <c r="O197" s="84">
        <v>1</v>
      </c>
      <c r="P197" s="46">
        <f t="shared" si="171"/>
        <v>1</v>
      </c>
      <c r="Q197" s="46">
        <f t="shared" si="172"/>
        <v>1</v>
      </c>
      <c r="R197" s="46">
        <v>1</v>
      </c>
      <c r="S197" s="254"/>
    </row>
    <row r="198" spans="1:19" s="22" customFormat="1" ht="30">
      <c r="A198" s="16">
        <v>164</v>
      </c>
      <c r="B198" s="308"/>
      <c r="C198" s="199" t="s">
        <v>1437</v>
      </c>
      <c r="D198" s="83" t="s">
        <v>1438</v>
      </c>
      <c r="E198" s="84">
        <v>1</v>
      </c>
      <c r="F198" s="46">
        <f t="shared" si="173"/>
        <v>1</v>
      </c>
      <c r="G198" s="46">
        <f t="shared" si="174"/>
        <v>1</v>
      </c>
      <c r="H198" s="46">
        <v>1</v>
      </c>
      <c r="I198" s="85" t="s">
        <v>730</v>
      </c>
      <c r="J198" s="84">
        <v>1</v>
      </c>
      <c r="K198" s="46">
        <f t="shared" si="169"/>
        <v>1</v>
      </c>
      <c r="L198" s="46">
        <f t="shared" si="170"/>
        <v>1</v>
      </c>
      <c r="M198" s="46">
        <v>1</v>
      </c>
      <c r="N198" s="83" t="s">
        <v>588</v>
      </c>
      <c r="O198" s="84">
        <v>1</v>
      </c>
      <c r="P198" s="46">
        <f t="shared" si="171"/>
        <v>1</v>
      </c>
      <c r="Q198" s="46">
        <f t="shared" si="172"/>
        <v>1</v>
      </c>
      <c r="R198" s="46">
        <v>1</v>
      </c>
      <c r="S198" s="254"/>
    </row>
    <row r="199" spans="1:19" s="22" customFormat="1" ht="30">
      <c r="A199" s="16">
        <v>165</v>
      </c>
      <c r="B199" s="308"/>
      <c r="C199" s="199" t="s">
        <v>1969</v>
      </c>
      <c r="D199" s="83" t="s">
        <v>1440</v>
      </c>
      <c r="E199" s="84">
        <v>1</v>
      </c>
      <c r="F199" s="46">
        <f t="shared" si="173"/>
        <v>1</v>
      </c>
      <c r="G199" s="46">
        <f t="shared" si="174"/>
        <v>1</v>
      </c>
      <c r="H199" s="46">
        <v>1</v>
      </c>
      <c r="I199" s="85" t="s">
        <v>730</v>
      </c>
      <c r="J199" s="84">
        <v>1</v>
      </c>
      <c r="K199" s="46">
        <f t="shared" si="169"/>
        <v>1</v>
      </c>
      <c r="L199" s="46">
        <f t="shared" si="170"/>
        <v>1</v>
      </c>
      <c r="M199" s="46">
        <v>1</v>
      </c>
      <c r="N199" s="83" t="s">
        <v>588</v>
      </c>
      <c r="O199" s="84">
        <v>1</v>
      </c>
      <c r="P199" s="46">
        <f t="shared" si="171"/>
        <v>1</v>
      </c>
      <c r="Q199" s="46">
        <f t="shared" si="172"/>
        <v>1</v>
      </c>
      <c r="R199" s="46">
        <v>1</v>
      </c>
      <c r="S199" s="254"/>
    </row>
    <row r="200" spans="1:19" s="22" customFormat="1" ht="45">
      <c r="A200" s="16">
        <v>166</v>
      </c>
      <c r="B200" s="308"/>
      <c r="C200" s="108" t="s">
        <v>1443</v>
      </c>
      <c r="D200" s="83" t="s">
        <v>1444</v>
      </c>
      <c r="E200" s="84">
        <v>1</v>
      </c>
      <c r="F200" s="46">
        <f t="shared" si="173"/>
        <v>1</v>
      </c>
      <c r="G200" s="46">
        <f t="shared" si="174"/>
        <v>1</v>
      </c>
      <c r="H200" s="46">
        <v>1</v>
      </c>
      <c r="I200" s="85" t="s">
        <v>730</v>
      </c>
      <c r="J200" s="84">
        <v>1</v>
      </c>
      <c r="K200" s="46">
        <f t="shared" si="169"/>
        <v>1</v>
      </c>
      <c r="L200" s="46">
        <f t="shared" si="170"/>
        <v>1</v>
      </c>
      <c r="M200" s="46">
        <v>1</v>
      </c>
      <c r="N200" s="83" t="s">
        <v>588</v>
      </c>
      <c r="O200" s="84">
        <v>1</v>
      </c>
      <c r="P200" s="46">
        <f t="shared" si="171"/>
        <v>1</v>
      </c>
      <c r="Q200" s="46">
        <f t="shared" si="172"/>
        <v>1</v>
      </c>
      <c r="R200" s="46">
        <v>1</v>
      </c>
      <c r="S200" s="254"/>
    </row>
    <row r="201" spans="1:19" s="22" customFormat="1" ht="30">
      <c r="A201" s="16">
        <v>167</v>
      </c>
      <c r="B201" s="308"/>
      <c r="C201" s="108" t="s">
        <v>1963</v>
      </c>
      <c r="D201" s="83" t="s">
        <v>1627</v>
      </c>
      <c r="E201" s="84">
        <v>1</v>
      </c>
      <c r="F201" s="46">
        <f t="shared" si="173"/>
        <v>1</v>
      </c>
      <c r="G201" s="46">
        <f t="shared" si="174"/>
        <v>1</v>
      </c>
      <c r="H201" s="46">
        <v>1</v>
      </c>
      <c r="I201" s="85" t="s">
        <v>587</v>
      </c>
      <c r="J201" s="84">
        <v>1</v>
      </c>
      <c r="K201" s="46">
        <f t="shared" si="169"/>
        <v>1</v>
      </c>
      <c r="L201" s="46">
        <f t="shared" si="170"/>
        <v>1</v>
      </c>
      <c r="M201" s="46">
        <v>1</v>
      </c>
      <c r="N201" s="83" t="s">
        <v>588</v>
      </c>
      <c r="O201" s="84">
        <v>1</v>
      </c>
      <c r="P201" s="46">
        <f t="shared" si="171"/>
        <v>1</v>
      </c>
      <c r="Q201" s="46">
        <f t="shared" si="172"/>
        <v>1</v>
      </c>
      <c r="R201" s="46">
        <v>1</v>
      </c>
      <c r="S201" s="254"/>
    </row>
    <row r="202" spans="1:19" s="22" customFormat="1" ht="30">
      <c r="A202" s="16">
        <v>168</v>
      </c>
      <c r="B202" s="308"/>
      <c r="C202" s="108" t="s">
        <v>1964</v>
      </c>
      <c r="D202" s="83" t="s">
        <v>1628</v>
      </c>
      <c r="E202" s="84">
        <v>1</v>
      </c>
      <c r="F202" s="46">
        <f t="shared" si="173"/>
        <v>1</v>
      </c>
      <c r="G202" s="46">
        <f t="shared" si="174"/>
        <v>1</v>
      </c>
      <c r="H202" s="46">
        <v>1</v>
      </c>
      <c r="I202" s="85" t="s">
        <v>587</v>
      </c>
      <c r="J202" s="84">
        <v>1</v>
      </c>
      <c r="K202" s="46">
        <f t="shared" si="169"/>
        <v>1</v>
      </c>
      <c r="L202" s="46">
        <f t="shared" si="170"/>
        <v>1</v>
      </c>
      <c r="M202" s="46">
        <v>1</v>
      </c>
      <c r="N202" s="83" t="s">
        <v>588</v>
      </c>
      <c r="O202" s="84">
        <v>1</v>
      </c>
      <c r="P202" s="46">
        <f t="shared" si="171"/>
        <v>1</v>
      </c>
      <c r="Q202" s="46">
        <f t="shared" si="172"/>
        <v>1</v>
      </c>
      <c r="R202" s="46">
        <v>1</v>
      </c>
      <c r="S202" s="254"/>
    </row>
    <row r="203" spans="1:19" s="22" customFormat="1" ht="30">
      <c r="A203" s="16">
        <v>169</v>
      </c>
      <c r="B203" s="308"/>
      <c r="C203" s="108" t="s">
        <v>1965</v>
      </c>
      <c r="D203" s="83" t="s">
        <v>1629</v>
      </c>
      <c r="E203" s="84">
        <v>1</v>
      </c>
      <c r="F203" s="46">
        <f t="shared" si="173"/>
        <v>1</v>
      </c>
      <c r="G203" s="46">
        <f t="shared" si="174"/>
        <v>1</v>
      </c>
      <c r="H203" s="46">
        <v>1</v>
      </c>
      <c r="I203" s="85" t="s">
        <v>587</v>
      </c>
      <c r="J203" s="84">
        <v>1</v>
      </c>
      <c r="K203" s="46">
        <f t="shared" si="169"/>
        <v>1</v>
      </c>
      <c r="L203" s="46">
        <f t="shared" si="170"/>
        <v>1</v>
      </c>
      <c r="M203" s="46">
        <v>1</v>
      </c>
      <c r="N203" s="83" t="s">
        <v>588</v>
      </c>
      <c r="O203" s="84">
        <v>1</v>
      </c>
      <c r="P203" s="46">
        <f t="shared" si="171"/>
        <v>1</v>
      </c>
      <c r="Q203" s="46">
        <f t="shared" si="172"/>
        <v>1</v>
      </c>
      <c r="R203" s="46">
        <v>1</v>
      </c>
      <c r="S203" s="254"/>
    </row>
    <row r="204" spans="1:19" s="22" customFormat="1" ht="30">
      <c r="A204" s="16">
        <v>170</v>
      </c>
      <c r="B204" s="308"/>
      <c r="C204" s="108" t="s">
        <v>1966</v>
      </c>
      <c r="D204" s="83" t="s">
        <v>1962</v>
      </c>
      <c r="E204" s="84">
        <v>1</v>
      </c>
      <c r="F204" s="46">
        <f t="shared" si="173"/>
        <v>1</v>
      </c>
      <c r="G204" s="46">
        <f t="shared" si="174"/>
        <v>1</v>
      </c>
      <c r="H204" s="46">
        <v>1</v>
      </c>
      <c r="I204" s="85" t="s">
        <v>587</v>
      </c>
      <c r="J204" s="84">
        <v>1</v>
      </c>
      <c r="K204" s="46">
        <f t="shared" si="169"/>
        <v>1</v>
      </c>
      <c r="L204" s="46">
        <f t="shared" si="170"/>
        <v>1</v>
      </c>
      <c r="M204" s="46">
        <v>1</v>
      </c>
      <c r="N204" s="83" t="s">
        <v>588</v>
      </c>
      <c r="O204" s="84">
        <v>1</v>
      </c>
      <c r="P204" s="46">
        <f t="shared" si="171"/>
        <v>1</v>
      </c>
      <c r="Q204" s="46">
        <f t="shared" si="172"/>
        <v>1</v>
      </c>
      <c r="R204" s="46">
        <v>1</v>
      </c>
      <c r="S204" s="254"/>
    </row>
    <row r="205" spans="1:19" s="22" customFormat="1" ht="30">
      <c r="A205" s="16">
        <v>171</v>
      </c>
      <c r="B205" s="308"/>
      <c r="C205" s="108" t="s">
        <v>1454</v>
      </c>
      <c r="D205" s="83" t="s">
        <v>1455</v>
      </c>
      <c r="E205" s="84">
        <v>1</v>
      </c>
      <c r="F205" s="46">
        <f t="shared" si="173"/>
        <v>1</v>
      </c>
      <c r="G205" s="46">
        <f t="shared" si="174"/>
        <v>1</v>
      </c>
      <c r="H205" s="46">
        <v>1</v>
      </c>
      <c r="I205" s="85" t="s">
        <v>587</v>
      </c>
      <c r="J205" s="84">
        <v>1</v>
      </c>
      <c r="K205" s="46">
        <f t="shared" si="169"/>
        <v>1</v>
      </c>
      <c r="L205" s="46">
        <f t="shared" si="170"/>
        <v>1</v>
      </c>
      <c r="M205" s="46">
        <v>1</v>
      </c>
      <c r="N205" s="83" t="s">
        <v>588</v>
      </c>
      <c r="O205" s="84">
        <v>1</v>
      </c>
      <c r="P205" s="46">
        <f t="shared" si="171"/>
        <v>1</v>
      </c>
      <c r="Q205" s="46">
        <f t="shared" si="172"/>
        <v>1</v>
      </c>
      <c r="R205" s="46">
        <v>1</v>
      </c>
      <c r="S205" s="254"/>
    </row>
    <row r="206" spans="1:19" s="22" customFormat="1" ht="60">
      <c r="A206" s="16">
        <v>172</v>
      </c>
      <c r="B206" s="308"/>
      <c r="C206" s="199" t="s">
        <v>1456</v>
      </c>
      <c r="D206" s="83" t="s">
        <v>1630</v>
      </c>
      <c r="E206" s="84">
        <v>1</v>
      </c>
      <c r="F206" s="46">
        <f t="shared" si="173"/>
        <v>1</v>
      </c>
      <c r="G206" s="46">
        <f t="shared" si="174"/>
        <v>1</v>
      </c>
      <c r="H206" s="46">
        <v>1</v>
      </c>
      <c r="I206" s="85" t="s">
        <v>587</v>
      </c>
      <c r="J206" s="84">
        <v>1</v>
      </c>
      <c r="K206" s="46">
        <f t="shared" si="169"/>
        <v>1</v>
      </c>
      <c r="L206" s="46">
        <f t="shared" si="170"/>
        <v>1</v>
      </c>
      <c r="M206" s="46">
        <v>1</v>
      </c>
      <c r="N206" s="83" t="s">
        <v>588</v>
      </c>
      <c r="O206" s="84">
        <v>1</v>
      </c>
      <c r="P206" s="46">
        <f t="shared" si="171"/>
        <v>1</v>
      </c>
      <c r="Q206" s="46">
        <f t="shared" si="172"/>
        <v>1</v>
      </c>
      <c r="R206" s="46">
        <v>1</v>
      </c>
      <c r="S206" s="254"/>
    </row>
    <row r="207" spans="1:19" s="22" customFormat="1" ht="60">
      <c r="A207" s="16">
        <v>173</v>
      </c>
      <c r="B207" s="308"/>
      <c r="C207" s="199" t="s">
        <v>1458</v>
      </c>
      <c r="D207" s="83" t="s">
        <v>1631</v>
      </c>
      <c r="E207" s="84">
        <v>1</v>
      </c>
      <c r="F207" s="46">
        <f t="shared" si="173"/>
        <v>1</v>
      </c>
      <c r="G207" s="46">
        <f t="shared" si="174"/>
        <v>1</v>
      </c>
      <c r="H207" s="46">
        <v>1</v>
      </c>
      <c r="I207" s="85" t="s">
        <v>587</v>
      </c>
      <c r="J207" s="84">
        <v>1</v>
      </c>
      <c r="K207" s="46">
        <f t="shared" si="169"/>
        <v>1</v>
      </c>
      <c r="L207" s="46">
        <f t="shared" si="170"/>
        <v>1</v>
      </c>
      <c r="M207" s="46">
        <v>1</v>
      </c>
      <c r="N207" s="83" t="s">
        <v>588</v>
      </c>
      <c r="O207" s="84">
        <v>1</v>
      </c>
      <c r="P207" s="46">
        <f t="shared" si="171"/>
        <v>1</v>
      </c>
      <c r="Q207" s="46">
        <f t="shared" si="172"/>
        <v>1</v>
      </c>
      <c r="R207" s="46">
        <v>1</v>
      </c>
      <c r="S207" s="254"/>
    </row>
    <row r="208" spans="1:19" s="22" customFormat="1" ht="45">
      <c r="A208" s="16">
        <v>174</v>
      </c>
      <c r="B208" s="308"/>
      <c r="C208" s="199" t="s">
        <v>1460</v>
      </c>
      <c r="D208" s="83" t="s">
        <v>1632</v>
      </c>
      <c r="E208" s="84">
        <v>1</v>
      </c>
      <c r="F208" s="46">
        <f t="shared" si="173"/>
        <v>1</v>
      </c>
      <c r="G208" s="46">
        <f t="shared" si="174"/>
        <v>1</v>
      </c>
      <c r="H208" s="46">
        <v>1</v>
      </c>
      <c r="I208" s="85" t="s">
        <v>587</v>
      </c>
      <c r="J208" s="84">
        <v>1</v>
      </c>
      <c r="K208" s="46">
        <f t="shared" si="169"/>
        <v>1</v>
      </c>
      <c r="L208" s="46">
        <f t="shared" si="170"/>
        <v>1</v>
      </c>
      <c r="M208" s="46">
        <v>1</v>
      </c>
      <c r="N208" s="83" t="s">
        <v>588</v>
      </c>
      <c r="O208" s="84">
        <v>1</v>
      </c>
      <c r="P208" s="46">
        <f t="shared" si="171"/>
        <v>1</v>
      </c>
      <c r="Q208" s="46">
        <f t="shared" si="172"/>
        <v>1</v>
      </c>
      <c r="R208" s="46">
        <v>1</v>
      </c>
      <c r="S208" s="254"/>
    </row>
    <row r="209" spans="1:19" s="22" customFormat="1" ht="30">
      <c r="A209" s="16">
        <v>175</v>
      </c>
      <c r="B209" s="308"/>
      <c r="C209" s="108" t="s">
        <v>1968</v>
      </c>
      <c r="D209" s="83" t="s">
        <v>1633</v>
      </c>
      <c r="E209" s="84">
        <v>1</v>
      </c>
      <c r="F209" s="46">
        <f t="shared" si="173"/>
        <v>1</v>
      </c>
      <c r="G209" s="46">
        <f t="shared" si="174"/>
        <v>1</v>
      </c>
      <c r="H209" s="46">
        <v>1</v>
      </c>
      <c r="I209" s="85" t="s">
        <v>587</v>
      </c>
      <c r="J209" s="84">
        <v>1</v>
      </c>
      <c r="K209" s="46">
        <f t="shared" si="169"/>
        <v>1</v>
      </c>
      <c r="L209" s="46">
        <f t="shared" si="170"/>
        <v>1</v>
      </c>
      <c r="M209" s="46">
        <v>1</v>
      </c>
      <c r="N209" s="83" t="s">
        <v>588</v>
      </c>
      <c r="O209" s="84">
        <v>1</v>
      </c>
      <c r="P209" s="46">
        <f t="shared" si="171"/>
        <v>1</v>
      </c>
      <c r="Q209" s="46">
        <f t="shared" si="172"/>
        <v>1</v>
      </c>
      <c r="R209" s="46">
        <v>1</v>
      </c>
      <c r="S209" s="254"/>
    </row>
    <row r="210" spans="1:19" s="22" customFormat="1" ht="30">
      <c r="A210" s="16">
        <v>176</v>
      </c>
      <c r="B210" s="308"/>
      <c r="C210" s="108" t="s">
        <v>1967</v>
      </c>
      <c r="D210" s="83" t="s">
        <v>1467</v>
      </c>
      <c r="E210" s="84">
        <v>1</v>
      </c>
      <c r="F210" s="46">
        <f t="shared" si="173"/>
        <v>1</v>
      </c>
      <c r="G210" s="46">
        <f t="shared" si="174"/>
        <v>1</v>
      </c>
      <c r="H210" s="46">
        <v>1</v>
      </c>
      <c r="I210" s="85" t="s">
        <v>587</v>
      </c>
      <c r="J210" s="84">
        <v>1</v>
      </c>
      <c r="K210" s="46">
        <f t="shared" si="169"/>
        <v>1</v>
      </c>
      <c r="L210" s="46">
        <f t="shared" si="170"/>
        <v>1</v>
      </c>
      <c r="M210" s="46">
        <v>1</v>
      </c>
      <c r="N210" s="83" t="s">
        <v>588</v>
      </c>
      <c r="O210" s="84">
        <v>1</v>
      </c>
      <c r="P210" s="46">
        <f t="shared" si="171"/>
        <v>1</v>
      </c>
      <c r="Q210" s="46">
        <f t="shared" si="172"/>
        <v>1</v>
      </c>
      <c r="R210" s="46">
        <v>1</v>
      </c>
      <c r="S210" s="254"/>
    </row>
    <row r="211" spans="1:19" s="22" customFormat="1" ht="30">
      <c r="A211" s="16">
        <v>177</v>
      </c>
      <c r="B211" s="308"/>
      <c r="C211" s="108" t="s">
        <v>1468</v>
      </c>
      <c r="D211" s="83" t="s">
        <v>1469</v>
      </c>
      <c r="E211" s="84">
        <v>1</v>
      </c>
      <c r="F211" s="46">
        <f t="shared" si="173"/>
        <v>1</v>
      </c>
      <c r="G211" s="46">
        <f t="shared" si="174"/>
        <v>1</v>
      </c>
      <c r="H211" s="46">
        <v>1</v>
      </c>
      <c r="I211" s="85" t="s">
        <v>587</v>
      </c>
      <c r="J211" s="84">
        <v>1</v>
      </c>
      <c r="K211" s="46">
        <f t="shared" si="169"/>
        <v>1</v>
      </c>
      <c r="L211" s="46">
        <f t="shared" si="170"/>
        <v>1</v>
      </c>
      <c r="M211" s="46">
        <v>1</v>
      </c>
      <c r="N211" s="83" t="s">
        <v>588</v>
      </c>
      <c r="O211" s="84">
        <v>1</v>
      </c>
      <c r="P211" s="46">
        <f t="shared" si="171"/>
        <v>1</v>
      </c>
      <c r="Q211" s="46">
        <f t="shared" si="172"/>
        <v>1</v>
      </c>
      <c r="R211" s="46">
        <v>1</v>
      </c>
      <c r="S211" s="254"/>
    </row>
    <row r="212" spans="1:19" s="22" customFormat="1" ht="30">
      <c r="A212" s="16">
        <v>178</v>
      </c>
      <c r="B212" s="308"/>
      <c r="C212" s="108" t="s">
        <v>1479</v>
      </c>
      <c r="D212" s="83" t="s">
        <v>1480</v>
      </c>
      <c r="E212" s="84">
        <v>1</v>
      </c>
      <c r="F212" s="46">
        <f t="shared" si="173"/>
        <v>1</v>
      </c>
      <c r="G212" s="46">
        <f t="shared" si="174"/>
        <v>1</v>
      </c>
      <c r="H212" s="46">
        <v>1</v>
      </c>
      <c r="I212" s="85" t="s">
        <v>587</v>
      </c>
      <c r="J212" s="84">
        <v>1</v>
      </c>
      <c r="K212" s="46">
        <f t="shared" si="169"/>
        <v>1</v>
      </c>
      <c r="L212" s="46">
        <f t="shared" si="170"/>
        <v>1</v>
      </c>
      <c r="M212" s="46">
        <v>1</v>
      </c>
      <c r="N212" s="83" t="s">
        <v>588</v>
      </c>
      <c r="O212" s="84">
        <v>1</v>
      </c>
      <c r="P212" s="46">
        <f t="shared" si="171"/>
        <v>1</v>
      </c>
      <c r="Q212" s="46">
        <f t="shared" si="172"/>
        <v>1</v>
      </c>
      <c r="R212" s="46">
        <v>1</v>
      </c>
      <c r="S212" s="254"/>
    </row>
    <row r="213" spans="1:19" s="22" customFormat="1" ht="15" customHeight="1">
      <c r="A213" s="342"/>
      <c r="B213" s="343"/>
      <c r="C213" s="343"/>
      <c r="D213" s="343"/>
      <c r="E213" s="343"/>
      <c r="F213" s="343"/>
      <c r="G213" s="343"/>
      <c r="H213" s="343"/>
      <c r="I213" s="343"/>
      <c r="J213" s="343"/>
      <c r="K213" s="343"/>
      <c r="L213" s="343"/>
      <c r="M213" s="343"/>
      <c r="N213" s="343"/>
      <c r="O213" s="343"/>
      <c r="P213" s="343"/>
      <c r="Q213" s="343"/>
      <c r="R213" s="343"/>
      <c r="S213" s="344"/>
    </row>
    <row r="214" spans="1:19" s="22" customFormat="1" ht="30">
      <c r="A214" s="16">
        <v>179</v>
      </c>
      <c r="B214" s="308" t="s">
        <v>1572</v>
      </c>
      <c r="C214" s="135" t="s">
        <v>1634</v>
      </c>
      <c r="D214" s="83" t="s">
        <v>1635</v>
      </c>
      <c r="E214" s="84">
        <v>1</v>
      </c>
      <c r="F214" s="46">
        <f t="shared" ref="F214:F215" si="175">IF(E214=G214,H214)</f>
        <v>1</v>
      </c>
      <c r="G214" s="46">
        <f t="shared" ref="G214:G215" si="176">IF(E214="NA","NA",H214)</f>
        <v>1</v>
      </c>
      <c r="H214" s="46">
        <v>1</v>
      </c>
      <c r="I214" s="85" t="s">
        <v>587</v>
      </c>
      <c r="J214" s="84">
        <v>1</v>
      </c>
      <c r="K214" s="46">
        <f t="shared" ref="K214:K218" si="177">IF(J214=L214,M214)</f>
        <v>1</v>
      </c>
      <c r="L214" s="46">
        <f t="shared" ref="L214:L218" si="178">IF(J214="NA","NA",M214)</f>
        <v>1</v>
      </c>
      <c r="M214" s="46">
        <v>1</v>
      </c>
      <c r="N214" s="83" t="s">
        <v>588</v>
      </c>
      <c r="O214" s="84">
        <v>1</v>
      </c>
      <c r="P214" s="46">
        <f t="shared" ref="P214:P218" si="179">IF(O214=Q214,R214)</f>
        <v>1</v>
      </c>
      <c r="Q214" s="46">
        <f t="shared" ref="Q214:Q218" si="180">IF(O214="NA","NA",R214)</f>
        <v>1</v>
      </c>
      <c r="R214" s="46">
        <v>1</v>
      </c>
      <c r="S214" s="254" t="s">
        <v>420</v>
      </c>
    </row>
    <row r="215" spans="1:19" s="22" customFormat="1" ht="30">
      <c r="A215" s="16">
        <v>180</v>
      </c>
      <c r="B215" s="308"/>
      <c r="C215" s="135" t="s">
        <v>1636</v>
      </c>
      <c r="D215" s="83" t="s">
        <v>1637</v>
      </c>
      <c r="E215" s="84">
        <v>1</v>
      </c>
      <c r="F215" s="46">
        <f t="shared" si="175"/>
        <v>1</v>
      </c>
      <c r="G215" s="46">
        <f t="shared" si="176"/>
        <v>1</v>
      </c>
      <c r="H215" s="46">
        <v>1</v>
      </c>
      <c r="I215" s="85" t="s">
        <v>587</v>
      </c>
      <c r="J215" s="84">
        <v>1</v>
      </c>
      <c r="K215" s="46">
        <f t="shared" si="177"/>
        <v>1</v>
      </c>
      <c r="L215" s="46">
        <f t="shared" si="178"/>
        <v>1</v>
      </c>
      <c r="M215" s="46">
        <v>1</v>
      </c>
      <c r="N215" s="83" t="s">
        <v>588</v>
      </c>
      <c r="O215" s="84">
        <v>1</v>
      </c>
      <c r="P215" s="46">
        <f t="shared" si="179"/>
        <v>1</v>
      </c>
      <c r="Q215" s="46">
        <f t="shared" si="180"/>
        <v>1</v>
      </c>
      <c r="R215" s="46">
        <v>1</v>
      </c>
      <c r="S215" s="254"/>
    </row>
    <row r="216" spans="1:19" s="22" customFormat="1" ht="75">
      <c r="A216" s="16">
        <v>181</v>
      </c>
      <c r="B216" s="308"/>
      <c r="C216" s="135" t="s">
        <v>1493</v>
      </c>
      <c r="D216" s="83" t="s">
        <v>1638</v>
      </c>
      <c r="E216" s="84">
        <v>1</v>
      </c>
      <c r="F216" s="46">
        <f t="shared" ref="F216:F218" si="181">IF(E216=G216,H216)</f>
        <v>1</v>
      </c>
      <c r="G216" s="46">
        <f t="shared" ref="G216:G218" si="182">IF(E216="NA","NA",H216)</f>
        <v>1</v>
      </c>
      <c r="H216" s="46">
        <v>1</v>
      </c>
      <c r="I216" s="85" t="s">
        <v>587</v>
      </c>
      <c r="J216" s="84">
        <v>1</v>
      </c>
      <c r="K216" s="46">
        <f t="shared" si="177"/>
        <v>1</v>
      </c>
      <c r="L216" s="46">
        <f t="shared" si="178"/>
        <v>1</v>
      </c>
      <c r="M216" s="46">
        <v>1</v>
      </c>
      <c r="N216" s="83" t="s">
        <v>588</v>
      </c>
      <c r="O216" s="84">
        <v>1</v>
      </c>
      <c r="P216" s="46">
        <f t="shared" si="179"/>
        <v>1</v>
      </c>
      <c r="Q216" s="46">
        <f t="shared" si="180"/>
        <v>1</v>
      </c>
      <c r="R216" s="46">
        <v>1</v>
      </c>
      <c r="S216" s="254"/>
    </row>
    <row r="217" spans="1:19" s="22" customFormat="1" ht="30">
      <c r="A217" s="16">
        <v>182</v>
      </c>
      <c r="B217" s="308"/>
      <c r="C217" s="135" t="s">
        <v>1497</v>
      </c>
      <c r="D217" s="83" t="s">
        <v>1639</v>
      </c>
      <c r="E217" s="84">
        <v>1</v>
      </c>
      <c r="F217" s="46">
        <f t="shared" si="181"/>
        <v>1</v>
      </c>
      <c r="G217" s="46">
        <f t="shared" si="182"/>
        <v>1</v>
      </c>
      <c r="H217" s="46">
        <v>1</v>
      </c>
      <c r="I217" s="85" t="s">
        <v>587</v>
      </c>
      <c r="J217" s="84">
        <v>1</v>
      </c>
      <c r="K217" s="46">
        <f t="shared" si="177"/>
        <v>1</v>
      </c>
      <c r="L217" s="46">
        <f t="shared" si="178"/>
        <v>1</v>
      </c>
      <c r="M217" s="46">
        <v>1</v>
      </c>
      <c r="N217" s="83" t="s">
        <v>588</v>
      </c>
      <c r="O217" s="84">
        <v>1</v>
      </c>
      <c r="P217" s="46">
        <f t="shared" si="179"/>
        <v>1</v>
      </c>
      <c r="Q217" s="46">
        <f t="shared" si="180"/>
        <v>1</v>
      </c>
      <c r="R217" s="46">
        <v>1</v>
      </c>
      <c r="S217" s="254"/>
    </row>
    <row r="218" spans="1:19" s="22" customFormat="1" ht="30">
      <c r="A218" s="16">
        <v>183</v>
      </c>
      <c r="B218" s="308"/>
      <c r="C218" s="135" t="s">
        <v>1499</v>
      </c>
      <c r="D218" s="83" t="s">
        <v>1640</v>
      </c>
      <c r="E218" s="84">
        <v>1</v>
      </c>
      <c r="F218" s="46">
        <f t="shared" si="181"/>
        <v>1</v>
      </c>
      <c r="G218" s="46">
        <f t="shared" si="182"/>
        <v>1</v>
      </c>
      <c r="H218" s="46">
        <v>1</v>
      </c>
      <c r="I218" s="85" t="s">
        <v>587</v>
      </c>
      <c r="J218" s="84">
        <v>1</v>
      </c>
      <c r="K218" s="46">
        <f t="shared" si="177"/>
        <v>1</v>
      </c>
      <c r="L218" s="46">
        <f t="shared" si="178"/>
        <v>1</v>
      </c>
      <c r="M218" s="46">
        <v>1</v>
      </c>
      <c r="N218" s="83" t="s">
        <v>588</v>
      </c>
      <c r="O218" s="84">
        <v>1</v>
      </c>
      <c r="P218" s="46">
        <f t="shared" si="179"/>
        <v>1</v>
      </c>
      <c r="Q218" s="46">
        <f t="shared" si="180"/>
        <v>1</v>
      </c>
      <c r="R218" s="46">
        <v>1</v>
      </c>
      <c r="S218" s="254"/>
    </row>
    <row r="219" spans="1:19" s="22" customFormat="1" ht="15" customHeight="1">
      <c r="A219" s="342"/>
      <c r="B219" s="343"/>
      <c r="C219" s="343"/>
      <c r="D219" s="343"/>
      <c r="E219" s="343"/>
      <c r="F219" s="343"/>
      <c r="G219" s="343"/>
      <c r="H219" s="343"/>
      <c r="I219" s="343"/>
      <c r="J219" s="343"/>
      <c r="K219" s="343"/>
      <c r="L219" s="343"/>
      <c r="M219" s="343"/>
      <c r="N219" s="343"/>
      <c r="O219" s="343"/>
      <c r="P219" s="343"/>
      <c r="Q219" s="343"/>
      <c r="R219" s="343"/>
      <c r="S219" s="344"/>
    </row>
    <row r="220" spans="1:19" s="22" customFormat="1" ht="30">
      <c r="A220" s="16">
        <v>184</v>
      </c>
      <c r="B220" s="308" t="s">
        <v>1572</v>
      </c>
      <c r="C220" s="135" t="s">
        <v>1634</v>
      </c>
      <c r="D220" s="83" t="s">
        <v>1641</v>
      </c>
      <c r="E220" s="84">
        <v>1</v>
      </c>
      <c r="F220" s="46">
        <f t="shared" ref="F220:F224" si="183">IF(E220=G220,H220)</f>
        <v>1</v>
      </c>
      <c r="G220" s="46">
        <f t="shared" ref="G220:G224" si="184">IF(E220="NA","NA",H220)</f>
        <v>1</v>
      </c>
      <c r="H220" s="46">
        <v>1</v>
      </c>
      <c r="I220" s="85" t="s">
        <v>587</v>
      </c>
      <c r="J220" s="84">
        <v>1</v>
      </c>
      <c r="K220" s="46">
        <f t="shared" ref="K220:K231" si="185">IF(J220=L220,M220)</f>
        <v>1</v>
      </c>
      <c r="L220" s="46">
        <f t="shared" ref="L220:L231" si="186">IF(J220="NA","NA",M220)</f>
        <v>1</v>
      </c>
      <c r="M220" s="46">
        <v>1</v>
      </c>
      <c r="N220" s="83" t="s">
        <v>588</v>
      </c>
      <c r="O220" s="84">
        <v>1</v>
      </c>
      <c r="P220" s="46">
        <f t="shared" ref="P220:P231" si="187">IF(O220=Q220,R220)</f>
        <v>1</v>
      </c>
      <c r="Q220" s="46">
        <f t="shared" ref="Q220:Q231" si="188">IF(O220="NA","NA",R220)</f>
        <v>1</v>
      </c>
      <c r="R220" s="46">
        <v>1</v>
      </c>
      <c r="S220" s="254" t="s">
        <v>420</v>
      </c>
    </row>
    <row r="221" spans="1:19" s="22" customFormat="1" ht="60">
      <c r="A221" s="16">
        <v>185</v>
      </c>
      <c r="B221" s="308"/>
      <c r="C221" s="135" t="s">
        <v>1636</v>
      </c>
      <c r="D221" s="83" t="s">
        <v>1642</v>
      </c>
      <c r="E221" s="84">
        <v>1</v>
      </c>
      <c r="F221" s="46">
        <f t="shared" si="183"/>
        <v>1</v>
      </c>
      <c r="G221" s="46">
        <f t="shared" si="184"/>
        <v>1</v>
      </c>
      <c r="H221" s="46">
        <v>1</v>
      </c>
      <c r="I221" s="85" t="s">
        <v>587</v>
      </c>
      <c r="J221" s="84">
        <v>1</v>
      </c>
      <c r="K221" s="46">
        <f t="shared" si="185"/>
        <v>1</v>
      </c>
      <c r="L221" s="46">
        <f t="shared" si="186"/>
        <v>1</v>
      </c>
      <c r="M221" s="46">
        <v>1</v>
      </c>
      <c r="N221" s="83" t="s">
        <v>588</v>
      </c>
      <c r="O221" s="84">
        <v>1</v>
      </c>
      <c r="P221" s="46">
        <f t="shared" si="187"/>
        <v>1</v>
      </c>
      <c r="Q221" s="46">
        <f t="shared" si="188"/>
        <v>1</v>
      </c>
      <c r="R221" s="46">
        <v>1</v>
      </c>
      <c r="S221" s="254"/>
    </row>
    <row r="222" spans="1:19" s="22" customFormat="1" ht="60">
      <c r="A222" s="16">
        <v>186</v>
      </c>
      <c r="B222" s="308"/>
      <c r="C222" s="135" t="s">
        <v>1493</v>
      </c>
      <c r="D222" s="83" t="s">
        <v>1643</v>
      </c>
      <c r="E222" s="84">
        <v>1</v>
      </c>
      <c r="F222" s="46">
        <f t="shared" si="183"/>
        <v>1</v>
      </c>
      <c r="G222" s="46">
        <f t="shared" si="184"/>
        <v>1</v>
      </c>
      <c r="H222" s="46">
        <v>1</v>
      </c>
      <c r="I222" s="85" t="s">
        <v>587</v>
      </c>
      <c r="J222" s="84">
        <v>1</v>
      </c>
      <c r="K222" s="46">
        <f t="shared" si="185"/>
        <v>1</v>
      </c>
      <c r="L222" s="46">
        <f t="shared" si="186"/>
        <v>1</v>
      </c>
      <c r="M222" s="46">
        <v>1</v>
      </c>
      <c r="N222" s="83" t="s">
        <v>588</v>
      </c>
      <c r="O222" s="84">
        <v>1</v>
      </c>
      <c r="P222" s="46">
        <f t="shared" si="187"/>
        <v>1</v>
      </c>
      <c r="Q222" s="46">
        <f t="shared" si="188"/>
        <v>1</v>
      </c>
      <c r="R222" s="46">
        <v>1</v>
      </c>
      <c r="S222" s="254"/>
    </row>
    <row r="223" spans="1:19" s="22" customFormat="1" ht="45">
      <c r="A223" s="16">
        <v>187</v>
      </c>
      <c r="B223" s="308"/>
      <c r="C223" s="135" t="s">
        <v>1497</v>
      </c>
      <c r="D223" s="83" t="s">
        <v>1644</v>
      </c>
      <c r="E223" s="84">
        <v>1</v>
      </c>
      <c r="F223" s="46">
        <f t="shared" si="183"/>
        <v>1</v>
      </c>
      <c r="G223" s="46">
        <f t="shared" si="184"/>
        <v>1</v>
      </c>
      <c r="H223" s="46">
        <v>1</v>
      </c>
      <c r="I223" s="85" t="s">
        <v>587</v>
      </c>
      <c r="J223" s="84">
        <v>1</v>
      </c>
      <c r="K223" s="46">
        <f t="shared" si="185"/>
        <v>1</v>
      </c>
      <c r="L223" s="46">
        <f t="shared" si="186"/>
        <v>1</v>
      </c>
      <c r="M223" s="46">
        <v>1</v>
      </c>
      <c r="N223" s="83" t="s">
        <v>588</v>
      </c>
      <c r="O223" s="84">
        <v>1</v>
      </c>
      <c r="P223" s="46">
        <f t="shared" si="187"/>
        <v>1</v>
      </c>
      <c r="Q223" s="46">
        <f t="shared" si="188"/>
        <v>1</v>
      </c>
      <c r="R223" s="46">
        <v>1</v>
      </c>
      <c r="S223" s="254"/>
    </row>
    <row r="224" spans="1:19" s="22" customFormat="1" ht="45">
      <c r="A224" s="16">
        <v>188</v>
      </c>
      <c r="B224" s="308"/>
      <c r="C224" s="135" t="s">
        <v>1499</v>
      </c>
      <c r="D224" s="83" t="s">
        <v>1645</v>
      </c>
      <c r="E224" s="84">
        <v>1</v>
      </c>
      <c r="F224" s="46">
        <f t="shared" si="183"/>
        <v>1</v>
      </c>
      <c r="G224" s="46">
        <f t="shared" si="184"/>
        <v>1</v>
      </c>
      <c r="H224" s="46">
        <v>1</v>
      </c>
      <c r="I224" s="85" t="s">
        <v>587</v>
      </c>
      <c r="J224" s="84">
        <v>1</v>
      </c>
      <c r="K224" s="46">
        <f t="shared" si="185"/>
        <v>1</v>
      </c>
      <c r="L224" s="46">
        <f t="shared" si="186"/>
        <v>1</v>
      </c>
      <c r="M224" s="46">
        <v>1</v>
      </c>
      <c r="N224" s="83" t="s">
        <v>588</v>
      </c>
      <c r="O224" s="84">
        <v>1</v>
      </c>
      <c r="P224" s="46">
        <f t="shared" si="187"/>
        <v>1</v>
      </c>
      <c r="Q224" s="46">
        <f t="shared" si="188"/>
        <v>1</v>
      </c>
      <c r="R224" s="46">
        <v>1</v>
      </c>
      <c r="S224" s="254"/>
    </row>
    <row r="225" spans="1:19" s="22" customFormat="1" ht="45">
      <c r="A225" s="16">
        <v>189</v>
      </c>
      <c r="B225" s="308"/>
      <c r="C225" s="135" t="s">
        <v>1553</v>
      </c>
      <c r="D225" s="83" t="s">
        <v>1646</v>
      </c>
      <c r="E225" s="84">
        <v>1</v>
      </c>
      <c r="F225" s="46">
        <f t="shared" ref="F225:F231" si="189">IF(E225=G225,H225)</f>
        <v>1</v>
      </c>
      <c r="G225" s="46">
        <f t="shared" ref="G225:G231" si="190">IF(E225="NA","NA",H225)</f>
        <v>1</v>
      </c>
      <c r="H225" s="46">
        <v>1</v>
      </c>
      <c r="I225" s="85" t="s">
        <v>587</v>
      </c>
      <c r="J225" s="84">
        <v>1</v>
      </c>
      <c r="K225" s="46">
        <f t="shared" si="185"/>
        <v>1</v>
      </c>
      <c r="L225" s="46">
        <f t="shared" si="186"/>
        <v>1</v>
      </c>
      <c r="M225" s="46">
        <v>1</v>
      </c>
      <c r="N225" s="83" t="s">
        <v>588</v>
      </c>
      <c r="O225" s="84">
        <v>1</v>
      </c>
      <c r="P225" s="46">
        <f t="shared" si="187"/>
        <v>1</v>
      </c>
      <c r="Q225" s="46">
        <f t="shared" si="188"/>
        <v>1</v>
      </c>
      <c r="R225" s="46">
        <v>1</v>
      </c>
      <c r="S225" s="254"/>
    </row>
    <row r="226" spans="1:19" s="22" customFormat="1" ht="75">
      <c r="A226" s="16">
        <v>190</v>
      </c>
      <c r="B226" s="308"/>
      <c r="C226" s="135" t="s">
        <v>1557</v>
      </c>
      <c r="D226" s="83" t="s">
        <v>1647</v>
      </c>
      <c r="E226" s="84">
        <v>1</v>
      </c>
      <c r="F226" s="46">
        <f t="shared" si="189"/>
        <v>1</v>
      </c>
      <c r="G226" s="46">
        <f t="shared" si="190"/>
        <v>1</v>
      </c>
      <c r="H226" s="46">
        <v>1</v>
      </c>
      <c r="I226" s="85" t="s">
        <v>587</v>
      </c>
      <c r="J226" s="84">
        <v>1</v>
      </c>
      <c r="K226" s="46">
        <f t="shared" si="185"/>
        <v>1</v>
      </c>
      <c r="L226" s="46">
        <f t="shared" si="186"/>
        <v>1</v>
      </c>
      <c r="M226" s="46">
        <v>1</v>
      </c>
      <c r="N226" s="83" t="s">
        <v>588</v>
      </c>
      <c r="O226" s="84">
        <v>1</v>
      </c>
      <c r="P226" s="46">
        <f t="shared" si="187"/>
        <v>1</v>
      </c>
      <c r="Q226" s="46">
        <f t="shared" si="188"/>
        <v>1</v>
      </c>
      <c r="R226" s="46">
        <v>1</v>
      </c>
      <c r="S226" s="254"/>
    </row>
    <row r="227" spans="1:19" s="22" customFormat="1" ht="75">
      <c r="A227" s="16">
        <v>191</v>
      </c>
      <c r="B227" s="308"/>
      <c r="C227" s="135" t="s">
        <v>1559</v>
      </c>
      <c r="D227" s="83" t="s">
        <v>1648</v>
      </c>
      <c r="E227" s="84">
        <v>1</v>
      </c>
      <c r="F227" s="46">
        <f t="shared" si="189"/>
        <v>1</v>
      </c>
      <c r="G227" s="46">
        <f t="shared" si="190"/>
        <v>1</v>
      </c>
      <c r="H227" s="46">
        <v>1</v>
      </c>
      <c r="I227" s="85" t="s">
        <v>587</v>
      </c>
      <c r="J227" s="84">
        <v>1</v>
      </c>
      <c r="K227" s="46">
        <f t="shared" si="185"/>
        <v>1</v>
      </c>
      <c r="L227" s="46">
        <f t="shared" si="186"/>
        <v>1</v>
      </c>
      <c r="M227" s="46">
        <v>1</v>
      </c>
      <c r="N227" s="83" t="s">
        <v>588</v>
      </c>
      <c r="O227" s="84">
        <v>1</v>
      </c>
      <c r="P227" s="46">
        <f t="shared" si="187"/>
        <v>1</v>
      </c>
      <c r="Q227" s="46">
        <f t="shared" si="188"/>
        <v>1</v>
      </c>
      <c r="R227" s="46">
        <v>1</v>
      </c>
      <c r="S227" s="254"/>
    </row>
    <row r="228" spans="1:19" s="22" customFormat="1" ht="60">
      <c r="A228" s="16">
        <v>192</v>
      </c>
      <c r="B228" s="308"/>
      <c r="C228" s="135" t="s">
        <v>1561</v>
      </c>
      <c r="D228" s="83" t="s">
        <v>1649</v>
      </c>
      <c r="E228" s="84">
        <v>1</v>
      </c>
      <c r="F228" s="46">
        <f t="shared" si="189"/>
        <v>1</v>
      </c>
      <c r="G228" s="46">
        <f t="shared" si="190"/>
        <v>1</v>
      </c>
      <c r="H228" s="46">
        <v>1</v>
      </c>
      <c r="I228" s="85" t="s">
        <v>587</v>
      </c>
      <c r="J228" s="84">
        <v>1</v>
      </c>
      <c r="K228" s="46">
        <f t="shared" si="185"/>
        <v>1</v>
      </c>
      <c r="L228" s="46">
        <f t="shared" si="186"/>
        <v>1</v>
      </c>
      <c r="M228" s="46">
        <v>1</v>
      </c>
      <c r="N228" s="83" t="s">
        <v>588</v>
      </c>
      <c r="O228" s="84">
        <v>1</v>
      </c>
      <c r="P228" s="46">
        <f t="shared" si="187"/>
        <v>1</v>
      </c>
      <c r="Q228" s="46">
        <f t="shared" si="188"/>
        <v>1</v>
      </c>
      <c r="R228" s="46">
        <v>1</v>
      </c>
      <c r="S228" s="254"/>
    </row>
    <row r="229" spans="1:19" s="22" customFormat="1" ht="60">
      <c r="A229" s="16">
        <v>193</v>
      </c>
      <c r="B229" s="308"/>
      <c r="C229" s="135" t="s">
        <v>1563</v>
      </c>
      <c r="D229" s="83" t="s">
        <v>1650</v>
      </c>
      <c r="E229" s="84">
        <v>1</v>
      </c>
      <c r="F229" s="46">
        <f t="shared" si="189"/>
        <v>1</v>
      </c>
      <c r="G229" s="46">
        <f t="shared" si="190"/>
        <v>1</v>
      </c>
      <c r="H229" s="46">
        <v>1</v>
      </c>
      <c r="I229" s="85" t="s">
        <v>587</v>
      </c>
      <c r="J229" s="84">
        <v>1</v>
      </c>
      <c r="K229" s="46">
        <f t="shared" si="185"/>
        <v>1</v>
      </c>
      <c r="L229" s="46">
        <f t="shared" si="186"/>
        <v>1</v>
      </c>
      <c r="M229" s="46">
        <v>1</v>
      </c>
      <c r="N229" s="83" t="s">
        <v>588</v>
      </c>
      <c r="O229" s="84">
        <v>1</v>
      </c>
      <c r="P229" s="46">
        <f t="shared" si="187"/>
        <v>1</v>
      </c>
      <c r="Q229" s="46">
        <f t="shared" si="188"/>
        <v>1</v>
      </c>
      <c r="R229" s="46">
        <v>1</v>
      </c>
      <c r="S229" s="254"/>
    </row>
    <row r="230" spans="1:19" s="22" customFormat="1" ht="79.5" customHeight="1">
      <c r="A230" s="16">
        <v>194</v>
      </c>
      <c r="B230" s="308"/>
      <c r="C230" s="135" t="s">
        <v>1565</v>
      </c>
      <c r="D230" s="83" t="s">
        <v>1651</v>
      </c>
      <c r="E230" s="84">
        <v>1</v>
      </c>
      <c r="F230" s="46">
        <f t="shared" si="189"/>
        <v>1</v>
      </c>
      <c r="G230" s="46">
        <f t="shared" si="190"/>
        <v>1</v>
      </c>
      <c r="H230" s="46">
        <v>1</v>
      </c>
      <c r="I230" s="85" t="s">
        <v>587</v>
      </c>
      <c r="J230" s="84">
        <v>1</v>
      </c>
      <c r="K230" s="46">
        <f t="shared" si="185"/>
        <v>1</v>
      </c>
      <c r="L230" s="46">
        <f t="shared" si="186"/>
        <v>1</v>
      </c>
      <c r="M230" s="46">
        <v>1</v>
      </c>
      <c r="N230" s="83" t="s">
        <v>588</v>
      </c>
      <c r="O230" s="84">
        <v>1</v>
      </c>
      <c r="P230" s="46">
        <f t="shared" si="187"/>
        <v>1</v>
      </c>
      <c r="Q230" s="46">
        <f t="shared" si="188"/>
        <v>1</v>
      </c>
      <c r="R230" s="46">
        <v>1</v>
      </c>
      <c r="S230" s="254"/>
    </row>
    <row r="231" spans="1:19" s="7" customFormat="1" ht="90">
      <c r="A231" s="16">
        <v>195</v>
      </c>
      <c r="B231" s="308"/>
      <c r="C231" s="135" t="s">
        <v>1567</v>
      </c>
      <c r="D231" s="83" t="s">
        <v>1719</v>
      </c>
      <c r="E231" s="84">
        <v>1</v>
      </c>
      <c r="F231" s="46">
        <f t="shared" si="189"/>
        <v>1</v>
      </c>
      <c r="G231" s="46">
        <f t="shared" si="190"/>
        <v>1</v>
      </c>
      <c r="H231" s="46">
        <v>1</v>
      </c>
      <c r="I231" s="85" t="s">
        <v>587</v>
      </c>
      <c r="J231" s="84">
        <v>1</v>
      </c>
      <c r="K231" s="46">
        <f t="shared" si="185"/>
        <v>1</v>
      </c>
      <c r="L231" s="46">
        <f t="shared" si="186"/>
        <v>1</v>
      </c>
      <c r="M231" s="46">
        <v>1</v>
      </c>
      <c r="N231" s="83" t="s">
        <v>588</v>
      </c>
      <c r="O231" s="84">
        <v>1</v>
      </c>
      <c r="P231" s="46">
        <f t="shared" si="187"/>
        <v>1</v>
      </c>
      <c r="Q231" s="46">
        <f t="shared" si="188"/>
        <v>1</v>
      </c>
      <c r="R231" s="46">
        <v>1</v>
      </c>
      <c r="S231" s="254"/>
    </row>
    <row r="232" spans="1:19" s="7" customFormat="1" ht="15">
      <c r="A232" s="16"/>
      <c r="B232" s="92" t="s">
        <v>1652</v>
      </c>
      <c r="C232" s="92"/>
      <c r="D232" s="138">
        <f>'RESULTADOS HEMATOPATIAS'!B40</f>
        <v>1</v>
      </c>
      <c r="E232" s="94">
        <f>SUM(E11:E53,E96:E134,E150:E231)</f>
        <v>141</v>
      </c>
      <c r="F232" s="94">
        <f>SUM(F11:F53,F96:F134,F150:F231)</f>
        <v>141</v>
      </c>
      <c r="G232" s="94">
        <f>SUM(G11:G53,G96:G134,G150:G231)</f>
        <v>141</v>
      </c>
      <c r="H232" s="94">
        <f>SUM(H11:H53,H96:H134,H150:H231)</f>
        <v>141</v>
      </c>
      <c r="I232" s="139"/>
      <c r="J232" s="94">
        <f>SUM(J11:J53,J96:J134,J150:J231)</f>
        <v>141</v>
      </c>
      <c r="K232" s="94">
        <f>SUM(K11:K53,K96:K134,K150:K231)</f>
        <v>141</v>
      </c>
      <c r="L232" s="94">
        <f>SUM(L11:L53,L96:L134,L150:L231)</f>
        <v>141</v>
      </c>
      <c r="M232" s="94">
        <f>SUM(M11:M53,M96:M134,M150:M231)</f>
        <v>141</v>
      </c>
      <c r="N232" s="92"/>
      <c r="O232" s="94">
        <f>SUM(O11:O53,O96:O134,O150:O231)</f>
        <v>141</v>
      </c>
      <c r="P232" s="94">
        <f>SUM(P11:P53,P96:P134,P150:P231)</f>
        <v>141</v>
      </c>
      <c r="Q232" s="94">
        <f>SUM(Q11:Q53,Q96:Q134,Q150:Q231)</f>
        <v>141</v>
      </c>
      <c r="R232" s="94">
        <f>SUM(R11:R53,R96:R134,R150:R231)</f>
        <v>141</v>
      </c>
      <c r="S232" s="30"/>
    </row>
    <row r="233" spans="1:19" s="7" customFormat="1" ht="15">
      <c r="A233" s="16"/>
      <c r="B233" s="92" t="s">
        <v>1570</v>
      </c>
      <c r="C233" s="92"/>
      <c r="D233" s="138">
        <f>'RESULTADOS FUERA'!J40</f>
        <v>1</v>
      </c>
      <c r="E233" s="94">
        <f>SUM(E11:E149)</f>
        <v>122</v>
      </c>
      <c r="F233" s="94">
        <f>SUM(F11:F149)</f>
        <v>122</v>
      </c>
      <c r="G233" s="94">
        <f>SUM(G11:G149)</f>
        <v>122</v>
      </c>
      <c r="H233" s="94">
        <f>SUM(H11:H149)</f>
        <v>122</v>
      </c>
      <c r="I233" s="99"/>
      <c r="J233" s="94">
        <f>SUM(J11:J149)</f>
        <v>122</v>
      </c>
      <c r="K233" s="94">
        <f>SUM(K11:K149)</f>
        <v>122</v>
      </c>
      <c r="L233" s="94">
        <f>SUM(L11:L149)</f>
        <v>122</v>
      </c>
      <c r="M233" s="94">
        <f>SUM(M11:M149)</f>
        <v>122</v>
      </c>
      <c r="O233" s="94">
        <f>SUM(O11:O149)</f>
        <v>122</v>
      </c>
      <c r="P233" s="94">
        <f>SUM(P11:P149)</f>
        <v>122</v>
      </c>
      <c r="Q233" s="94">
        <f>SUM(Q11:Q149)</f>
        <v>122</v>
      </c>
      <c r="R233" s="94">
        <f>SUM(R11:R149)</f>
        <v>122</v>
      </c>
      <c r="S233" s="35"/>
    </row>
    <row r="234" spans="1:19" ht="15">
      <c r="A234" s="7"/>
      <c r="B234" s="92" t="s">
        <v>1571</v>
      </c>
      <c r="C234" s="92"/>
      <c r="D234" s="138">
        <f>'RESULTADOS TUMORES SOLIDOS'!J40</f>
        <v>1</v>
      </c>
      <c r="E234" s="94">
        <f>SUM(E11:E149)</f>
        <v>122</v>
      </c>
      <c r="F234" s="94">
        <f>SUM(F11:F149)</f>
        <v>122</v>
      </c>
      <c r="G234" s="94">
        <f>SUM(G11:G149)</f>
        <v>122</v>
      </c>
      <c r="H234" s="94">
        <f>SUM(H11:H149)</f>
        <v>122</v>
      </c>
      <c r="I234" s="99"/>
      <c r="J234" s="94">
        <f>SUM(J11:J149)</f>
        <v>122</v>
      </c>
      <c r="K234" s="94">
        <f>SUM(K11:K149)</f>
        <v>122</v>
      </c>
      <c r="L234" s="94">
        <f>SUM(L11:L149)</f>
        <v>122</v>
      </c>
      <c r="M234" s="94">
        <f>SUM(M11:M149)</f>
        <v>122</v>
      </c>
      <c r="N234" s="7"/>
      <c r="O234" s="94">
        <f>SUM(O11:O149)</f>
        <v>122</v>
      </c>
      <c r="P234" s="94">
        <f t="shared" ref="P234:R234" si="191">SUM(P11:P149)</f>
        <v>122</v>
      </c>
      <c r="Q234" s="94">
        <f t="shared" si="191"/>
        <v>122</v>
      </c>
      <c r="R234" s="94">
        <f t="shared" si="191"/>
        <v>122</v>
      </c>
      <c r="S234" s="35"/>
    </row>
    <row r="235" spans="1:19" ht="14">
      <c r="A235" s="80"/>
      <c r="B235" s="80"/>
      <c r="C235" s="80"/>
      <c r="D235" s="80"/>
      <c r="E235" s="80"/>
      <c r="F235" s="80"/>
      <c r="G235" s="80"/>
      <c r="H235" s="80"/>
      <c r="I235" s="79"/>
      <c r="J235" s="80"/>
      <c r="K235" s="80"/>
      <c r="L235" s="80"/>
      <c r="M235" s="80"/>
      <c r="N235" s="80"/>
      <c r="O235" s="80"/>
      <c r="P235" s="80"/>
      <c r="Q235" s="80"/>
      <c r="R235" s="80"/>
      <c r="S235" s="35"/>
    </row>
    <row r="236" spans="1:19" ht="14">
      <c r="A236" s="80"/>
      <c r="B236" s="80"/>
      <c r="C236" s="80"/>
      <c r="D236" s="80"/>
      <c r="E236" s="79"/>
      <c r="F236" s="80"/>
      <c r="G236" s="80"/>
      <c r="H236" s="80"/>
      <c r="I236" s="79"/>
      <c r="J236" s="80"/>
      <c r="K236" s="80"/>
      <c r="L236" s="80"/>
      <c r="M236" s="80"/>
      <c r="N236" s="80"/>
      <c r="O236" s="80"/>
      <c r="P236" s="80"/>
      <c r="Q236" s="80"/>
      <c r="R236" s="80"/>
      <c r="S236" s="35"/>
    </row>
    <row r="237" spans="1:19" ht="14">
      <c r="A237" s="80"/>
      <c r="B237" s="80"/>
      <c r="C237" s="80"/>
      <c r="D237" s="80"/>
      <c r="E237" s="79"/>
      <c r="F237" s="80"/>
      <c r="G237" s="80"/>
      <c r="H237" s="80"/>
      <c r="I237" s="79"/>
      <c r="J237" s="80"/>
      <c r="K237" s="80"/>
      <c r="L237" s="80"/>
      <c r="M237" s="80"/>
      <c r="N237" s="80"/>
      <c r="O237" s="80"/>
      <c r="P237" s="80"/>
      <c r="Q237" s="80"/>
      <c r="R237" s="80"/>
      <c r="S237" s="35"/>
    </row>
  </sheetData>
  <autoFilter ref="C11:O234" xr:uid="{00000000-0009-0000-0000-000010000000}"/>
  <mergeCells count="98">
    <mergeCell ref="A186:S186"/>
    <mergeCell ref="A188:S188"/>
    <mergeCell ref="A213:S213"/>
    <mergeCell ref="A219:S219"/>
    <mergeCell ref="A182:S182"/>
    <mergeCell ref="B214:B218"/>
    <mergeCell ref="S214:S218"/>
    <mergeCell ref="S183:S185"/>
    <mergeCell ref="B183:B185"/>
    <mergeCell ref="A135:S135"/>
    <mergeCell ref="A155:S155"/>
    <mergeCell ref="A163:S163"/>
    <mergeCell ref="A175:S175"/>
    <mergeCell ref="A178:S178"/>
    <mergeCell ref="B156:B162"/>
    <mergeCell ref="S136:S149"/>
    <mergeCell ref="B136:B149"/>
    <mergeCell ref="B164:B174"/>
    <mergeCell ref="S102:S107"/>
    <mergeCell ref="S111:S113"/>
    <mergeCell ref="B102:B107"/>
    <mergeCell ref="B111:B113"/>
    <mergeCell ref="B119:B120"/>
    <mergeCell ref="A108:S108"/>
    <mergeCell ref="A110:S110"/>
    <mergeCell ref="A114:S114"/>
    <mergeCell ref="A121:S121"/>
    <mergeCell ref="A118:S118"/>
    <mergeCell ref="S7:S9"/>
    <mergeCell ref="A7:B10"/>
    <mergeCell ref="A23:S23"/>
    <mergeCell ref="A37:S37"/>
    <mergeCell ref="A43:S43"/>
    <mergeCell ref="S19:S22"/>
    <mergeCell ref="S24:S36"/>
    <mergeCell ref="S38:S42"/>
    <mergeCell ref="S44:S46"/>
    <mergeCell ref="B48:B49"/>
    <mergeCell ref="B24:B36"/>
    <mergeCell ref="B38:B42"/>
    <mergeCell ref="B44:B46"/>
    <mergeCell ref="B19:B22"/>
    <mergeCell ref="B122:B134"/>
    <mergeCell ref="S85:S94"/>
    <mergeCell ref="S98:S100"/>
    <mergeCell ref="A54:S54"/>
    <mergeCell ref="S48:S49"/>
    <mergeCell ref="A52:S52"/>
    <mergeCell ref="A95:S95"/>
    <mergeCell ref="A97:S97"/>
    <mergeCell ref="B98:B100"/>
    <mergeCell ref="S55:S70"/>
    <mergeCell ref="B55:B70"/>
    <mergeCell ref="B71:B84"/>
    <mergeCell ref="B85:B94"/>
    <mergeCell ref="S71:S84"/>
    <mergeCell ref="A50:S50"/>
    <mergeCell ref="A101:S101"/>
    <mergeCell ref="B220:B231"/>
    <mergeCell ref="S220:S231"/>
    <mergeCell ref="S115:S117"/>
    <mergeCell ref="S119:S120"/>
    <mergeCell ref="S122:S134"/>
    <mergeCell ref="B189:B212"/>
    <mergeCell ref="S189:S212"/>
    <mergeCell ref="S164:S174"/>
    <mergeCell ref="S176:S177"/>
    <mergeCell ref="B176:B177"/>
    <mergeCell ref="S179:S181"/>
    <mergeCell ref="B179:B181"/>
    <mergeCell ref="B115:B117"/>
    <mergeCell ref="S150:S154"/>
    <mergeCell ref="B150:B154"/>
    <mergeCell ref="S156:S162"/>
    <mergeCell ref="A47:S47"/>
    <mergeCell ref="A1:S1"/>
    <mergeCell ref="A2:S2"/>
    <mergeCell ref="A4:S4"/>
    <mergeCell ref="A6:S6"/>
    <mergeCell ref="A3:S3"/>
    <mergeCell ref="A5:I5"/>
    <mergeCell ref="J5:S5"/>
    <mergeCell ref="A18:S18"/>
    <mergeCell ref="C7:C9"/>
    <mergeCell ref="E7:E9"/>
    <mergeCell ref="J7:J9"/>
    <mergeCell ref="S11:S17"/>
    <mergeCell ref="B11:B17"/>
    <mergeCell ref="R8:R10"/>
    <mergeCell ref="K8:K10"/>
    <mergeCell ref="L8:L10"/>
    <mergeCell ref="M8:M10"/>
    <mergeCell ref="P8:P10"/>
    <mergeCell ref="Q8:Q10"/>
    <mergeCell ref="F8:F10"/>
    <mergeCell ref="G8:G10"/>
    <mergeCell ref="H8:H10"/>
    <mergeCell ref="O7:O9"/>
  </mergeCells>
  <pageMargins left="0.70866141732283472" right="0.70866141732283472" top="0.74803149606299213" bottom="0.74803149606299213" header="0.31496062992125984" footer="0.31496062992125984"/>
  <pageSetup scale="34" fitToHeight="0"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8">
    <tabColor rgb="FF8E001B"/>
    <pageSetUpPr fitToPage="1"/>
  </sheetPr>
  <dimension ref="A1:S43"/>
  <sheetViews>
    <sheetView tabSelected="1" view="pageBreakPreview" zoomScale="60" zoomScaleNormal="70" workbookViewId="0">
      <pane ySplit="8" topLeftCell="A9" activePane="bottomLeft" state="frozen"/>
      <selection activeCell="A5" sqref="A5:I5"/>
      <selection pane="bottomLeft" activeCell="N11" sqref="N11"/>
    </sheetView>
  </sheetViews>
  <sheetFormatPr baseColWidth="10" defaultColWidth="9.3984375" defaultRowHeight="10"/>
  <cols>
    <col min="1" max="1" width="5.796875" style="175" customWidth="1"/>
    <col min="2" max="2" width="50.796875" style="175" customWidth="1"/>
    <col min="3" max="3" width="22.796875" style="169" customWidth="1"/>
    <col min="4" max="4" width="50.796875" style="173" customWidth="1"/>
    <col min="5" max="5" width="10.796875" style="177" customWidth="1"/>
    <col min="6" max="8" width="10.796875" style="175" hidden="1" customWidth="1"/>
    <col min="9" max="9" width="90.796875" style="176" customWidth="1"/>
    <col min="10" max="10" width="10.796875" style="175" customWidth="1"/>
    <col min="11" max="13" width="10.796875" style="175" hidden="1" customWidth="1"/>
    <col min="14" max="14" width="90.796875" style="173" customWidth="1"/>
    <col min="15" max="15" width="10.796875" style="175" customWidth="1"/>
    <col min="16" max="18" width="10.796875" style="175" hidden="1" customWidth="1"/>
    <col min="19" max="19" width="50.796875" style="169" customWidth="1"/>
    <col min="20" max="20" width="10.3984375" style="175" customWidth="1"/>
    <col min="21" max="16384" width="9.3984375" style="175"/>
  </cols>
  <sheetData>
    <row r="1" spans="1:19" s="140" customFormat="1" ht="18" customHeight="1">
      <c r="A1" s="347" t="s">
        <v>1829</v>
      </c>
      <c r="B1" s="348"/>
      <c r="C1" s="348"/>
      <c r="D1" s="348"/>
      <c r="E1" s="348"/>
      <c r="F1" s="348"/>
      <c r="G1" s="348"/>
      <c r="H1" s="348"/>
      <c r="I1" s="348"/>
      <c r="J1" s="348"/>
      <c r="K1" s="348"/>
      <c r="L1" s="348"/>
      <c r="M1" s="348"/>
      <c r="N1" s="348"/>
      <c r="O1" s="348"/>
      <c r="P1" s="348"/>
      <c r="Q1" s="348"/>
      <c r="R1" s="348"/>
      <c r="S1" s="348"/>
    </row>
    <row r="2" spans="1:19" s="140" customFormat="1" ht="18" customHeight="1">
      <c r="A2" s="349" t="s">
        <v>27</v>
      </c>
      <c r="B2" s="350"/>
      <c r="C2" s="350"/>
      <c r="D2" s="350"/>
      <c r="E2" s="350"/>
      <c r="F2" s="350"/>
      <c r="G2" s="350"/>
      <c r="H2" s="350"/>
      <c r="I2" s="350"/>
      <c r="J2" s="350"/>
      <c r="K2" s="350"/>
      <c r="L2" s="350"/>
      <c r="M2" s="350"/>
      <c r="N2" s="350"/>
      <c r="O2" s="350"/>
      <c r="P2" s="350"/>
      <c r="Q2" s="350"/>
      <c r="R2" s="350"/>
      <c r="S2" s="350"/>
    </row>
    <row r="3" spans="1:19" s="141" customFormat="1" ht="42" customHeight="1">
      <c r="A3" s="354"/>
      <c r="B3" s="355"/>
      <c r="C3" s="355"/>
      <c r="D3" s="355"/>
      <c r="E3" s="355"/>
      <c r="F3" s="355"/>
      <c r="G3" s="355"/>
      <c r="H3" s="355"/>
      <c r="I3" s="355"/>
      <c r="J3" s="355"/>
      <c r="K3" s="355"/>
      <c r="L3" s="355"/>
      <c r="M3" s="355"/>
      <c r="N3" s="355"/>
      <c r="O3" s="355"/>
      <c r="P3" s="355"/>
      <c r="Q3" s="355"/>
      <c r="R3" s="355"/>
      <c r="S3" s="355"/>
    </row>
    <row r="4" spans="1:19" s="140" customFormat="1" ht="57" customHeight="1">
      <c r="A4" s="351" t="str">
        <f>'LABORATORIO CLÍNICO'!A4:S4</f>
        <v xml:space="preserve">CÉDULA DE EVALUACIÓN PARA CÁNCER EN MENORES DE 18 AÑOS: Astrocitoma, Ependimoma, Meduloblastoma, Neuroblastoma, Otros tumores del sistema nervioso central; Tumor de Wilms, Otros tumores renales, Hepatocarcinoma, Hepatoblastoma, Osteosarcoma, Sarcoma de Ewing, Linfoma no Hodgkin, Enfermedad o linfoma deHodgkin, Retinoblastoma, Sarcoma de partes blandas, Tumores gonadales, Tumores extragonadales, Diversos carcinomas, Histiocitosis; Leucemia linfoblástica aguda, Leucemia mieloblástica aguda, Leucemia crónica, Síndrome mielodisplásico - 2018                                                                                                                                                                             </v>
      </c>
      <c r="B4" s="352"/>
      <c r="C4" s="352"/>
      <c r="D4" s="352"/>
      <c r="E4" s="352"/>
      <c r="F4" s="352"/>
      <c r="G4" s="352"/>
      <c r="H4" s="352"/>
      <c r="I4" s="352"/>
      <c r="J4" s="352"/>
      <c r="K4" s="352"/>
      <c r="L4" s="352"/>
      <c r="M4" s="352"/>
      <c r="N4" s="352"/>
      <c r="O4" s="352"/>
      <c r="P4" s="352"/>
      <c r="Q4" s="352"/>
      <c r="R4" s="352"/>
      <c r="S4" s="352"/>
    </row>
    <row r="5" spans="1:19" s="142" customFormat="1" ht="21" customHeight="1">
      <c r="A5" s="301">
        <f>CARÁTULA!E8</f>
        <v>0</v>
      </c>
      <c r="B5" s="301"/>
      <c r="C5" s="301"/>
      <c r="D5" s="301"/>
      <c r="E5" s="301"/>
      <c r="F5" s="301"/>
      <c r="G5" s="301"/>
      <c r="H5" s="301"/>
      <c r="I5" s="301"/>
      <c r="J5" s="301">
        <f>CARÁTULA!E11</f>
        <v>0</v>
      </c>
      <c r="K5" s="301"/>
      <c r="L5" s="301"/>
      <c r="M5" s="301"/>
      <c r="N5" s="301"/>
      <c r="O5" s="301"/>
      <c r="P5" s="301"/>
      <c r="Q5" s="301"/>
      <c r="R5" s="301"/>
      <c r="S5" s="301"/>
    </row>
    <row r="6" spans="1:19" s="142" customFormat="1" ht="20" customHeight="1">
      <c r="A6" s="353" t="s">
        <v>14</v>
      </c>
      <c r="B6" s="353"/>
      <c r="C6" s="353"/>
      <c r="D6" s="353"/>
      <c r="E6" s="353"/>
      <c r="F6" s="353"/>
      <c r="G6" s="353"/>
      <c r="H6" s="353"/>
      <c r="I6" s="353"/>
      <c r="J6" s="353"/>
      <c r="K6" s="353"/>
      <c r="L6" s="353"/>
      <c r="M6" s="353"/>
      <c r="N6" s="353"/>
      <c r="O6" s="353"/>
      <c r="P6" s="353"/>
      <c r="Q6" s="353"/>
      <c r="R6" s="353"/>
      <c r="S6" s="353"/>
    </row>
    <row r="7" spans="1:19" s="142" customFormat="1" ht="19.5" customHeight="1">
      <c r="A7" s="357"/>
      <c r="B7" s="357" t="s">
        <v>28</v>
      </c>
      <c r="C7" s="345" t="s">
        <v>29</v>
      </c>
      <c r="D7" s="143" t="s">
        <v>30</v>
      </c>
      <c r="E7" s="345" t="s">
        <v>31</v>
      </c>
      <c r="F7" s="358" t="s">
        <v>1723</v>
      </c>
      <c r="G7" s="358" t="s">
        <v>452</v>
      </c>
      <c r="H7" s="358" t="s">
        <v>1724</v>
      </c>
      <c r="I7" s="143" t="s">
        <v>1</v>
      </c>
      <c r="J7" s="345" t="s">
        <v>31</v>
      </c>
      <c r="K7" s="358" t="s">
        <v>1723</v>
      </c>
      <c r="L7" s="358" t="s">
        <v>452</v>
      </c>
      <c r="M7" s="358" t="s">
        <v>1724</v>
      </c>
      <c r="N7" s="144" t="s">
        <v>2</v>
      </c>
      <c r="O7" s="345" t="s">
        <v>31</v>
      </c>
      <c r="P7" s="359" t="s">
        <v>1723</v>
      </c>
      <c r="Q7" s="359" t="s">
        <v>452</v>
      </c>
      <c r="R7" s="359" t="s">
        <v>1724</v>
      </c>
      <c r="S7" s="345" t="s">
        <v>32</v>
      </c>
    </row>
    <row r="8" spans="1:19" s="142" customFormat="1" ht="19.5" customHeight="1">
      <c r="A8" s="357"/>
      <c r="B8" s="357"/>
      <c r="C8" s="345"/>
      <c r="D8" s="145" t="s">
        <v>33</v>
      </c>
      <c r="E8" s="345"/>
      <c r="F8" s="358"/>
      <c r="G8" s="358"/>
      <c r="H8" s="358"/>
      <c r="I8" s="146" t="s">
        <v>33</v>
      </c>
      <c r="J8" s="345"/>
      <c r="K8" s="358"/>
      <c r="L8" s="358"/>
      <c r="M8" s="358"/>
      <c r="N8" s="147" t="s">
        <v>5</v>
      </c>
      <c r="O8" s="345"/>
      <c r="P8" s="359"/>
      <c r="Q8" s="359"/>
      <c r="R8" s="359"/>
      <c r="S8" s="345"/>
    </row>
    <row r="9" spans="1:19" s="159" customFormat="1" ht="87" customHeight="1">
      <c r="A9" s="357"/>
      <c r="B9" s="357"/>
      <c r="C9" s="346"/>
      <c r="D9" s="148" t="s">
        <v>34</v>
      </c>
      <c r="E9" s="346"/>
      <c r="F9" s="358"/>
      <c r="G9" s="358"/>
      <c r="H9" s="358"/>
      <c r="I9" s="149" t="s">
        <v>34</v>
      </c>
      <c r="J9" s="346"/>
      <c r="K9" s="358"/>
      <c r="L9" s="358"/>
      <c r="M9" s="358"/>
      <c r="N9" s="150" t="s">
        <v>34</v>
      </c>
      <c r="O9" s="346"/>
      <c r="P9" s="359"/>
      <c r="Q9" s="359"/>
      <c r="R9" s="359"/>
      <c r="S9" s="346"/>
    </row>
    <row r="10" spans="1:19" s="159" customFormat="1" ht="239.25" customHeight="1">
      <c r="A10" s="151">
        <v>1</v>
      </c>
      <c r="B10" s="152" t="s">
        <v>1653</v>
      </c>
      <c r="C10" s="153" t="s">
        <v>1679</v>
      </c>
      <c r="D10" s="152" t="s">
        <v>1654</v>
      </c>
      <c r="E10" s="154">
        <v>1</v>
      </c>
      <c r="F10" s="155">
        <f t="shared" ref="F10:F11" si="0">IF(E10=G10,H10)</f>
        <v>1</v>
      </c>
      <c r="G10" s="155">
        <f t="shared" ref="G10:G11" si="1">IF(E10="NA","NA",H10)</f>
        <v>1</v>
      </c>
      <c r="H10" s="155">
        <v>1</v>
      </c>
      <c r="I10" s="156" t="s">
        <v>1655</v>
      </c>
      <c r="J10" s="154">
        <v>1</v>
      </c>
      <c r="K10" s="155">
        <f t="shared" ref="K10:K18" si="2">IF(J10=L10,M10)</f>
        <v>1</v>
      </c>
      <c r="L10" s="155">
        <f t="shared" ref="L10:L18" si="3">IF(J10="NA","NA",M10)</f>
        <v>1</v>
      </c>
      <c r="M10" s="155">
        <v>1</v>
      </c>
      <c r="N10" s="152" t="s">
        <v>451</v>
      </c>
      <c r="O10" s="157" t="s">
        <v>452</v>
      </c>
      <c r="P10" s="152" t="s">
        <v>452</v>
      </c>
      <c r="Q10" s="152" t="s">
        <v>452</v>
      </c>
      <c r="R10" s="152" t="s">
        <v>452</v>
      </c>
      <c r="S10" s="158" t="s">
        <v>191</v>
      </c>
    </row>
    <row r="11" spans="1:19" s="159" customFormat="1" ht="224">
      <c r="A11" s="151">
        <v>2</v>
      </c>
      <c r="B11" s="152" t="s">
        <v>1681</v>
      </c>
      <c r="C11" s="153" t="s">
        <v>1680</v>
      </c>
      <c r="D11" s="152" t="s">
        <v>1656</v>
      </c>
      <c r="E11" s="154">
        <v>1</v>
      </c>
      <c r="F11" s="155">
        <f t="shared" si="0"/>
        <v>1</v>
      </c>
      <c r="G11" s="155">
        <f t="shared" si="1"/>
        <v>1</v>
      </c>
      <c r="H11" s="155">
        <v>1</v>
      </c>
      <c r="I11" s="156" t="s">
        <v>1657</v>
      </c>
      <c r="J11" s="154">
        <v>1</v>
      </c>
      <c r="K11" s="155">
        <f t="shared" si="2"/>
        <v>1</v>
      </c>
      <c r="L11" s="155">
        <f t="shared" si="3"/>
        <v>1</v>
      </c>
      <c r="M11" s="155">
        <v>1</v>
      </c>
      <c r="N11" s="152" t="s">
        <v>1658</v>
      </c>
      <c r="O11" s="154">
        <v>1</v>
      </c>
      <c r="P11" s="155">
        <f t="shared" ref="P11:P18" si="4">IF(O11=Q11,R11)</f>
        <v>1</v>
      </c>
      <c r="Q11" s="155">
        <f t="shared" ref="Q11:Q18" si="5">IF(O11="NA","NA",R11)</f>
        <v>1</v>
      </c>
      <c r="R11" s="155">
        <v>1</v>
      </c>
      <c r="S11" s="158" t="s">
        <v>388</v>
      </c>
    </row>
    <row r="12" spans="1:19" s="159" customFormat="1" ht="97.5" customHeight="1">
      <c r="A12" s="151">
        <v>3</v>
      </c>
      <c r="B12" s="152" t="s">
        <v>1659</v>
      </c>
      <c r="C12" s="153" t="s">
        <v>421</v>
      </c>
      <c r="D12" s="152" t="s">
        <v>1660</v>
      </c>
      <c r="E12" s="154">
        <v>1</v>
      </c>
      <c r="F12" s="155">
        <f t="shared" ref="F12:F18" si="6">IF(E12=G12,H12)</f>
        <v>1</v>
      </c>
      <c r="G12" s="155">
        <f t="shared" ref="G12:G18" si="7">IF(E12="NA","NA",H12)</f>
        <v>1</v>
      </c>
      <c r="H12" s="155">
        <v>1</v>
      </c>
      <c r="I12" s="156" t="s">
        <v>1682</v>
      </c>
      <c r="J12" s="154">
        <v>1</v>
      </c>
      <c r="K12" s="155">
        <f t="shared" si="2"/>
        <v>1</v>
      </c>
      <c r="L12" s="155">
        <f t="shared" si="3"/>
        <v>1</v>
      </c>
      <c r="M12" s="155">
        <v>1</v>
      </c>
      <c r="N12" s="152" t="s">
        <v>1661</v>
      </c>
      <c r="O12" s="154">
        <v>1</v>
      </c>
      <c r="P12" s="155">
        <f t="shared" si="4"/>
        <v>1</v>
      </c>
      <c r="Q12" s="155">
        <f t="shared" si="5"/>
        <v>1</v>
      </c>
      <c r="R12" s="155">
        <v>1</v>
      </c>
      <c r="S12" s="158" t="s">
        <v>388</v>
      </c>
    </row>
    <row r="13" spans="1:19" s="159" customFormat="1" ht="92.25" customHeight="1">
      <c r="A13" s="151">
        <v>4</v>
      </c>
      <c r="B13" s="152" t="s">
        <v>1662</v>
      </c>
      <c r="C13" s="153" t="s">
        <v>422</v>
      </c>
      <c r="D13" s="152" t="s">
        <v>1663</v>
      </c>
      <c r="E13" s="154">
        <v>1</v>
      </c>
      <c r="F13" s="155">
        <f t="shared" si="6"/>
        <v>1</v>
      </c>
      <c r="G13" s="155">
        <f t="shared" si="7"/>
        <v>1</v>
      </c>
      <c r="H13" s="155">
        <v>1</v>
      </c>
      <c r="I13" s="156" t="s">
        <v>1664</v>
      </c>
      <c r="J13" s="154">
        <v>1</v>
      </c>
      <c r="K13" s="155">
        <f t="shared" si="2"/>
        <v>1</v>
      </c>
      <c r="L13" s="155">
        <f t="shared" si="3"/>
        <v>1</v>
      </c>
      <c r="M13" s="155">
        <v>1</v>
      </c>
      <c r="N13" s="152" t="s">
        <v>1665</v>
      </c>
      <c r="O13" s="154">
        <v>1</v>
      </c>
      <c r="P13" s="155">
        <f t="shared" si="4"/>
        <v>1</v>
      </c>
      <c r="Q13" s="155">
        <f t="shared" si="5"/>
        <v>1</v>
      </c>
      <c r="R13" s="155">
        <v>1</v>
      </c>
      <c r="S13" s="158" t="s">
        <v>191</v>
      </c>
    </row>
    <row r="14" spans="1:19" s="159" customFormat="1" ht="116.25" customHeight="1">
      <c r="A14" s="151">
        <v>5</v>
      </c>
      <c r="B14" s="152" t="s">
        <v>1666</v>
      </c>
      <c r="C14" s="160" t="s">
        <v>1739</v>
      </c>
      <c r="D14" s="152" t="s">
        <v>1831</v>
      </c>
      <c r="E14" s="154">
        <v>1</v>
      </c>
      <c r="F14" s="155">
        <f t="shared" si="6"/>
        <v>1</v>
      </c>
      <c r="G14" s="155">
        <f t="shared" si="7"/>
        <v>1</v>
      </c>
      <c r="H14" s="155">
        <v>1</v>
      </c>
      <c r="I14" s="156" t="s">
        <v>1830</v>
      </c>
      <c r="J14" s="154">
        <v>1</v>
      </c>
      <c r="K14" s="155">
        <f t="shared" si="2"/>
        <v>1</v>
      </c>
      <c r="L14" s="155">
        <f t="shared" si="3"/>
        <v>1</v>
      </c>
      <c r="M14" s="155">
        <v>1</v>
      </c>
      <c r="N14" s="152" t="s">
        <v>1920</v>
      </c>
      <c r="O14" s="154">
        <v>1</v>
      </c>
      <c r="P14" s="155">
        <f t="shared" si="4"/>
        <v>1</v>
      </c>
      <c r="Q14" s="155">
        <f t="shared" si="5"/>
        <v>1</v>
      </c>
      <c r="R14" s="155">
        <v>1</v>
      </c>
      <c r="S14" s="158" t="s">
        <v>388</v>
      </c>
    </row>
    <row r="15" spans="1:19" s="159" customFormat="1" ht="252.75" customHeight="1">
      <c r="A15" s="151">
        <v>6</v>
      </c>
      <c r="B15" s="152" t="s">
        <v>443</v>
      </c>
      <c r="C15" s="153" t="s">
        <v>423</v>
      </c>
      <c r="D15" s="152" t="s">
        <v>1667</v>
      </c>
      <c r="E15" s="154">
        <v>1</v>
      </c>
      <c r="F15" s="155">
        <f t="shared" si="6"/>
        <v>1</v>
      </c>
      <c r="G15" s="155">
        <f t="shared" si="7"/>
        <v>1</v>
      </c>
      <c r="H15" s="155">
        <v>1</v>
      </c>
      <c r="I15" s="156" t="s">
        <v>1668</v>
      </c>
      <c r="J15" s="154">
        <v>1</v>
      </c>
      <c r="K15" s="155">
        <f t="shared" si="2"/>
        <v>1</v>
      </c>
      <c r="L15" s="155">
        <f t="shared" si="3"/>
        <v>1</v>
      </c>
      <c r="M15" s="155">
        <v>1</v>
      </c>
      <c r="N15" s="152" t="s">
        <v>451</v>
      </c>
      <c r="O15" s="157" t="s">
        <v>452</v>
      </c>
      <c r="P15" s="152" t="s">
        <v>452</v>
      </c>
      <c r="Q15" s="152" t="s">
        <v>452</v>
      </c>
      <c r="R15" s="152" t="s">
        <v>452</v>
      </c>
      <c r="S15" s="158" t="s">
        <v>426</v>
      </c>
    </row>
    <row r="16" spans="1:19" s="159" customFormat="1" ht="247.5" customHeight="1">
      <c r="A16" s="151">
        <v>7</v>
      </c>
      <c r="B16" s="152" t="s">
        <v>1669</v>
      </c>
      <c r="C16" s="153" t="s">
        <v>424</v>
      </c>
      <c r="D16" s="152" t="s">
        <v>1670</v>
      </c>
      <c r="E16" s="154">
        <v>1</v>
      </c>
      <c r="F16" s="155">
        <f t="shared" si="6"/>
        <v>1</v>
      </c>
      <c r="G16" s="155">
        <f t="shared" si="7"/>
        <v>1</v>
      </c>
      <c r="H16" s="155">
        <v>1</v>
      </c>
      <c r="I16" s="156" t="s">
        <v>1671</v>
      </c>
      <c r="J16" s="154">
        <v>1</v>
      </c>
      <c r="K16" s="155">
        <f t="shared" si="2"/>
        <v>1</v>
      </c>
      <c r="L16" s="155">
        <f t="shared" si="3"/>
        <v>1</v>
      </c>
      <c r="M16" s="155">
        <v>1</v>
      </c>
      <c r="N16" s="152" t="s">
        <v>1672</v>
      </c>
      <c r="O16" s="154">
        <v>1</v>
      </c>
      <c r="P16" s="155">
        <f t="shared" si="4"/>
        <v>1</v>
      </c>
      <c r="Q16" s="155">
        <f t="shared" si="5"/>
        <v>1</v>
      </c>
      <c r="R16" s="155">
        <v>1</v>
      </c>
      <c r="S16" s="356" t="s">
        <v>388</v>
      </c>
    </row>
    <row r="17" spans="1:19" s="159" customFormat="1" ht="103.5" customHeight="1">
      <c r="A17" s="151">
        <v>8</v>
      </c>
      <c r="B17" s="152" t="s">
        <v>1673</v>
      </c>
      <c r="C17" s="153" t="s">
        <v>425</v>
      </c>
      <c r="D17" s="152" t="s">
        <v>1674</v>
      </c>
      <c r="E17" s="154">
        <v>1</v>
      </c>
      <c r="F17" s="155">
        <f t="shared" si="6"/>
        <v>1</v>
      </c>
      <c r="G17" s="155">
        <f t="shared" si="7"/>
        <v>1</v>
      </c>
      <c r="H17" s="155">
        <v>1</v>
      </c>
      <c r="I17" s="156" t="s">
        <v>1675</v>
      </c>
      <c r="J17" s="154">
        <v>1</v>
      </c>
      <c r="K17" s="155">
        <f t="shared" si="2"/>
        <v>1</v>
      </c>
      <c r="L17" s="155">
        <f t="shared" si="3"/>
        <v>1</v>
      </c>
      <c r="M17" s="155">
        <v>1</v>
      </c>
      <c r="N17" s="152" t="s">
        <v>1676</v>
      </c>
      <c r="O17" s="154">
        <v>1</v>
      </c>
      <c r="P17" s="155">
        <f t="shared" si="4"/>
        <v>1</v>
      </c>
      <c r="Q17" s="155">
        <f t="shared" si="5"/>
        <v>1</v>
      </c>
      <c r="R17" s="155">
        <v>1</v>
      </c>
      <c r="S17" s="356"/>
    </row>
    <row r="18" spans="1:19" s="168" customFormat="1" ht="138.75" customHeight="1">
      <c r="A18" s="151">
        <v>9</v>
      </c>
      <c r="B18" s="152" t="s">
        <v>1103</v>
      </c>
      <c r="C18" s="153" t="s">
        <v>359</v>
      </c>
      <c r="D18" s="152" t="s">
        <v>1104</v>
      </c>
      <c r="E18" s="154">
        <v>1</v>
      </c>
      <c r="F18" s="155">
        <f t="shared" si="6"/>
        <v>1</v>
      </c>
      <c r="G18" s="155">
        <f t="shared" si="7"/>
        <v>1</v>
      </c>
      <c r="H18" s="155">
        <v>1</v>
      </c>
      <c r="I18" s="156" t="s">
        <v>1677</v>
      </c>
      <c r="J18" s="154">
        <v>1</v>
      </c>
      <c r="K18" s="155">
        <f t="shared" si="2"/>
        <v>1</v>
      </c>
      <c r="L18" s="155">
        <f t="shared" si="3"/>
        <v>1</v>
      </c>
      <c r="M18" s="155">
        <v>1</v>
      </c>
      <c r="N18" s="152" t="s">
        <v>1678</v>
      </c>
      <c r="O18" s="154">
        <v>1</v>
      </c>
      <c r="P18" s="155">
        <f t="shared" si="4"/>
        <v>1</v>
      </c>
      <c r="Q18" s="155">
        <f t="shared" si="5"/>
        <v>1</v>
      </c>
      <c r="R18" s="155">
        <v>1</v>
      </c>
      <c r="S18" s="356"/>
    </row>
    <row r="19" spans="1:19" s="168" customFormat="1" ht="28">
      <c r="A19" s="161"/>
      <c r="B19" s="162" t="s">
        <v>1250</v>
      </c>
      <c r="C19" s="163"/>
      <c r="D19" s="164">
        <f>'RESULTADOS HEMATOPATIAS'!J40</f>
        <v>1</v>
      </c>
      <c r="E19" s="165">
        <f>SUM(E10:E18)</f>
        <v>9</v>
      </c>
      <c r="F19" s="165">
        <f t="shared" ref="F19:H19" si="8">SUM(F10:F18)</f>
        <v>9</v>
      </c>
      <c r="G19" s="165">
        <f t="shared" si="8"/>
        <v>9</v>
      </c>
      <c r="H19" s="165">
        <f t="shared" si="8"/>
        <v>9</v>
      </c>
      <c r="I19" s="166"/>
      <c r="J19" s="165">
        <v>9</v>
      </c>
      <c r="K19" s="165">
        <f t="shared" ref="K19" si="9">SUM(K10:K18)</f>
        <v>9</v>
      </c>
      <c r="L19" s="165">
        <f t="shared" ref="L19" si="10">SUM(L10:L18)</f>
        <v>9</v>
      </c>
      <c r="M19" s="165">
        <f t="shared" ref="M19" si="11">SUM(M10:M18)</f>
        <v>9</v>
      </c>
      <c r="N19" s="167"/>
      <c r="O19" s="165">
        <v>7</v>
      </c>
      <c r="P19" s="165">
        <f t="shared" ref="P19" si="12">SUM(P10:P18)</f>
        <v>7</v>
      </c>
      <c r="Q19" s="165">
        <f t="shared" ref="Q19" si="13">SUM(Q10:Q18)</f>
        <v>7</v>
      </c>
      <c r="R19" s="165">
        <f t="shared" ref="R19" si="14">SUM(R10:R18)</f>
        <v>7</v>
      </c>
      <c r="S19" s="163"/>
    </row>
    <row r="20" spans="1:19" s="168" customFormat="1" ht="14">
      <c r="A20" s="161"/>
      <c r="B20" s="162" t="s">
        <v>1251</v>
      </c>
      <c r="C20" s="163"/>
      <c r="D20" s="164">
        <f>'RESULTADOS FUERA'!B48</f>
        <v>1</v>
      </c>
      <c r="E20" s="165">
        <f>SUM(E10:E18)</f>
        <v>9</v>
      </c>
      <c r="F20" s="165">
        <f t="shared" ref="F20:H20" si="15">SUM(F10:F18)</f>
        <v>9</v>
      </c>
      <c r="G20" s="165">
        <f t="shared" si="15"/>
        <v>9</v>
      </c>
      <c r="H20" s="165">
        <f t="shared" si="15"/>
        <v>9</v>
      </c>
      <c r="I20" s="166"/>
      <c r="J20" s="165">
        <v>9</v>
      </c>
      <c r="K20" s="165">
        <f t="shared" ref="K20:M20" si="16">SUM(K10:K18)</f>
        <v>9</v>
      </c>
      <c r="L20" s="165">
        <f t="shared" si="16"/>
        <v>9</v>
      </c>
      <c r="M20" s="165">
        <f t="shared" si="16"/>
        <v>9</v>
      </c>
      <c r="N20" s="167"/>
      <c r="O20" s="165">
        <v>7</v>
      </c>
      <c r="P20" s="165">
        <f t="shared" ref="P20:R20" si="17">SUM(P10:P18)</f>
        <v>7</v>
      </c>
      <c r="Q20" s="165">
        <f t="shared" si="17"/>
        <v>7</v>
      </c>
      <c r="R20" s="165">
        <f t="shared" si="17"/>
        <v>7</v>
      </c>
      <c r="S20" s="163"/>
    </row>
    <row r="21" spans="1:19" s="168" customFormat="1" ht="14">
      <c r="A21" s="161"/>
      <c r="B21" s="162" t="s">
        <v>1252</v>
      </c>
      <c r="C21" s="163"/>
      <c r="D21" s="164">
        <f>'RESULTADOS TUMORES SOLIDOS'!B48</f>
        <v>1</v>
      </c>
      <c r="E21" s="165">
        <f>SUM(E10:E18)</f>
        <v>9</v>
      </c>
      <c r="F21" s="165">
        <f t="shared" ref="F21:H21" si="18">SUM(F10:F18)</f>
        <v>9</v>
      </c>
      <c r="G21" s="165">
        <f t="shared" si="18"/>
        <v>9</v>
      </c>
      <c r="H21" s="165">
        <f t="shared" si="18"/>
        <v>9</v>
      </c>
      <c r="I21" s="166"/>
      <c r="J21" s="165">
        <v>9</v>
      </c>
      <c r="K21" s="165">
        <f t="shared" ref="K21:M21" si="19">SUM(K10:K18)</f>
        <v>9</v>
      </c>
      <c r="L21" s="165">
        <f t="shared" si="19"/>
        <v>9</v>
      </c>
      <c r="M21" s="165">
        <f t="shared" si="19"/>
        <v>9</v>
      </c>
      <c r="N21" s="167"/>
      <c r="O21" s="165">
        <v>7</v>
      </c>
      <c r="P21" s="165">
        <f t="shared" ref="P21:R21" si="20">SUM(P10:P18)</f>
        <v>7</v>
      </c>
      <c r="Q21" s="165">
        <f t="shared" si="20"/>
        <v>7</v>
      </c>
      <c r="R21" s="165">
        <f t="shared" si="20"/>
        <v>7</v>
      </c>
      <c r="S21" s="163"/>
    </row>
    <row r="22" spans="1:19">
      <c r="A22" s="168"/>
      <c r="B22" s="168"/>
      <c r="D22" s="170"/>
      <c r="E22" s="171"/>
      <c r="F22" s="168"/>
      <c r="G22" s="168"/>
      <c r="H22" s="168"/>
      <c r="I22" s="172"/>
      <c r="J22" s="168"/>
      <c r="K22" s="168"/>
      <c r="L22" s="168"/>
      <c r="M22" s="168"/>
      <c r="N22" s="170"/>
      <c r="O22" s="168"/>
      <c r="P22" s="168"/>
      <c r="Q22" s="168"/>
      <c r="R22" s="168"/>
    </row>
    <row r="43" spans="5:7">
      <c r="E43" s="174"/>
      <c r="F43" s="174"/>
      <c r="G43" s="174"/>
    </row>
  </sheetData>
  <mergeCells count="24">
    <mergeCell ref="S16:S18"/>
    <mergeCell ref="A7:A9"/>
    <mergeCell ref="B7:B9"/>
    <mergeCell ref="C7:C9"/>
    <mergeCell ref="E7:E9"/>
    <mergeCell ref="J7:J9"/>
    <mergeCell ref="F7:F9"/>
    <mergeCell ref="G7:G9"/>
    <mergeCell ref="H7:H9"/>
    <mergeCell ref="K7:K9"/>
    <mergeCell ref="L7:L9"/>
    <mergeCell ref="M7:M9"/>
    <mergeCell ref="P7:P9"/>
    <mergeCell ref="Q7:Q9"/>
    <mergeCell ref="R7:R9"/>
    <mergeCell ref="O7:O9"/>
    <mergeCell ref="S7:S9"/>
    <mergeCell ref="A1:S1"/>
    <mergeCell ref="A2:S2"/>
    <mergeCell ref="A4:S4"/>
    <mergeCell ref="A6:S6"/>
    <mergeCell ref="A3:S3"/>
    <mergeCell ref="A5:I5"/>
    <mergeCell ref="J5:S5"/>
  </mergeCells>
  <pageMargins left="0.7" right="0.7" top="0.75" bottom="0.75" header="0.3" footer="0.3"/>
  <pageSetup scale="35" fitToHeight="0"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9">
    <tabColor rgb="FF8E001B"/>
    <pageSetUpPr fitToPage="1"/>
  </sheetPr>
  <dimension ref="A1:S49"/>
  <sheetViews>
    <sheetView topLeftCell="A13" zoomScale="70" zoomScaleNormal="70" workbookViewId="0">
      <selection activeCell="H6" sqref="H6:O6"/>
    </sheetView>
  </sheetViews>
  <sheetFormatPr baseColWidth="10" defaultColWidth="12" defaultRowHeight="9" customHeight="1"/>
  <cols>
    <col min="1" max="1" width="24.796875" style="80" customWidth="1"/>
    <col min="2" max="3" width="20.796875" style="80" customWidth="1"/>
    <col min="4" max="4" width="2.3984375" style="80" customWidth="1"/>
    <col min="5" max="5" width="24.796875" style="80" customWidth="1"/>
    <col min="6" max="7" width="20.796875" style="80" customWidth="1"/>
    <col min="8" max="8" width="2.3984375" style="80" customWidth="1"/>
    <col min="9" max="9" width="24.796875" style="79" customWidth="1"/>
    <col min="10" max="11" width="20.796875" style="80" customWidth="1"/>
    <col min="12" max="12" width="2.3984375" style="80" customWidth="1"/>
    <col min="13" max="13" width="24.796875" style="80" customWidth="1"/>
    <col min="14" max="15" width="20.796875" style="80" customWidth="1"/>
    <col min="16" max="24" width="9" style="80" customWidth="1"/>
    <col min="25" max="16384" width="12" style="80"/>
  </cols>
  <sheetData>
    <row r="1" spans="1:19" s="1" customFormat="1" ht="18" customHeight="1">
      <c r="A1" s="261" t="s">
        <v>1829</v>
      </c>
      <c r="B1" s="262"/>
      <c r="C1" s="262"/>
      <c r="D1" s="262"/>
      <c r="E1" s="262"/>
      <c r="F1" s="262"/>
      <c r="G1" s="262"/>
      <c r="H1" s="262"/>
      <c r="I1" s="262"/>
      <c r="J1" s="262"/>
      <c r="K1" s="262"/>
      <c r="L1" s="262"/>
      <c r="M1" s="262"/>
      <c r="N1" s="262"/>
      <c r="O1" s="262"/>
    </row>
    <row r="2" spans="1:19" s="1" customFormat="1" ht="18" customHeight="1">
      <c r="A2" s="261" t="s">
        <v>27</v>
      </c>
      <c r="B2" s="262"/>
      <c r="C2" s="262"/>
      <c r="D2" s="262"/>
      <c r="E2" s="262"/>
      <c r="F2" s="262"/>
      <c r="G2" s="262"/>
      <c r="H2" s="262"/>
      <c r="I2" s="262"/>
      <c r="J2" s="262"/>
      <c r="K2" s="262"/>
      <c r="L2" s="262"/>
      <c r="M2" s="262"/>
      <c r="N2" s="262"/>
      <c r="O2" s="262"/>
    </row>
    <row r="3" spans="1:19" s="6" customFormat="1" ht="42" customHeight="1">
      <c r="A3" s="261"/>
      <c r="B3" s="262"/>
      <c r="C3" s="262"/>
      <c r="D3" s="262"/>
      <c r="E3" s="262"/>
      <c r="F3" s="262"/>
      <c r="G3" s="262"/>
      <c r="H3" s="262"/>
      <c r="I3" s="262"/>
      <c r="J3" s="262"/>
      <c r="K3" s="262"/>
      <c r="L3" s="262"/>
      <c r="M3" s="262"/>
      <c r="N3" s="262"/>
      <c r="O3" s="262"/>
    </row>
    <row r="4" spans="1:19" s="1" customFormat="1" ht="41.25" customHeight="1">
      <c r="A4" s="363" t="s">
        <v>1834</v>
      </c>
      <c r="B4" s="364"/>
      <c r="C4" s="364"/>
      <c r="D4" s="364"/>
      <c r="E4" s="364"/>
      <c r="F4" s="364"/>
      <c r="G4" s="364"/>
      <c r="H4" s="364"/>
      <c r="I4" s="364"/>
      <c r="J4" s="364"/>
      <c r="K4" s="364"/>
      <c r="L4" s="364"/>
      <c r="M4" s="364"/>
      <c r="N4" s="364"/>
      <c r="O4" s="364"/>
    </row>
    <row r="5" spans="1:19" s="178" customFormat="1" ht="18.75" customHeight="1">
      <c r="A5" s="372" t="s">
        <v>428</v>
      </c>
      <c r="B5" s="372"/>
      <c r="C5" s="372"/>
      <c r="D5" s="372"/>
      <c r="E5" s="372"/>
      <c r="F5" s="372"/>
      <c r="G5" s="372"/>
      <c r="H5" s="371">
        <f>CARÁTULA!E8</f>
        <v>0</v>
      </c>
      <c r="I5" s="371"/>
      <c r="J5" s="371"/>
      <c r="K5" s="371"/>
      <c r="L5" s="371"/>
      <c r="M5" s="371"/>
      <c r="N5" s="371"/>
      <c r="O5" s="371"/>
    </row>
    <row r="6" spans="1:19" s="178" customFormat="1" ht="18.75" customHeight="1">
      <c r="A6" s="372" t="s">
        <v>429</v>
      </c>
      <c r="B6" s="372"/>
      <c r="C6" s="372"/>
      <c r="D6" s="372"/>
      <c r="E6" s="372"/>
      <c r="F6" s="372"/>
      <c r="G6" s="372"/>
      <c r="H6" s="371">
        <f>CARÁTULA!E11</f>
        <v>0</v>
      </c>
      <c r="I6" s="371"/>
      <c r="J6" s="371"/>
      <c r="K6" s="371"/>
      <c r="L6" s="371"/>
      <c r="M6" s="371"/>
      <c r="N6" s="371"/>
      <c r="O6" s="371"/>
    </row>
    <row r="7" spans="1:19" s="178" customFormat="1" ht="18.75" customHeight="1">
      <c r="A7" s="372" t="s">
        <v>230</v>
      </c>
      <c r="B7" s="372"/>
      <c r="C7" s="372"/>
      <c r="D7" s="372"/>
      <c r="E7" s="372"/>
      <c r="F7" s="372"/>
      <c r="G7" s="372"/>
      <c r="H7" s="371">
        <f>CARÁTULA!E6</f>
        <v>0</v>
      </c>
      <c r="I7" s="371"/>
      <c r="J7" s="371"/>
      <c r="K7" s="371"/>
      <c r="L7" s="371"/>
      <c r="M7" s="371"/>
      <c r="N7" s="371"/>
      <c r="O7" s="371"/>
    </row>
    <row r="8" spans="1:19" s="178" customFormat="1" ht="18.75" customHeight="1">
      <c r="A8" s="372" t="s">
        <v>237</v>
      </c>
      <c r="B8" s="372"/>
      <c r="C8" s="372"/>
      <c r="D8" s="372"/>
      <c r="E8" s="372"/>
      <c r="F8" s="372"/>
      <c r="G8" s="372"/>
      <c r="H8" s="371">
        <f>CARÁTULA!E10</f>
        <v>0</v>
      </c>
      <c r="I8" s="371"/>
      <c r="J8" s="371"/>
      <c r="K8" s="371"/>
      <c r="L8" s="371"/>
      <c r="M8" s="371"/>
      <c r="N8" s="371"/>
      <c r="O8" s="371"/>
    </row>
    <row r="9" spans="1:19" s="35" customFormat="1" ht="19">
      <c r="A9" s="372" t="s">
        <v>430</v>
      </c>
      <c r="B9" s="372"/>
      <c r="C9" s="372"/>
      <c r="D9" s="372"/>
      <c r="E9" s="372"/>
      <c r="F9" s="372"/>
      <c r="G9" s="372"/>
      <c r="H9" s="371">
        <f>CARÁTULA!E9</f>
        <v>0</v>
      </c>
      <c r="I9" s="371"/>
      <c r="J9" s="371"/>
      <c r="K9" s="371"/>
      <c r="L9" s="371"/>
      <c r="M9" s="371"/>
      <c r="N9" s="371"/>
      <c r="O9" s="371"/>
      <c r="P9" s="178"/>
      <c r="Q9" s="178"/>
      <c r="R9" s="178"/>
      <c r="S9" s="178"/>
    </row>
    <row r="10" spans="1:19" s="2" customFormat="1" ht="18.75" customHeight="1">
      <c r="A10" s="365" t="s">
        <v>1818</v>
      </c>
      <c r="B10" s="366"/>
      <c r="C10" s="367"/>
      <c r="D10" s="35"/>
      <c r="E10" s="365" t="s">
        <v>1819</v>
      </c>
      <c r="F10" s="366"/>
      <c r="G10" s="367"/>
      <c r="H10" s="35"/>
      <c r="I10" s="365" t="s">
        <v>1820</v>
      </c>
      <c r="J10" s="366"/>
      <c r="K10" s="367"/>
      <c r="L10" s="35"/>
      <c r="M10" s="365" t="s">
        <v>21</v>
      </c>
      <c r="N10" s="366"/>
      <c r="O10" s="367"/>
      <c r="P10" s="35"/>
      <c r="Q10" s="35"/>
      <c r="R10" s="35"/>
      <c r="S10" s="35"/>
    </row>
    <row r="11" spans="1:19" s="2" customFormat="1" ht="18.75" customHeight="1">
      <c r="A11" s="179" t="s">
        <v>1821</v>
      </c>
      <c r="B11" s="180" t="s">
        <v>1822</v>
      </c>
      <c r="C11" s="181" t="s">
        <v>1823</v>
      </c>
      <c r="E11" s="179" t="s">
        <v>1821</v>
      </c>
      <c r="F11" s="180" t="s">
        <v>1822</v>
      </c>
      <c r="G11" s="181" t="s">
        <v>1823</v>
      </c>
      <c r="I11" s="182" t="s">
        <v>1821</v>
      </c>
      <c r="J11" s="180" t="s">
        <v>1822</v>
      </c>
      <c r="K11" s="181" t="s">
        <v>1823</v>
      </c>
      <c r="M11" s="179" t="s">
        <v>1821</v>
      </c>
      <c r="N11" s="180" t="s">
        <v>1822</v>
      </c>
      <c r="O11" s="181" t="s">
        <v>1823</v>
      </c>
    </row>
    <row r="12" spans="1:19" s="2" customFormat="1" ht="18.75" customHeight="1">
      <c r="A12" s="179" t="s">
        <v>1824</v>
      </c>
      <c r="B12" s="183">
        <f>GOBIERNO!G65</f>
        <v>35</v>
      </c>
      <c r="C12" s="183">
        <f>GOBIERNO!E65</f>
        <v>35</v>
      </c>
      <c r="E12" s="179" t="s">
        <v>1824</v>
      </c>
      <c r="F12" s="183">
        <f>'CONSULTA EXTERNA'!G42</f>
        <v>13</v>
      </c>
      <c r="G12" s="183">
        <f>'CONSULTA EXTERNA'!E42</f>
        <v>13</v>
      </c>
      <c r="I12" s="182" t="s">
        <v>1824</v>
      </c>
      <c r="J12" s="183">
        <f>HOSPITALIZACIÓN!G91</f>
        <v>73</v>
      </c>
      <c r="K12" s="183">
        <f>HOSPITALIZACIÓN!E91</f>
        <v>73</v>
      </c>
      <c r="M12" s="179" t="s">
        <v>1824</v>
      </c>
      <c r="N12" s="183">
        <f>'CUIDADOS INTENSIVOS PEDIÁTRICOS'!G93</f>
        <v>76</v>
      </c>
      <c r="O12" s="183">
        <f>'CUIDADOS INTENSIVOS PEDIÁTRICOS'!E93</f>
        <v>76</v>
      </c>
    </row>
    <row r="13" spans="1:19" s="2" customFormat="1" ht="18.75" customHeight="1">
      <c r="A13" s="179" t="s">
        <v>1825</v>
      </c>
      <c r="B13" s="183">
        <f>GOBIERNO!L65</f>
        <v>35</v>
      </c>
      <c r="C13" s="183">
        <f>GOBIERNO!J65</f>
        <v>35</v>
      </c>
      <c r="E13" s="179" t="s">
        <v>1825</v>
      </c>
      <c r="F13" s="183">
        <f>'CONSULTA EXTERNA'!L42</f>
        <v>13</v>
      </c>
      <c r="G13" s="183">
        <f>'CONSULTA EXTERNA'!J42</f>
        <v>13</v>
      </c>
      <c r="I13" s="182" t="s">
        <v>1825</v>
      </c>
      <c r="J13" s="183">
        <f>HOSPITALIZACIÓN!L91</f>
        <v>73</v>
      </c>
      <c r="K13" s="183">
        <f>HOSPITALIZACIÓN!J91</f>
        <v>73</v>
      </c>
      <c r="M13" s="179" t="s">
        <v>1825</v>
      </c>
      <c r="N13" s="183">
        <f>'CUIDADOS INTENSIVOS PEDIÁTRICOS'!L93</f>
        <v>76</v>
      </c>
      <c r="O13" s="183">
        <f>'CUIDADOS INTENSIVOS PEDIÁTRICOS'!J93</f>
        <v>76</v>
      </c>
    </row>
    <row r="14" spans="1:19" s="35" customFormat="1" ht="18.75" customHeight="1">
      <c r="A14" s="179" t="s">
        <v>1826</v>
      </c>
      <c r="B14" s="183">
        <f>GOBIERNO!Q65</f>
        <v>37</v>
      </c>
      <c r="C14" s="183">
        <f>GOBIERNO!O65</f>
        <v>37</v>
      </c>
      <c r="D14" s="2"/>
      <c r="E14" s="179" t="s">
        <v>1826</v>
      </c>
      <c r="F14" s="183">
        <f>'CONSULTA EXTERNA'!Q42</f>
        <v>11</v>
      </c>
      <c r="G14" s="183">
        <f>'CONSULTA EXTERNA'!O42</f>
        <v>11</v>
      </c>
      <c r="H14" s="2"/>
      <c r="I14" s="182" t="s">
        <v>1826</v>
      </c>
      <c r="J14" s="183">
        <f>HOSPITALIZACIÓN!Q91</f>
        <v>72</v>
      </c>
      <c r="K14" s="183">
        <f>HOSPITALIZACIÓN!O91</f>
        <v>72</v>
      </c>
      <c r="L14" s="2"/>
      <c r="M14" s="179" t="s">
        <v>1826</v>
      </c>
      <c r="N14" s="183">
        <f>'CUIDADOS INTENSIVOS PEDIÁTRICOS'!Q93</f>
        <v>74</v>
      </c>
      <c r="O14" s="183">
        <f>'CUIDADOS INTENSIVOS PEDIÁTRICOS'!O93</f>
        <v>74</v>
      </c>
      <c r="P14" s="2"/>
      <c r="Q14" s="2"/>
      <c r="R14" s="2"/>
      <c r="S14" s="2"/>
    </row>
    <row r="15" spans="1:19" s="35" customFormat="1" ht="18.75" customHeight="1">
      <c r="A15" s="184" t="s">
        <v>24</v>
      </c>
      <c r="B15" s="185">
        <f>SUM(B12:B14)</f>
        <v>107</v>
      </c>
      <c r="C15" s="185">
        <f>SUM(C12:C14)</f>
        <v>107</v>
      </c>
      <c r="E15" s="184" t="s">
        <v>24</v>
      </c>
      <c r="F15" s="185">
        <f>SUM(F12:F14)</f>
        <v>37</v>
      </c>
      <c r="G15" s="185">
        <f>SUM(G12:G14)</f>
        <v>37</v>
      </c>
      <c r="I15" s="184" t="s">
        <v>24</v>
      </c>
      <c r="J15" s="185">
        <f>SUM(J12:J14)</f>
        <v>218</v>
      </c>
      <c r="K15" s="185">
        <f>SUM(K12:K14)</f>
        <v>218</v>
      </c>
      <c r="M15" s="184" t="s">
        <v>24</v>
      </c>
      <c r="N15" s="185">
        <f>SUM(N12:N14)</f>
        <v>226</v>
      </c>
      <c r="O15" s="185">
        <f>SUM(O12:O14)</f>
        <v>226</v>
      </c>
    </row>
    <row r="16" spans="1:19" s="2" customFormat="1" ht="18.75" customHeight="1" thickBot="1">
      <c r="A16" s="186" t="s">
        <v>427</v>
      </c>
      <c r="B16" s="187">
        <f>C15/B15</f>
        <v>1</v>
      </c>
      <c r="C16" s="188"/>
      <c r="D16" s="35"/>
      <c r="E16" s="186" t="s">
        <v>427</v>
      </c>
      <c r="F16" s="187">
        <f>G15/F15</f>
        <v>1</v>
      </c>
      <c r="G16" s="188"/>
      <c r="H16" s="35"/>
      <c r="I16" s="186" t="s">
        <v>427</v>
      </c>
      <c r="J16" s="187">
        <f>K15/J15</f>
        <v>1</v>
      </c>
      <c r="K16" s="188"/>
      <c r="L16" s="35"/>
      <c r="M16" s="186" t="s">
        <v>427</v>
      </c>
      <c r="N16" s="187">
        <f>O15/N15</f>
        <v>1</v>
      </c>
      <c r="O16" s="188"/>
      <c r="P16" s="35"/>
      <c r="Q16" s="35"/>
      <c r="R16" s="35"/>
      <c r="S16" s="35"/>
    </row>
    <row r="17" spans="1:19" s="35" customFormat="1" ht="18.75" customHeight="1" thickBot="1">
      <c r="A17" s="2"/>
      <c r="B17" s="2"/>
      <c r="C17" s="2"/>
      <c r="D17" s="2"/>
      <c r="E17" s="2"/>
      <c r="F17" s="2"/>
      <c r="G17" s="2"/>
      <c r="H17" s="2"/>
      <c r="I17" s="37"/>
      <c r="J17" s="2"/>
      <c r="K17" s="2"/>
      <c r="L17" s="2"/>
      <c r="M17" s="2"/>
      <c r="N17" s="2"/>
      <c r="O17" s="2"/>
      <c r="P17" s="2"/>
      <c r="Q17" s="2"/>
      <c r="R17" s="2"/>
      <c r="S17" s="2"/>
    </row>
    <row r="18" spans="1:19" s="2" customFormat="1" ht="18.75" customHeight="1">
      <c r="A18" s="360" t="s">
        <v>6</v>
      </c>
      <c r="B18" s="361"/>
      <c r="C18" s="362"/>
      <c r="D18" s="35"/>
      <c r="E18" s="360" t="s">
        <v>7</v>
      </c>
      <c r="F18" s="361"/>
      <c r="G18" s="362"/>
      <c r="H18" s="35"/>
      <c r="I18" s="360" t="s">
        <v>22</v>
      </c>
      <c r="J18" s="361"/>
      <c r="K18" s="362"/>
      <c r="L18" s="35"/>
      <c r="M18" s="360" t="s">
        <v>10</v>
      </c>
      <c r="N18" s="361"/>
      <c r="O18" s="362"/>
      <c r="P18" s="35"/>
      <c r="Q18" s="35"/>
      <c r="R18" s="35"/>
      <c r="S18" s="35"/>
    </row>
    <row r="19" spans="1:19" s="2" customFormat="1" ht="18.75" customHeight="1">
      <c r="A19" s="179" t="s">
        <v>1821</v>
      </c>
      <c r="B19" s="180" t="s">
        <v>1822</v>
      </c>
      <c r="C19" s="181" t="s">
        <v>1823</v>
      </c>
      <c r="E19" s="179" t="s">
        <v>1821</v>
      </c>
      <c r="F19" s="180" t="s">
        <v>1822</v>
      </c>
      <c r="G19" s="181" t="s">
        <v>1823</v>
      </c>
      <c r="I19" s="182" t="s">
        <v>1821</v>
      </c>
      <c r="J19" s="180" t="s">
        <v>1822</v>
      </c>
      <c r="K19" s="181" t="s">
        <v>1823</v>
      </c>
      <c r="M19" s="179" t="s">
        <v>1821</v>
      </c>
      <c r="N19" s="180" t="s">
        <v>1822</v>
      </c>
      <c r="O19" s="181" t="s">
        <v>1823</v>
      </c>
    </row>
    <row r="20" spans="1:19" s="2" customFormat="1" ht="18.75" customHeight="1">
      <c r="A20" s="179" t="s">
        <v>1824</v>
      </c>
      <c r="B20" s="183">
        <f>QUIMIOTERAPIA!G76</f>
        <v>61</v>
      </c>
      <c r="C20" s="183">
        <f>QUIMIOTERAPIA!E76</f>
        <v>61</v>
      </c>
      <c r="E20" s="179" t="s">
        <v>1824</v>
      </c>
      <c r="F20" s="183">
        <f>RADIOTERAPIA!G79</f>
        <v>64</v>
      </c>
      <c r="G20" s="183">
        <f>RADIOTERAPIA!E79</f>
        <v>64</v>
      </c>
      <c r="I20" s="182" t="s">
        <v>1824</v>
      </c>
      <c r="J20" s="183">
        <f>GENÉTICA!G12</f>
        <v>2</v>
      </c>
      <c r="K20" s="183">
        <f>GENÉTICA!E12</f>
        <v>2</v>
      </c>
      <c r="M20" s="179" t="s">
        <v>1824</v>
      </c>
      <c r="N20" s="183">
        <f>IMAGENOLOGÍA!G98</f>
        <v>82</v>
      </c>
      <c r="O20" s="183">
        <f>IMAGENOLOGÍA!E98</f>
        <v>82</v>
      </c>
    </row>
    <row r="21" spans="1:19" s="2" customFormat="1" ht="18.75" customHeight="1">
      <c r="A21" s="179" t="s">
        <v>1825</v>
      </c>
      <c r="B21" s="183">
        <f>QUIMIOTERAPIA!L76</f>
        <v>61</v>
      </c>
      <c r="C21" s="183">
        <f>QUIMIOTERAPIA!J76</f>
        <v>61</v>
      </c>
      <c r="E21" s="179" t="s">
        <v>1825</v>
      </c>
      <c r="F21" s="183">
        <f>RADIOTERAPIA!L79</f>
        <v>64</v>
      </c>
      <c r="G21" s="183">
        <f>RADIOTERAPIA!J79</f>
        <v>64</v>
      </c>
      <c r="I21" s="182" t="s">
        <v>1825</v>
      </c>
      <c r="J21" s="183">
        <f>GENÉTICA!L12</f>
        <v>2</v>
      </c>
      <c r="K21" s="183">
        <f>GENÉTICA!J12</f>
        <v>2</v>
      </c>
      <c r="M21" s="179" t="s">
        <v>1825</v>
      </c>
      <c r="N21" s="183">
        <f>IMAGENOLOGÍA!L98</f>
        <v>82</v>
      </c>
      <c r="O21" s="183">
        <f>IMAGENOLOGÍA!J98</f>
        <v>82</v>
      </c>
    </row>
    <row r="22" spans="1:19" s="35" customFormat="1" ht="18.75" customHeight="1">
      <c r="A22" s="179" t="s">
        <v>1826</v>
      </c>
      <c r="B22" s="183">
        <f>QUIMIOTERAPIA!Q76</f>
        <v>61</v>
      </c>
      <c r="C22" s="183">
        <f>QUIMIOTERAPIA!O76</f>
        <v>61</v>
      </c>
      <c r="D22" s="2"/>
      <c r="E22" s="179" t="s">
        <v>1826</v>
      </c>
      <c r="F22" s="183">
        <f>RADIOTERAPIA!Q79</f>
        <v>63</v>
      </c>
      <c r="G22" s="183">
        <f>RADIOTERAPIA!O79</f>
        <v>63</v>
      </c>
      <c r="H22" s="2"/>
      <c r="I22" s="182" t="s">
        <v>1826</v>
      </c>
      <c r="J22" s="183">
        <f>GENÉTICA!Q12</f>
        <v>2</v>
      </c>
      <c r="K22" s="183">
        <f>GENÉTICA!O12</f>
        <v>2</v>
      </c>
      <c r="L22" s="2"/>
      <c r="M22" s="179" t="s">
        <v>1826</v>
      </c>
      <c r="N22" s="183">
        <f>IMAGENOLOGÍA!O98</f>
        <v>82</v>
      </c>
      <c r="O22" s="183">
        <f>IMAGENOLOGÍA!O98</f>
        <v>82</v>
      </c>
      <c r="P22" s="2"/>
      <c r="Q22" s="2"/>
      <c r="R22" s="2"/>
      <c r="S22" s="2"/>
    </row>
    <row r="23" spans="1:19" s="35" customFormat="1" ht="18.75" customHeight="1">
      <c r="A23" s="184" t="s">
        <v>24</v>
      </c>
      <c r="B23" s="185">
        <f>SUM(B20:B22)</f>
        <v>183</v>
      </c>
      <c r="C23" s="185">
        <f>SUM(C20:C22)</f>
        <v>183</v>
      </c>
      <c r="E23" s="184" t="s">
        <v>24</v>
      </c>
      <c r="F23" s="185">
        <f>SUM(F20:F22)</f>
        <v>191</v>
      </c>
      <c r="G23" s="185">
        <f>SUM(G20:G22)</f>
        <v>191</v>
      </c>
      <c r="I23" s="184" t="s">
        <v>24</v>
      </c>
      <c r="J23" s="185">
        <f>SUM(J20:J22)</f>
        <v>6</v>
      </c>
      <c r="K23" s="185">
        <f>SUM(K20:K22)</f>
        <v>6</v>
      </c>
      <c r="M23" s="184" t="s">
        <v>24</v>
      </c>
      <c r="N23" s="185">
        <f>SUM(N20:N22)</f>
        <v>246</v>
      </c>
      <c r="O23" s="185">
        <f>SUM(O20:O22)</f>
        <v>246</v>
      </c>
    </row>
    <row r="24" spans="1:19" s="2" customFormat="1" ht="18.75" customHeight="1" thickBot="1">
      <c r="A24" s="186" t="s">
        <v>427</v>
      </c>
      <c r="B24" s="187">
        <f>C23/B23</f>
        <v>1</v>
      </c>
      <c r="C24" s="188"/>
      <c r="D24" s="35"/>
      <c r="E24" s="186" t="s">
        <v>427</v>
      </c>
      <c r="F24" s="187">
        <f>G23/F23</f>
        <v>1</v>
      </c>
      <c r="G24" s="188"/>
      <c r="H24" s="35"/>
      <c r="I24" s="186" t="s">
        <v>427</v>
      </c>
      <c r="J24" s="187">
        <f>K23/J23</f>
        <v>1</v>
      </c>
      <c r="K24" s="188"/>
      <c r="L24" s="35"/>
      <c r="M24" s="186" t="s">
        <v>427</v>
      </c>
      <c r="N24" s="187">
        <f>O23/N23</f>
        <v>1</v>
      </c>
      <c r="O24" s="188"/>
      <c r="P24" s="35"/>
      <c r="Q24" s="35"/>
      <c r="R24" s="35"/>
      <c r="S24" s="35"/>
    </row>
    <row r="25" spans="1:19" s="35" customFormat="1" ht="18.75" customHeight="1" thickBot="1">
      <c r="A25" s="2"/>
      <c r="B25" s="2"/>
      <c r="C25" s="2"/>
      <c r="D25" s="2"/>
      <c r="E25" s="2"/>
      <c r="F25" s="2"/>
      <c r="G25" s="2"/>
      <c r="H25" s="2"/>
      <c r="I25" s="37"/>
      <c r="J25" s="2"/>
      <c r="K25" s="2"/>
      <c r="L25" s="2"/>
      <c r="M25" s="2"/>
      <c r="N25" s="2"/>
      <c r="O25" s="2"/>
      <c r="P25" s="2"/>
      <c r="Q25" s="2"/>
      <c r="R25" s="2"/>
      <c r="S25" s="2"/>
    </row>
    <row r="26" spans="1:19" s="2" customFormat="1" ht="18.75" customHeight="1">
      <c r="A26" s="360" t="s">
        <v>1827</v>
      </c>
      <c r="B26" s="361"/>
      <c r="C26" s="362"/>
      <c r="D26" s="35"/>
      <c r="E26" s="360" t="s">
        <v>9</v>
      </c>
      <c r="F26" s="361"/>
      <c r="G26" s="362"/>
      <c r="H26" s="35"/>
      <c r="I26" s="360" t="s">
        <v>23</v>
      </c>
      <c r="J26" s="361"/>
      <c r="K26" s="362"/>
      <c r="L26" s="35"/>
      <c r="M26" s="360" t="s">
        <v>12</v>
      </c>
      <c r="N26" s="361"/>
      <c r="O26" s="362"/>
      <c r="P26" s="35"/>
      <c r="Q26" s="35"/>
      <c r="R26" s="35"/>
      <c r="S26" s="35"/>
    </row>
    <row r="27" spans="1:19" s="2" customFormat="1" ht="18.75" customHeight="1">
      <c r="A27" s="179" t="s">
        <v>1821</v>
      </c>
      <c r="B27" s="180" t="s">
        <v>1822</v>
      </c>
      <c r="C27" s="181" t="s">
        <v>1823</v>
      </c>
      <c r="E27" s="179" t="s">
        <v>1821</v>
      </c>
      <c r="F27" s="180" t="s">
        <v>1822</v>
      </c>
      <c r="G27" s="181" t="s">
        <v>1823</v>
      </c>
      <c r="I27" s="182" t="s">
        <v>1821</v>
      </c>
      <c r="J27" s="180" t="s">
        <v>1822</v>
      </c>
      <c r="K27" s="181" t="s">
        <v>1823</v>
      </c>
      <c r="M27" s="179" t="s">
        <v>1821</v>
      </c>
      <c r="N27" s="180" t="s">
        <v>1822</v>
      </c>
      <c r="O27" s="181" t="s">
        <v>1823</v>
      </c>
    </row>
    <row r="28" spans="1:19" s="2" customFormat="1" ht="18.75" customHeight="1">
      <c r="A28" s="179" t="s">
        <v>1824</v>
      </c>
      <c r="B28" s="183">
        <f>'LABORATORIO CLÍNICO'!G58</f>
        <v>45</v>
      </c>
      <c r="C28" s="183">
        <f>'LABORATORIO CLÍNICO'!E58</f>
        <v>45</v>
      </c>
      <c r="E28" s="179" t="s">
        <v>1824</v>
      </c>
      <c r="F28" s="183">
        <f>'CUIDADOS PALIATIVOS'!G23</f>
        <v>13</v>
      </c>
      <c r="G28" s="183">
        <f>'CUIDADOS PALIATIVOS'!E23</f>
        <v>13</v>
      </c>
      <c r="I28" s="182" t="s">
        <v>1824</v>
      </c>
      <c r="J28" s="183">
        <f>ANATOMOPATOLOGÍA!G29</f>
        <v>19</v>
      </c>
      <c r="K28" s="183">
        <f>ANATOMOPATOLOGÍA!E29</f>
        <v>19</v>
      </c>
      <c r="M28" s="179" t="s">
        <v>1824</v>
      </c>
      <c r="N28" s="183">
        <f>'FARMACIA ESTRUCTURA'!G17</f>
        <v>7</v>
      </c>
      <c r="O28" s="183">
        <f>'FARMACIA ESTRUCTURA'!E18</f>
        <v>7</v>
      </c>
    </row>
    <row r="29" spans="1:19" s="2" customFormat="1" ht="18.75" customHeight="1">
      <c r="A29" s="179" t="s">
        <v>1825</v>
      </c>
      <c r="B29" s="183">
        <f>'LABORATORIO CLÍNICO'!L58</f>
        <v>45</v>
      </c>
      <c r="C29" s="183">
        <f>'LABORATORIO CLÍNICO'!J58</f>
        <v>45</v>
      </c>
      <c r="E29" s="179" t="s">
        <v>1825</v>
      </c>
      <c r="F29" s="183">
        <f>'CUIDADOS PALIATIVOS'!L23</f>
        <v>13</v>
      </c>
      <c r="G29" s="183">
        <f>'CUIDADOS PALIATIVOS'!J23</f>
        <v>13</v>
      </c>
      <c r="I29" s="182" t="s">
        <v>1825</v>
      </c>
      <c r="J29" s="183">
        <f>ANATOMOPATOLOGÍA!L29</f>
        <v>19</v>
      </c>
      <c r="K29" s="183">
        <f>ANATOMOPATOLOGÍA!J29</f>
        <v>19</v>
      </c>
      <c r="M29" s="179" t="s">
        <v>1825</v>
      </c>
      <c r="N29" s="183">
        <f>'FARMACIA ESTRUCTURA'!L18</f>
        <v>7</v>
      </c>
      <c r="O29" s="183">
        <f>'FARMACIA ESTRUCTURA'!J18</f>
        <v>7</v>
      </c>
    </row>
    <row r="30" spans="1:19" s="35" customFormat="1" ht="18.75" customHeight="1">
      <c r="A30" s="179" t="s">
        <v>1826</v>
      </c>
      <c r="B30" s="183">
        <f>'LABORATORIO CLÍNICO'!Q58</f>
        <v>42</v>
      </c>
      <c r="C30" s="183">
        <f>'LABORATORIO CLÍNICO'!O58</f>
        <v>42</v>
      </c>
      <c r="D30" s="2"/>
      <c r="E30" s="179" t="s">
        <v>1826</v>
      </c>
      <c r="F30" s="183">
        <f>'CUIDADOS PALIATIVOS'!Q23</f>
        <v>13</v>
      </c>
      <c r="G30" s="183">
        <f>'CUIDADOS PALIATIVOS'!O23</f>
        <v>13</v>
      </c>
      <c r="H30" s="2"/>
      <c r="I30" s="182" t="s">
        <v>1826</v>
      </c>
      <c r="J30" s="183">
        <f>ANATOMOPATOLOGÍA!Q29</f>
        <v>18</v>
      </c>
      <c r="K30" s="183">
        <f>ANATOMOPATOLOGÍA!O29</f>
        <v>18</v>
      </c>
      <c r="L30" s="2"/>
      <c r="M30" s="179" t="s">
        <v>1826</v>
      </c>
      <c r="N30" s="183">
        <f>'FARMACIA ESTRUCTURA'!Q18</f>
        <v>7</v>
      </c>
      <c r="O30" s="183">
        <f>'FARMACIA ESTRUCTURA'!O18</f>
        <v>7</v>
      </c>
      <c r="P30" s="2"/>
      <c r="Q30" s="2"/>
      <c r="R30" s="2"/>
      <c r="S30" s="2"/>
    </row>
    <row r="31" spans="1:19" s="35" customFormat="1" ht="18.75" customHeight="1">
      <c r="A31" s="184" t="s">
        <v>24</v>
      </c>
      <c r="B31" s="185">
        <f>SUM(B28:B30)</f>
        <v>132</v>
      </c>
      <c r="C31" s="185">
        <f>SUM(C28:C30)</f>
        <v>132</v>
      </c>
      <c r="E31" s="184" t="s">
        <v>24</v>
      </c>
      <c r="F31" s="185">
        <f>SUM(F28:F30)</f>
        <v>39</v>
      </c>
      <c r="G31" s="185">
        <f>SUM(G28:G30)</f>
        <v>39</v>
      </c>
      <c r="I31" s="184" t="s">
        <v>24</v>
      </c>
      <c r="J31" s="185">
        <f>SUM(J28:J30)</f>
        <v>56</v>
      </c>
      <c r="K31" s="185">
        <f>SUM(K28:K30)</f>
        <v>56</v>
      </c>
      <c r="M31" s="184" t="s">
        <v>24</v>
      </c>
      <c r="N31" s="185">
        <f>SUM(N28:N30)</f>
        <v>21</v>
      </c>
      <c r="O31" s="185">
        <f>SUM(O28:O30)</f>
        <v>21</v>
      </c>
    </row>
    <row r="32" spans="1:19" s="2" customFormat="1" ht="18.75" customHeight="1" thickBot="1">
      <c r="A32" s="186" t="s">
        <v>427</v>
      </c>
      <c r="B32" s="187">
        <f>C31/B31</f>
        <v>1</v>
      </c>
      <c r="C32" s="188"/>
      <c r="D32" s="35"/>
      <c r="E32" s="186" t="s">
        <v>427</v>
      </c>
      <c r="F32" s="187">
        <f>G31/F31</f>
        <v>1</v>
      </c>
      <c r="G32" s="188"/>
      <c r="H32" s="35"/>
      <c r="I32" s="186" t="s">
        <v>427</v>
      </c>
      <c r="J32" s="187">
        <f>K31/J31</f>
        <v>1</v>
      </c>
      <c r="K32" s="188"/>
      <c r="L32" s="35"/>
      <c r="M32" s="186" t="s">
        <v>427</v>
      </c>
      <c r="N32" s="187">
        <f>O31/N31</f>
        <v>1</v>
      </c>
      <c r="O32" s="188"/>
      <c r="P32" s="35"/>
      <c r="Q32" s="35"/>
      <c r="R32" s="35"/>
      <c r="S32" s="35"/>
    </row>
    <row r="33" spans="1:19" s="35" customFormat="1" ht="18.75" customHeight="1" thickBot="1">
      <c r="A33" s="2"/>
      <c r="B33" s="2"/>
      <c r="C33" s="2"/>
      <c r="D33" s="2"/>
      <c r="E33" s="2"/>
      <c r="F33" s="2"/>
      <c r="G33" s="2"/>
      <c r="H33" s="2"/>
      <c r="I33" s="37"/>
      <c r="J33" s="2"/>
      <c r="K33" s="2"/>
      <c r="L33" s="2"/>
      <c r="M33" s="2"/>
      <c r="N33" s="2"/>
      <c r="O33" s="2"/>
      <c r="P33" s="2"/>
      <c r="Q33" s="2"/>
      <c r="R33" s="2"/>
      <c r="S33" s="2"/>
    </row>
    <row r="34" spans="1:19" s="2" customFormat="1" ht="18.75" customHeight="1">
      <c r="A34" s="360" t="s">
        <v>13</v>
      </c>
      <c r="B34" s="361"/>
      <c r="C34" s="362"/>
      <c r="D34" s="35"/>
      <c r="E34" s="360" t="s">
        <v>11</v>
      </c>
      <c r="F34" s="361"/>
      <c r="G34" s="362"/>
      <c r="H34" s="35"/>
      <c r="I34" s="360" t="s">
        <v>14</v>
      </c>
      <c r="J34" s="361"/>
      <c r="K34" s="362"/>
      <c r="L34" s="35"/>
      <c r="M34" s="360" t="s">
        <v>1758</v>
      </c>
      <c r="N34" s="361"/>
      <c r="O34" s="362"/>
      <c r="P34" s="35"/>
      <c r="Q34" s="35"/>
      <c r="R34" s="35"/>
      <c r="S34" s="35"/>
    </row>
    <row r="35" spans="1:19" s="2" customFormat="1" ht="18.75" customHeight="1">
      <c r="A35" s="179" t="s">
        <v>1821</v>
      </c>
      <c r="B35" s="180" t="s">
        <v>1822</v>
      </c>
      <c r="C35" s="181" t="s">
        <v>1823</v>
      </c>
      <c r="E35" s="179" t="s">
        <v>1821</v>
      </c>
      <c r="F35" s="180" t="s">
        <v>1822</v>
      </c>
      <c r="G35" s="181" t="s">
        <v>1823</v>
      </c>
      <c r="I35" s="182" t="s">
        <v>1821</v>
      </c>
      <c r="J35" s="180" t="s">
        <v>1822</v>
      </c>
      <c r="K35" s="181" t="s">
        <v>1823</v>
      </c>
      <c r="M35" s="179" t="s">
        <v>1821</v>
      </c>
      <c r="N35" s="180" t="s">
        <v>1822</v>
      </c>
      <c r="O35" s="181" t="s">
        <v>1823</v>
      </c>
    </row>
    <row r="36" spans="1:19" s="2" customFormat="1" ht="18.75" customHeight="1">
      <c r="A36" s="179" t="s">
        <v>1824</v>
      </c>
      <c r="B36" s="183">
        <f>'FARMACIA '!G232</f>
        <v>141</v>
      </c>
      <c r="C36" s="183">
        <f>'FARMACIA '!E232</f>
        <v>141</v>
      </c>
      <c r="E36" s="179" t="s">
        <v>1824</v>
      </c>
      <c r="F36" s="183">
        <f>INHALOTERAPIA!G18</f>
        <v>8</v>
      </c>
      <c r="G36" s="183">
        <f>INHALOTERAPIA!E18</f>
        <v>8</v>
      </c>
      <c r="I36" s="182" t="s">
        <v>1824</v>
      </c>
      <c r="J36" s="183">
        <f>'SERVICIOS GENERALES'!G19</f>
        <v>9</v>
      </c>
      <c r="K36" s="183">
        <f>'SERVICIOS GENERALES'!E19</f>
        <v>9</v>
      </c>
      <c r="M36" s="179" t="s">
        <v>1824</v>
      </c>
      <c r="N36" s="183">
        <f>'UNIDAD QUIRÚRGICA'!G101</f>
        <v>123</v>
      </c>
      <c r="O36" s="183">
        <f>'UNIDAD QUIRÚRGICA'!E101</f>
        <v>123</v>
      </c>
    </row>
    <row r="37" spans="1:19" s="2" customFormat="1" ht="18.75" customHeight="1">
      <c r="A37" s="179" t="s">
        <v>1825</v>
      </c>
      <c r="B37" s="183">
        <f>'FARMACIA '!L232</f>
        <v>141</v>
      </c>
      <c r="C37" s="183">
        <f>'FARMACIA '!J232</f>
        <v>141</v>
      </c>
      <c r="E37" s="179" t="s">
        <v>1825</v>
      </c>
      <c r="F37" s="183">
        <f>INHALOTERAPIA!L18</f>
        <v>8</v>
      </c>
      <c r="G37" s="183">
        <f>INHALOTERAPIA!J18</f>
        <v>8</v>
      </c>
      <c r="I37" s="182" t="s">
        <v>1825</v>
      </c>
      <c r="J37" s="183">
        <f>'SERVICIOS GENERALES'!L19</f>
        <v>9</v>
      </c>
      <c r="K37" s="183">
        <f>'SERVICIOS GENERALES'!J19</f>
        <v>9</v>
      </c>
      <c r="M37" s="179" t="s">
        <v>1825</v>
      </c>
      <c r="N37" s="183">
        <f>'UNIDAD QUIRÚRGICA'!L101</f>
        <v>123</v>
      </c>
      <c r="O37" s="183">
        <f>'UNIDAD QUIRÚRGICA'!J101</f>
        <v>123</v>
      </c>
    </row>
    <row r="38" spans="1:19" s="35" customFormat="1" ht="18.75" customHeight="1">
      <c r="A38" s="179" t="s">
        <v>1826</v>
      </c>
      <c r="B38" s="183">
        <f>'FARMACIA '!Q232</f>
        <v>141</v>
      </c>
      <c r="C38" s="183">
        <f>'FARMACIA '!O232</f>
        <v>141</v>
      </c>
      <c r="D38" s="2"/>
      <c r="E38" s="179" t="s">
        <v>1826</v>
      </c>
      <c r="F38" s="183">
        <f>INHALOTERAPIA!Q18</f>
        <v>8</v>
      </c>
      <c r="G38" s="183">
        <f>INHALOTERAPIA!O18</f>
        <v>8</v>
      </c>
      <c r="H38" s="2"/>
      <c r="I38" s="182" t="s">
        <v>1826</v>
      </c>
      <c r="J38" s="183">
        <f>'SERVICIOS GENERALES'!Q19</f>
        <v>7</v>
      </c>
      <c r="K38" s="183">
        <f>'SERVICIOS GENERALES'!O19</f>
        <v>7</v>
      </c>
      <c r="L38" s="2"/>
      <c r="M38" s="179" t="s">
        <v>1826</v>
      </c>
      <c r="N38" s="183">
        <f>'UNIDAD QUIRÚRGICA'!Q101</f>
        <v>123</v>
      </c>
      <c r="O38" s="183">
        <f>'UNIDAD QUIRÚRGICA'!O101</f>
        <v>123</v>
      </c>
      <c r="P38" s="2"/>
      <c r="Q38" s="2"/>
      <c r="R38" s="2"/>
      <c r="S38" s="2"/>
    </row>
    <row r="39" spans="1:19" s="35" customFormat="1" ht="18.75" customHeight="1">
      <c r="A39" s="184" t="s">
        <v>24</v>
      </c>
      <c r="B39" s="185">
        <f>SUM(B36:B38)</f>
        <v>423</v>
      </c>
      <c r="C39" s="185">
        <f>SUM(C36:C38)</f>
        <v>423</v>
      </c>
      <c r="E39" s="184" t="s">
        <v>24</v>
      </c>
      <c r="F39" s="185">
        <f>SUM(F36:F38)</f>
        <v>24</v>
      </c>
      <c r="G39" s="185">
        <f>SUM(G36:G38)</f>
        <v>24</v>
      </c>
      <c r="I39" s="184" t="s">
        <v>24</v>
      </c>
      <c r="J39" s="185">
        <f>SUM(J36:J38)</f>
        <v>25</v>
      </c>
      <c r="K39" s="185">
        <f>SUM(K36:K38)</f>
        <v>25</v>
      </c>
      <c r="M39" s="184" t="s">
        <v>24</v>
      </c>
      <c r="N39" s="185">
        <f>SUM(N36:N38)</f>
        <v>369</v>
      </c>
      <c r="O39" s="185">
        <f>SUM(O36:O38)</f>
        <v>369</v>
      </c>
    </row>
    <row r="40" spans="1:19" s="2" customFormat="1" ht="18.75" customHeight="1" thickBot="1">
      <c r="A40" s="186" t="s">
        <v>427</v>
      </c>
      <c r="B40" s="187">
        <f>C39/B39</f>
        <v>1</v>
      </c>
      <c r="C40" s="188"/>
      <c r="D40" s="35"/>
      <c r="E40" s="186" t="s">
        <v>427</v>
      </c>
      <c r="F40" s="187">
        <f>G39/F39</f>
        <v>1</v>
      </c>
      <c r="G40" s="188"/>
      <c r="H40" s="35"/>
      <c r="I40" s="186" t="s">
        <v>427</v>
      </c>
      <c r="J40" s="187">
        <f>K39/J39</f>
        <v>1</v>
      </c>
      <c r="K40" s="188"/>
      <c r="L40" s="35"/>
      <c r="M40" s="186" t="s">
        <v>427</v>
      </c>
      <c r="N40" s="187">
        <f>O39/N39</f>
        <v>1</v>
      </c>
      <c r="O40" s="188"/>
      <c r="P40" s="35"/>
      <c r="Q40" s="35"/>
      <c r="R40" s="35"/>
      <c r="S40" s="35"/>
    </row>
    <row r="41" spans="1:19" s="35" customFormat="1" ht="18.75" customHeight="1" thickBot="1">
      <c r="A41" s="2"/>
      <c r="B41" s="2"/>
      <c r="C41" s="2"/>
      <c r="D41" s="2"/>
      <c r="E41" s="2"/>
      <c r="F41" s="2"/>
      <c r="G41" s="2"/>
      <c r="H41" s="2"/>
      <c r="I41" s="37"/>
      <c r="J41" s="2"/>
      <c r="K41" s="2"/>
      <c r="L41" s="2"/>
      <c r="M41" s="2"/>
      <c r="N41" s="2"/>
      <c r="O41" s="2"/>
      <c r="P41" s="2"/>
      <c r="Q41" s="2"/>
      <c r="R41" s="2"/>
      <c r="S41" s="2"/>
    </row>
    <row r="42" spans="1:19" s="2" customFormat="1" ht="18.75" customHeight="1">
      <c r="A42" s="360" t="s">
        <v>1828</v>
      </c>
      <c r="B42" s="361"/>
      <c r="C42" s="362"/>
      <c r="D42" s="35"/>
      <c r="E42" s="189"/>
      <c r="F42" s="189"/>
      <c r="G42" s="189"/>
      <c r="H42" s="35"/>
      <c r="I42" s="190"/>
      <c r="J42" s="35"/>
      <c r="K42" s="35"/>
      <c r="L42" s="35"/>
      <c r="M42" s="35"/>
      <c r="N42" s="35"/>
      <c r="O42" s="35"/>
      <c r="P42" s="35"/>
      <c r="Q42" s="35"/>
      <c r="R42" s="35"/>
      <c r="S42" s="35"/>
    </row>
    <row r="43" spans="1:19" s="2" customFormat="1" ht="18.75" customHeight="1">
      <c r="A43" s="179" t="s">
        <v>1821</v>
      </c>
      <c r="B43" s="180" t="s">
        <v>1822</v>
      </c>
      <c r="C43" s="181" t="s">
        <v>1823</v>
      </c>
      <c r="E43" s="35"/>
      <c r="F43" s="35"/>
      <c r="G43" s="35"/>
      <c r="H43" s="35"/>
      <c r="I43" s="190"/>
      <c r="J43" s="35"/>
      <c r="K43" s="35"/>
    </row>
    <row r="44" spans="1:19" s="2" customFormat="1" ht="18.75" customHeight="1">
      <c r="A44" s="179" t="s">
        <v>1824</v>
      </c>
      <c r="B44" s="183">
        <f>SUM(B12+F12+J12+N12+B20+F20+J20+N20+B28+F28+J28+N28+B36+F36+J36+N36)</f>
        <v>771</v>
      </c>
      <c r="C44" s="183">
        <f>SUM(C12+G12+K12+O12+C20+G20+K20+O20+C28+G28+K28+O28+C36+G36+K36+O36)</f>
        <v>771</v>
      </c>
      <c r="E44" s="35"/>
      <c r="F44" s="35"/>
      <c r="G44" s="35"/>
      <c r="H44" s="35"/>
      <c r="I44" s="190"/>
      <c r="J44" s="35"/>
      <c r="K44" s="35"/>
    </row>
    <row r="45" spans="1:19" s="2" customFormat="1" ht="18.75" customHeight="1">
      <c r="A45" s="179" t="s">
        <v>1825</v>
      </c>
      <c r="B45" s="183">
        <f t="shared" ref="B45:C45" si="0">SUM(B13+F13+J13+N13+B21+F21+J21+N21+B29+F29+J29+N29+B37+F37+J37+N37)</f>
        <v>771</v>
      </c>
      <c r="C45" s="183">
        <f t="shared" si="0"/>
        <v>771</v>
      </c>
      <c r="E45" s="35"/>
      <c r="F45" s="35"/>
      <c r="G45" s="35"/>
      <c r="H45" s="35"/>
      <c r="I45" s="190"/>
      <c r="J45" s="35"/>
      <c r="K45" s="35"/>
    </row>
    <row r="46" spans="1:19" s="2" customFormat="1" ht="18.75" customHeight="1">
      <c r="A46" s="179" t="s">
        <v>1826</v>
      </c>
      <c r="B46" s="183">
        <f t="shared" ref="B46:C46" si="1">SUM(B14+F14+J14+N14+B22+F22+J22+N22+B30+F30+J30+N30+B38+F38+J38+N38)</f>
        <v>761</v>
      </c>
      <c r="C46" s="183">
        <f t="shared" si="1"/>
        <v>761</v>
      </c>
      <c r="E46" s="35"/>
      <c r="F46" s="35"/>
      <c r="G46" s="35"/>
      <c r="H46" s="35"/>
      <c r="I46" s="190"/>
      <c r="J46" s="35"/>
      <c r="K46" s="35"/>
    </row>
    <row r="47" spans="1:19" s="2" customFormat="1" ht="18.75" customHeight="1">
      <c r="A47" s="184" t="s">
        <v>24</v>
      </c>
      <c r="B47" s="185">
        <f>SUM(B44:B46)</f>
        <v>2303</v>
      </c>
      <c r="C47" s="185">
        <f>SUM(C44:C46)</f>
        <v>2303</v>
      </c>
      <c r="E47" s="35"/>
      <c r="F47" s="35"/>
      <c r="G47" s="35"/>
      <c r="H47" s="35"/>
      <c r="I47" s="190"/>
      <c r="J47" s="35"/>
      <c r="K47" s="35"/>
    </row>
    <row r="48" spans="1:19" s="35" customFormat="1" ht="18.75" customHeight="1" thickBot="1">
      <c r="A48" s="186" t="s">
        <v>427</v>
      </c>
      <c r="B48" s="187">
        <f>C47/B47</f>
        <v>1</v>
      </c>
      <c r="C48" s="188"/>
      <c r="D48" s="2"/>
      <c r="I48" s="190"/>
      <c r="L48" s="2"/>
      <c r="M48" s="2"/>
      <c r="N48" s="2"/>
      <c r="O48" s="2"/>
      <c r="P48" s="2"/>
      <c r="Q48" s="2"/>
      <c r="R48" s="2"/>
      <c r="S48" s="2"/>
    </row>
    <row r="49" spans="1:19" ht="9" customHeight="1">
      <c r="A49" s="368"/>
      <c r="B49" s="369"/>
      <c r="C49" s="370"/>
      <c r="D49" s="35"/>
      <c r="E49" s="35"/>
      <c r="F49" s="35"/>
      <c r="G49" s="35"/>
      <c r="H49" s="35"/>
      <c r="I49" s="190"/>
      <c r="J49" s="35"/>
      <c r="K49" s="35"/>
      <c r="L49" s="35"/>
      <c r="M49" s="35"/>
      <c r="N49" s="35"/>
      <c r="O49" s="35"/>
      <c r="P49" s="35"/>
      <c r="Q49" s="35"/>
      <c r="R49" s="35"/>
      <c r="S49" s="35"/>
    </row>
  </sheetData>
  <mergeCells count="32">
    <mergeCell ref="M26:O26"/>
    <mergeCell ref="I18:K18"/>
    <mergeCell ref="M34:O34"/>
    <mergeCell ref="A49:C49"/>
    <mergeCell ref="H5:O5"/>
    <mergeCell ref="H6:O6"/>
    <mergeCell ref="H7:O7"/>
    <mergeCell ref="H8:O8"/>
    <mergeCell ref="H9:O9"/>
    <mergeCell ref="A9:G9"/>
    <mergeCell ref="A5:G5"/>
    <mergeCell ref="A6:G6"/>
    <mergeCell ref="A7:G7"/>
    <mergeCell ref="A8:G8"/>
    <mergeCell ref="I10:K10"/>
    <mergeCell ref="M10:O10"/>
    <mergeCell ref="A1:O1"/>
    <mergeCell ref="A2:O2"/>
    <mergeCell ref="A3:O3"/>
    <mergeCell ref="A4:O4"/>
    <mergeCell ref="M18:O18"/>
    <mergeCell ref="A10:C10"/>
    <mergeCell ref="E10:G10"/>
    <mergeCell ref="A18:C18"/>
    <mergeCell ref="E18:G18"/>
    <mergeCell ref="A34:C34"/>
    <mergeCell ref="E34:G34"/>
    <mergeCell ref="I34:K34"/>
    <mergeCell ref="A42:C42"/>
    <mergeCell ref="A26:C26"/>
    <mergeCell ref="E26:G26"/>
    <mergeCell ref="I26:K26"/>
  </mergeCells>
  <pageMargins left="0.7" right="0.7" top="0.75" bottom="0.75" header="0.3" footer="0.3"/>
  <pageSetup scale="4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rgb="FF8E001B"/>
    <pageSetUpPr fitToPage="1"/>
  </sheetPr>
  <dimension ref="A1:S67"/>
  <sheetViews>
    <sheetView topLeftCell="E1" zoomScale="90" zoomScaleNormal="90" workbookViewId="0">
      <selection activeCell="U22" sqref="U1:U1048576"/>
    </sheetView>
  </sheetViews>
  <sheetFormatPr baseColWidth="10" defaultColWidth="10.796875" defaultRowHeight="9" customHeight="1"/>
  <cols>
    <col min="1" max="1" width="5.796875" style="7" customWidth="1"/>
    <col min="2" max="2" width="50.796875" style="2" customWidth="1"/>
    <col min="3" max="3" width="35.59765625" style="35" customWidth="1"/>
    <col min="4" max="4" width="50.796875" style="36" customWidth="1"/>
    <col min="5" max="5" width="10.796875" style="37" customWidth="1"/>
    <col min="6" max="8" width="10.796875" style="2" hidden="1" customWidth="1"/>
    <col min="9" max="9" width="90.796875" style="38" customWidth="1"/>
    <col min="10" max="10" width="10.796875" style="2" customWidth="1"/>
    <col min="11" max="13" width="10.796875" style="2" hidden="1" customWidth="1"/>
    <col min="14" max="14" width="90.796875" style="36" customWidth="1"/>
    <col min="15" max="15" width="10.796875" style="2" customWidth="1"/>
    <col min="16" max="18" width="10.796875" style="2" hidden="1" customWidth="1"/>
    <col min="19" max="19" width="50.796875" style="35" customWidth="1"/>
    <col min="20" max="38" width="10.796875" style="7"/>
    <col min="39" max="39" width="10.796875" style="7" customWidth="1"/>
    <col min="40" max="49" width="10.796875" style="7"/>
    <col min="50" max="50" width="10.796875" style="7" customWidth="1"/>
    <col min="51" max="16384" width="10.796875" style="7"/>
  </cols>
  <sheetData>
    <row r="1" spans="1:19" s="1" customFormat="1" ht="18" customHeight="1">
      <c r="A1" s="259" t="s">
        <v>1829</v>
      </c>
      <c r="B1" s="260"/>
      <c r="C1" s="260"/>
      <c r="D1" s="260"/>
      <c r="E1" s="260"/>
      <c r="F1" s="260"/>
      <c r="G1" s="260"/>
      <c r="H1" s="260"/>
      <c r="I1" s="260"/>
      <c r="J1" s="260"/>
      <c r="K1" s="260"/>
      <c r="L1" s="260"/>
      <c r="M1" s="260"/>
      <c r="N1" s="260"/>
      <c r="O1" s="260"/>
      <c r="P1" s="260"/>
      <c r="Q1" s="260"/>
      <c r="R1" s="260"/>
      <c r="S1" s="260"/>
    </row>
    <row r="2" spans="1:19" s="1" customFormat="1" ht="18" customHeight="1">
      <c r="A2" s="261" t="s">
        <v>27</v>
      </c>
      <c r="B2" s="262"/>
      <c r="C2" s="262"/>
      <c r="D2" s="262"/>
      <c r="E2" s="262"/>
      <c r="F2" s="262"/>
      <c r="G2" s="262"/>
      <c r="H2" s="262"/>
      <c r="I2" s="262"/>
      <c r="J2" s="262"/>
      <c r="K2" s="262"/>
      <c r="L2" s="262"/>
      <c r="M2" s="262"/>
      <c r="N2" s="262"/>
      <c r="O2" s="262"/>
      <c r="P2" s="262"/>
      <c r="Q2" s="262"/>
      <c r="R2" s="262"/>
      <c r="S2" s="262"/>
    </row>
    <row r="3" spans="1:19" s="6" customFormat="1" ht="42" customHeight="1">
      <c r="A3" s="265"/>
      <c r="B3" s="266"/>
      <c r="C3" s="266"/>
      <c r="D3" s="266"/>
      <c r="E3" s="266"/>
      <c r="F3" s="266"/>
      <c r="G3" s="266"/>
      <c r="H3" s="266"/>
      <c r="I3" s="266"/>
      <c r="J3" s="266"/>
      <c r="K3" s="266"/>
      <c r="L3" s="266"/>
      <c r="M3" s="266"/>
      <c r="N3" s="266"/>
      <c r="O3" s="266"/>
      <c r="P3" s="266"/>
      <c r="Q3" s="266"/>
      <c r="R3" s="266"/>
      <c r="S3" s="266"/>
    </row>
    <row r="4" spans="1:19" s="1" customFormat="1" ht="69" customHeight="1">
      <c r="A4" s="263" t="str">
        <f>CARÁTULA!B4</f>
        <v xml:space="preserve">CÉDULA DE EVALUACIÓN PARA CÁNCER EN MENORES DE 18 AÑOS: Astrocitoma, Ependimoma, Meduloblastoma, Neuroblastoma, Otros tumores del sistema nervioso central; Tumor de Wilms, Otros tumores renales, Hepatocarcinoma, Hepatoblastoma, Osteosarcoma, Sarcoma de Ewing, Linfoma no Hodgkin, Enfermedad o linfoma deHodgkin, Retinoblastoma, Sarcoma de partes blandas, Tumores gonadales, Tumores extragonadales, Diversos carcinomas, Histiocitosis; Leucemia linfoblástica aguda, Leucemia mieloblástica aguda, Leucemia crónica, Síndrome mielodisplásico - 2018                                                                                                                                                                             </v>
      </c>
      <c r="B4" s="264"/>
      <c r="C4" s="264"/>
      <c r="D4" s="264"/>
      <c r="E4" s="264"/>
      <c r="F4" s="264"/>
      <c r="G4" s="264"/>
      <c r="H4" s="264"/>
      <c r="I4" s="264"/>
      <c r="J4" s="264"/>
      <c r="K4" s="264"/>
      <c r="L4" s="264"/>
      <c r="M4" s="264"/>
      <c r="N4" s="264"/>
      <c r="O4" s="264"/>
      <c r="P4" s="264"/>
      <c r="Q4" s="264"/>
      <c r="R4" s="264"/>
      <c r="S4" s="264"/>
    </row>
    <row r="5" spans="1:19" ht="19">
      <c r="A5" s="273">
        <f>CARÁTULA!E8</f>
        <v>0</v>
      </c>
      <c r="B5" s="274"/>
      <c r="C5" s="274"/>
      <c r="D5" s="274"/>
      <c r="E5" s="274"/>
      <c r="F5" s="274"/>
      <c r="G5" s="274"/>
      <c r="H5" s="274"/>
      <c r="I5" s="274"/>
      <c r="J5" s="274">
        <f>CARÁTULA!E11</f>
        <v>0</v>
      </c>
      <c r="K5" s="274"/>
      <c r="L5" s="274"/>
      <c r="M5" s="274"/>
      <c r="N5" s="274"/>
      <c r="O5" s="274"/>
      <c r="P5" s="274"/>
      <c r="Q5" s="274"/>
      <c r="R5" s="274"/>
      <c r="S5" s="274"/>
    </row>
    <row r="6" spans="1:19" ht="20" customHeight="1">
      <c r="A6" s="268" t="s">
        <v>1809</v>
      </c>
      <c r="B6" s="269"/>
      <c r="C6" s="269"/>
      <c r="D6" s="269"/>
      <c r="E6" s="269"/>
      <c r="F6" s="269"/>
      <c r="G6" s="269"/>
      <c r="H6" s="269"/>
      <c r="I6" s="269"/>
      <c r="J6" s="269"/>
      <c r="K6" s="269"/>
      <c r="L6" s="269"/>
      <c r="M6" s="269"/>
      <c r="N6" s="269"/>
      <c r="O6" s="269"/>
      <c r="P6" s="269"/>
      <c r="Q6" s="269"/>
      <c r="R6" s="269"/>
      <c r="S6" s="269"/>
    </row>
    <row r="7" spans="1:19" ht="20" customHeight="1">
      <c r="A7" s="251"/>
      <c r="B7" s="251" t="s">
        <v>28</v>
      </c>
      <c r="C7" s="252" t="s">
        <v>29</v>
      </c>
      <c r="D7" s="8" t="s">
        <v>30</v>
      </c>
      <c r="E7" s="252" t="s">
        <v>31</v>
      </c>
      <c r="F7" s="257" t="s">
        <v>1723</v>
      </c>
      <c r="G7" s="257" t="s">
        <v>452</v>
      </c>
      <c r="H7" s="257" t="s">
        <v>1724</v>
      </c>
      <c r="I7" s="8" t="s">
        <v>1</v>
      </c>
      <c r="J7" s="252" t="s">
        <v>31</v>
      </c>
      <c r="K7" s="257" t="s">
        <v>1723</v>
      </c>
      <c r="L7" s="257" t="s">
        <v>452</v>
      </c>
      <c r="M7" s="257" t="s">
        <v>1724</v>
      </c>
      <c r="N7" s="9" t="s">
        <v>2</v>
      </c>
      <c r="O7" s="252" t="s">
        <v>31</v>
      </c>
      <c r="P7" s="257" t="s">
        <v>1723</v>
      </c>
      <c r="Q7" s="257" t="s">
        <v>452</v>
      </c>
      <c r="R7" s="257" t="s">
        <v>1724</v>
      </c>
      <c r="S7" s="252" t="s">
        <v>32</v>
      </c>
    </row>
    <row r="8" spans="1:19" ht="20" customHeight="1">
      <c r="A8" s="251"/>
      <c r="B8" s="251"/>
      <c r="C8" s="252"/>
      <c r="D8" s="10" t="s">
        <v>33</v>
      </c>
      <c r="E8" s="252"/>
      <c r="F8" s="257"/>
      <c r="G8" s="257"/>
      <c r="H8" s="257"/>
      <c r="I8" s="11" t="s">
        <v>33</v>
      </c>
      <c r="J8" s="252"/>
      <c r="K8" s="257"/>
      <c r="L8" s="257"/>
      <c r="M8" s="257"/>
      <c r="N8" s="12" t="s">
        <v>5</v>
      </c>
      <c r="O8" s="252"/>
      <c r="P8" s="257"/>
      <c r="Q8" s="257"/>
      <c r="R8" s="257"/>
      <c r="S8" s="252"/>
    </row>
    <row r="9" spans="1:19" s="22" customFormat="1" ht="15">
      <c r="A9" s="251"/>
      <c r="B9" s="251"/>
      <c r="C9" s="253"/>
      <c r="D9" s="13" t="s">
        <v>34</v>
      </c>
      <c r="E9" s="253"/>
      <c r="F9" s="258"/>
      <c r="G9" s="258"/>
      <c r="H9" s="258"/>
      <c r="I9" s="14" t="s">
        <v>34</v>
      </c>
      <c r="J9" s="253"/>
      <c r="K9" s="258"/>
      <c r="L9" s="258"/>
      <c r="M9" s="258"/>
      <c r="N9" s="15" t="s">
        <v>34</v>
      </c>
      <c r="O9" s="253"/>
      <c r="P9" s="258"/>
      <c r="Q9" s="258"/>
      <c r="R9" s="258"/>
      <c r="S9" s="253"/>
    </row>
    <row r="10" spans="1:19" s="22" customFormat="1" ht="45">
      <c r="A10" s="16">
        <v>1</v>
      </c>
      <c r="B10" s="17" t="s">
        <v>35</v>
      </c>
      <c r="C10" s="267" t="s">
        <v>36</v>
      </c>
      <c r="D10" s="194" t="s">
        <v>37</v>
      </c>
      <c r="E10" s="18">
        <v>1</v>
      </c>
      <c r="F10" s="19">
        <f t="shared" ref="F10:F11" si="0">IF(E10=G10,H10)</f>
        <v>1</v>
      </c>
      <c r="G10" s="19">
        <f t="shared" ref="G10:G11" si="1">IF(E10="NA","NA",H10)</f>
        <v>1</v>
      </c>
      <c r="H10" s="19">
        <v>1</v>
      </c>
      <c r="I10" s="20" t="s">
        <v>1862</v>
      </c>
      <c r="J10" s="21">
        <v>1</v>
      </c>
      <c r="K10" s="19">
        <f t="shared" ref="K10:K11" si="2">IF(J10=L10,M10)</f>
        <v>1</v>
      </c>
      <c r="L10" s="19">
        <f t="shared" ref="L10:L11" si="3">IF(J10="NA","NA",M10)</f>
        <v>1</v>
      </c>
      <c r="M10" s="19">
        <v>1</v>
      </c>
      <c r="N10" s="194" t="s">
        <v>38</v>
      </c>
      <c r="O10" s="21">
        <v>1</v>
      </c>
      <c r="P10" s="19">
        <f t="shared" ref="P10:P11" si="4">IF(O10=Q10,R10)</f>
        <v>1</v>
      </c>
      <c r="Q10" s="19">
        <f t="shared" ref="Q10:Q11" si="5">IF(O10="NA","NA",R10)</f>
        <v>1</v>
      </c>
      <c r="R10" s="19">
        <v>1</v>
      </c>
      <c r="S10" s="254" t="s">
        <v>39</v>
      </c>
    </row>
    <row r="11" spans="1:19" s="22" customFormat="1" ht="45">
      <c r="A11" s="16">
        <v>2</v>
      </c>
      <c r="B11" s="17" t="s">
        <v>40</v>
      </c>
      <c r="C11" s="267"/>
      <c r="D11" s="194" t="s">
        <v>41</v>
      </c>
      <c r="E11" s="18">
        <v>1</v>
      </c>
      <c r="F11" s="19">
        <f t="shared" si="0"/>
        <v>1</v>
      </c>
      <c r="G11" s="19">
        <f t="shared" si="1"/>
        <v>1</v>
      </c>
      <c r="H11" s="19">
        <v>1</v>
      </c>
      <c r="I11" s="20" t="s">
        <v>1862</v>
      </c>
      <c r="J11" s="21">
        <v>1</v>
      </c>
      <c r="K11" s="19">
        <f t="shared" si="2"/>
        <v>1</v>
      </c>
      <c r="L11" s="19">
        <f t="shared" si="3"/>
        <v>1</v>
      </c>
      <c r="M11" s="19">
        <v>1</v>
      </c>
      <c r="N11" s="194" t="s">
        <v>38</v>
      </c>
      <c r="O11" s="21">
        <v>1</v>
      </c>
      <c r="P11" s="19">
        <f t="shared" si="4"/>
        <v>1</v>
      </c>
      <c r="Q11" s="19">
        <f t="shared" si="5"/>
        <v>1</v>
      </c>
      <c r="R11" s="19">
        <v>1</v>
      </c>
      <c r="S11" s="254"/>
    </row>
    <row r="12" spans="1:19" s="22" customFormat="1" ht="58.5" customHeight="1">
      <c r="A12" s="256" t="s">
        <v>1840</v>
      </c>
      <c r="B12" s="256"/>
      <c r="C12" s="256"/>
      <c r="D12" s="256"/>
      <c r="E12" s="256"/>
      <c r="F12" s="256"/>
      <c r="G12" s="256"/>
      <c r="H12" s="256"/>
      <c r="I12" s="256"/>
      <c r="J12" s="256"/>
      <c r="K12" s="256"/>
      <c r="L12" s="256"/>
      <c r="M12" s="256"/>
      <c r="N12" s="256"/>
      <c r="O12" s="256"/>
      <c r="P12" s="256"/>
      <c r="Q12" s="256"/>
      <c r="R12" s="256"/>
      <c r="S12" s="256"/>
    </row>
    <row r="13" spans="1:19" s="22" customFormat="1" ht="108" customHeight="1">
      <c r="A13" s="16">
        <v>3</v>
      </c>
      <c r="B13" s="17" t="s">
        <v>42</v>
      </c>
      <c r="C13" s="23" t="s">
        <v>43</v>
      </c>
      <c r="D13" s="17" t="s">
        <v>44</v>
      </c>
      <c r="E13" s="18">
        <v>1</v>
      </c>
      <c r="F13" s="19">
        <f t="shared" ref="F13:F14" si="6">IF(E13=G13,H13)</f>
        <v>1</v>
      </c>
      <c r="G13" s="19">
        <f t="shared" ref="G13:G14" si="7">IF(E13="NA","NA",H13)</f>
        <v>1</v>
      </c>
      <c r="H13" s="19">
        <v>1</v>
      </c>
      <c r="I13" s="255" t="s">
        <v>45</v>
      </c>
      <c r="J13" s="21">
        <v>1</v>
      </c>
      <c r="K13" s="19">
        <f t="shared" ref="K13:K14" si="8">IF(J13=L13,M13)</f>
        <v>1</v>
      </c>
      <c r="L13" s="19">
        <f t="shared" ref="L13:L14" si="9">IF(J13="NA","NA",M13)</f>
        <v>1</v>
      </c>
      <c r="M13" s="19">
        <v>1</v>
      </c>
      <c r="N13" s="270" t="s">
        <v>1976</v>
      </c>
      <c r="O13" s="21">
        <v>1</v>
      </c>
      <c r="P13" s="19">
        <f t="shared" ref="P13:P14" si="10">IF(O13=Q13,R13)</f>
        <v>1</v>
      </c>
      <c r="Q13" s="19">
        <f t="shared" ref="Q13:Q14" si="11">IF(O13="NA","NA",R13)</f>
        <v>1</v>
      </c>
      <c r="R13" s="19">
        <v>1</v>
      </c>
      <c r="S13" s="254" t="s">
        <v>46</v>
      </c>
    </row>
    <row r="14" spans="1:19" s="22" customFormat="1" ht="117" customHeight="1">
      <c r="A14" s="16">
        <v>4</v>
      </c>
      <c r="B14" s="17" t="s">
        <v>42</v>
      </c>
      <c r="C14" s="24" t="s">
        <v>1768</v>
      </c>
      <c r="D14" s="17" t="s">
        <v>44</v>
      </c>
      <c r="E14" s="18">
        <v>1</v>
      </c>
      <c r="F14" s="19">
        <f t="shared" si="6"/>
        <v>1</v>
      </c>
      <c r="G14" s="19">
        <f t="shared" si="7"/>
        <v>1</v>
      </c>
      <c r="H14" s="19">
        <v>1</v>
      </c>
      <c r="I14" s="255"/>
      <c r="J14" s="21">
        <v>1</v>
      </c>
      <c r="K14" s="19">
        <f t="shared" si="8"/>
        <v>1</v>
      </c>
      <c r="L14" s="19">
        <f t="shared" si="9"/>
        <v>1</v>
      </c>
      <c r="M14" s="19">
        <v>1</v>
      </c>
      <c r="N14" s="270"/>
      <c r="O14" s="21">
        <v>1</v>
      </c>
      <c r="P14" s="19">
        <f t="shared" si="10"/>
        <v>1</v>
      </c>
      <c r="Q14" s="19">
        <f t="shared" si="11"/>
        <v>1</v>
      </c>
      <c r="R14" s="19">
        <v>1</v>
      </c>
      <c r="S14" s="254"/>
    </row>
    <row r="15" spans="1:19" s="22" customFormat="1" ht="48" customHeight="1">
      <c r="A15" s="256" t="s">
        <v>1841</v>
      </c>
      <c r="B15" s="256"/>
      <c r="C15" s="256"/>
      <c r="D15" s="256"/>
      <c r="E15" s="256"/>
      <c r="F15" s="256"/>
      <c r="G15" s="256"/>
      <c r="H15" s="256"/>
      <c r="I15" s="256"/>
      <c r="J15" s="256"/>
      <c r="K15" s="256"/>
      <c r="L15" s="256"/>
      <c r="M15" s="256"/>
      <c r="N15" s="256"/>
      <c r="O15" s="256"/>
      <c r="P15" s="256"/>
      <c r="Q15" s="256"/>
      <c r="R15" s="256"/>
      <c r="S15" s="256"/>
    </row>
    <row r="16" spans="1:19" s="22" customFormat="1" ht="60">
      <c r="A16" s="16">
        <v>5</v>
      </c>
      <c r="B16" s="270" t="s">
        <v>47</v>
      </c>
      <c r="C16" s="23" t="s">
        <v>1774</v>
      </c>
      <c r="D16" s="17" t="s">
        <v>44</v>
      </c>
      <c r="E16" s="18">
        <v>1</v>
      </c>
      <c r="F16" s="19">
        <f t="shared" ref="F16:F17" si="12">IF(E16=G16,H16)</f>
        <v>1</v>
      </c>
      <c r="G16" s="19">
        <f t="shared" ref="G16:G17" si="13">IF(E16="NA","NA",H16)</f>
        <v>1</v>
      </c>
      <c r="H16" s="19">
        <v>1</v>
      </c>
      <c r="I16" s="255" t="s">
        <v>447</v>
      </c>
      <c r="J16" s="18">
        <v>1</v>
      </c>
      <c r="K16" s="19">
        <f t="shared" ref="K16:K20" si="14">IF(J16=L16,M16)</f>
        <v>1</v>
      </c>
      <c r="L16" s="19">
        <f t="shared" ref="L16:L20" si="15">IF(J16="NA","NA",M16)</f>
        <v>1</v>
      </c>
      <c r="M16" s="19">
        <v>1</v>
      </c>
      <c r="N16" s="275" t="s">
        <v>1977</v>
      </c>
      <c r="O16" s="18">
        <v>1</v>
      </c>
      <c r="P16" s="19">
        <f t="shared" ref="P16:P20" si="16">IF(O16=Q16,R16)</f>
        <v>1</v>
      </c>
      <c r="Q16" s="19">
        <f t="shared" ref="Q16:Q20" si="17">IF(O16="NA","NA",R16)</f>
        <v>1</v>
      </c>
      <c r="R16" s="19">
        <v>1</v>
      </c>
      <c r="S16" s="254" t="s">
        <v>46</v>
      </c>
    </row>
    <row r="17" spans="1:19" s="22" customFormat="1" ht="141.75" customHeight="1">
      <c r="A17" s="16">
        <v>6</v>
      </c>
      <c r="B17" s="270"/>
      <c r="C17" s="23" t="s">
        <v>446</v>
      </c>
      <c r="D17" s="17" t="s">
        <v>44</v>
      </c>
      <c r="E17" s="18">
        <v>1</v>
      </c>
      <c r="F17" s="19">
        <f t="shared" si="12"/>
        <v>1</v>
      </c>
      <c r="G17" s="19">
        <f t="shared" si="13"/>
        <v>1</v>
      </c>
      <c r="H17" s="19">
        <v>1</v>
      </c>
      <c r="I17" s="255"/>
      <c r="J17" s="18">
        <v>1</v>
      </c>
      <c r="K17" s="19">
        <f t="shared" si="14"/>
        <v>1</v>
      </c>
      <c r="L17" s="19">
        <f t="shared" si="15"/>
        <v>1</v>
      </c>
      <c r="M17" s="19">
        <v>1</v>
      </c>
      <c r="N17" s="276"/>
      <c r="O17" s="18">
        <v>1</v>
      </c>
      <c r="P17" s="19">
        <f t="shared" si="16"/>
        <v>1</v>
      </c>
      <c r="Q17" s="19">
        <f t="shared" si="17"/>
        <v>1</v>
      </c>
      <c r="R17" s="19">
        <v>1</v>
      </c>
      <c r="S17" s="254"/>
    </row>
    <row r="18" spans="1:19" s="22" customFormat="1" ht="89.25" customHeight="1">
      <c r="A18" s="16">
        <v>7</v>
      </c>
      <c r="B18" s="270"/>
      <c r="C18" s="23" t="s">
        <v>49</v>
      </c>
      <c r="D18" s="17" t="s">
        <v>44</v>
      </c>
      <c r="E18" s="18">
        <v>1</v>
      </c>
      <c r="F18" s="19">
        <f t="shared" ref="F18:F20" si="18">IF(E18=G18,H18)</f>
        <v>1</v>
      </c>
      <c r="G18" s="19">
        <f t="shared" ref="G18:G20" si="19">IF(E18="NA","NA",H18)</f>
        <v>1</v>
      </c>
      <c r="H18" s="19">
        <v>1</v>
      </c>
      <c r="I18" s="255"/>
      <c r="J18" s="18">
        <v>1</v>
      </c>
      <c r="K18" s="19">
        <f t="shared" si="14"/>
        <v>1</v>
      </c>
      <c r="L18" s="19">
        <f t="shared" si="15"/>
        <v>1</v>
      </c>
      <c r="M18" s="19">
        <v>1</v>
      </c>
      <c r="N18" s="277"/>
      <c r="O18" s="18">
        <v>1</v>
      </c>
      <c r="P18" s="19">
        <f t="shared" si="16"/>
        <v>1</v>
      </c>
      <c r="Q18" s="19">
        <f t="shared" si="17"/>
        <v>1</v>
      </c>
      <c r="R18" s="19">
        <v>1</v>
      </c>
      <c r="S18" s="254"/>
    </row>
    <row r="19" spans="1:19" s="22" customFormat="1" ht="128.25" customHeight="1">
      <c r="A19" s="16">
        <v>8</v>
      </c>
      <c r="B19" s="270"/>
      <c r="C19" s="24" t="s">
        <v>48</v>
      </c>
      <c r="D19" s="17" t="s">
        <v>44</v>
      </c>
      <c r="E19" s="18">
        <v>1</v>
      </c>
      <c r="F19" s="19">
        <f t="shared" si="18"/>
        <v>1</v>
      </c>
      <c r="G19" s="19">
        <f t="shared" si="19"/>
        <v>1</v>
      </c>
      <c r="H19" s="19">
        <v>1</v>
      </c>
      <c r="I19" s="255"/>
      <c r="J19" s="18">
        <v>1</v>
      </c>
      <c r="K19" s="19">
        <f t="shared" si="14"/>
        <v>1</v>
      </c>
      <c r="L19" s="19">
        <f t="shared" si="15"/>
        <v>1</v>
      </c>
      <c r="M19" s="19">
        <v>1</v>
      </c>
      <c r="N19" s="275" t="s">
        <v>1978</v>
      </c>
      <c r="O19" s="18">
        <v>1</v>
      </c>
      <c r="P19" s="19">
        <f t="shared" si="16"/>
        <v>1</v>
      </c>
      <c r="Q19" s="19">
        <f t="shared" si="17"/>
        <v>1</v>
      </c>
      <c r="R19" s="19">
        <v>1</v>
      </c>
      <c r="S19" s="254"/>
    </row>
    <row r="20" spans="1:19" s="22" customFormat="1" ht="94.5" customHeight="1">
      <c r="A20" s="16">
        <v>9</v>
      </c>
      <c r="B20" s="270"/>
      <c r="C20" s="23" t="s">
        <v>1759</v>
      </c>
      <c r="D20" s="17" t="s">
        <v>44</v>
      </c>
      <c r="E20" s="18">
        <v>1</v>
      </c>
      <c r="F20" s="19">
        <f t="shared" si="18"/>
        <v>1</v>
      </c>
      <c r="G20" s="19">
        <f t="shared" si="19"/>
        <v>1</v>
      </c>
      <c r="H20" s="19">
        <v>1</v>
      </c>
      <c r="I20" s="255"/>
      <c r="J20" s="18">
        <v>1</v>
      </c>
      <c r="K20" s="19">
        <f t="shared" si="14"/>
        <v>1</v>
      </c>
      <c r="L20" s="19">
        <f t="shared" si="15"/>
        <v>1</v>
      </c>
      <c r="M20" s="19">
        <v>1</v>
      </c>
      <c r="N20" s="277"/>
      <c r="O20" s="18">
        <v>1</v>
      </c>
      <c r="P20" s="19">
        <f t="shared" si="16"/>
        <v>1</v>
      </c>
      <c r="Q20" s="19">
        <f t="shared" si="17"/>
        <v>1</v>
      </c>
      <c r="R20" s="19">
        <v>1</v>
      </c>
      <c r="S20" s="254"/>
    </row>
    <row r="21" spans="1:19" s="22" customFormat="1" ht="60" customHeight="1">
      <c r="A21" s="256" t="s">
        <v>1842</v>
      </c>
      <c r="B21" s="256"/>
      <c r="C21" s="256"/>
      <c r="D21" s="256"/>
      <c r="E21" s="256"/>
      <c r="F21" s="256"/>
      <c r="G21" s="256"/>
      <c r="H21" s="256"/>
      <c r="I21" s="256"/>
      <c r="J21" s="256"/>
      <c r="K21" s="256"/>
      <c r="L21" s="256"/>
      <c r="M21" s="256"/>
      <c r="N21" s="256"/>
      <c r="O21" s="256"/>
      <c r="P21" s="256"/>
      <c r="Q21" s="256"/>
      <c r="R21" s="256"/>
      <c r="S21" s="256"/>
    </row>
    <row r="22" spans="1:19" s="22" customFormat="1" ht="65.25" customHeight="1">
      <c r="A22" s="16">
        <v>10</v>
      </c>
      <c r="B22" s="17" t="s">
        <v>42</v>
      </c>
      <c r="C22" s="23" t="s">
        <v>51</v>
      </c>
      <c r="D22" s="17" t="s">
        <v>44</v>
      </c>
      <c r="E22" s="18">
        <v>1</v>
      </c>
      <c r="F22" s="19">
        <f t="shared" ref="F22:F26" si="20">IF(E22=G22,H22)</f>
        <v>1</v>
      </c>
      <c r="G22" s="19">
        <f t="shared" ref="G22:G26" si="21">IF(E22="NA","NA",H22)</f>
        <v>1</v>
      </c>
      <c r="H22" s="19">
        <v>1</v>
      </c>
      <c r="I22" s="255" t="s">
        <v>45</v>
      </c>
      <c r="J22" s="18">
        <v>1</v>
      </c>
      <c r="K22" s="19">
        <f t="shared" ref="K22:K30" si="22">IF(J22=L22,M22)</f>
        <v>1</v>
      </c>
      <c r="L22" s="19">
        <f t="shared" ref="L22:L30" si="23">IF(J22="NA","NA",M22)</f>
        <v>1</v>
      </c>
      <c r="M22" s="19">
        <v>1</v>
      </c>
      <c r="N22" s="275" t="s">
        <v>1979</v>
      </c>
      <c r="O22" s="18">
        <v>1</v>
      </c>
      <c r="P22" s="19">
        <f t="shared" ref="P22:P30" si="24">IF(O22=Q22,R22)</f>
        <v>1</v>
      </c>
      <c r="Q22" s="19">
        <f t="shared" ref="Q22:Q30" si="25">IF(O22="NA","NA",R22)</f>
        <v>1</v>
      </c>
      <c r="R22" s="19">
        <v>1</v>
      </c>
      <c r="S22" s="254" t="s">
        <v>46</v>
      </c>
    </row>
    <row r="23" spans="1:19" s="22" customFormat="1" ht="78.75" customHeight="1">
      <c r="A23" s="16">
        <v>11</v>
      </c>
      <c r="B23" s="17" t="s">
        <v>42</v>
      </c>
      <c r="C23" s="23" t="s">
        <v>1742</v>
      </c>
      <c r="D23" s="17" t="s">
        <v>44</v>
      </c>
      <c r="E23" s="18">
        <v>1</v>
      </c>
      <c r="F23" s="19">
        <f t="shared" si="20"/>
        <v>1</v>
      </c>
      <c r="G23" s="19">
        <f t="shared" si="21"/>
        <v>1</v>
      </c>
      <c r="H23" s="19">
        <v>1</v>
      </c>
      <c r="I23" s="255"/>
      <c r="J23" s="18">
        <v>1</v>
      </c>
      <c r="K23" s="19">
        <f t="shared" si="22"/>
        <v>1</v>
      </c>
      <c r="L23" s="19">
        <f t="shared" si="23"/>
        <v>1</v>
      </c>
      <c r="M23" s="19">
        <v>1</v>
      </c>
      <c r="N23" s="276"/>
      <c r="O23" s="18">
        <v>1</v>
      </c>
      <c r="P23" s="19">
        <f t="shared" si="24"/>
        <v>1</v>
      </c>
      <c r="Q23" s="19">
        <f t="shared" si="25"/>
        <v>1</v>
      </c>
      <c r="R23" s="19">
        <v>1</v>
      </c>
      <c r="S23" s="254"/>
    </row>
    <row r="24" spans="1:19" s="22" customFormat="1" ht="83.25" customHeight="1">
      <c r="A24" s="16">
        <v>12</v>
      </c>
      <c r="B24" s="17" t="s">
        <v>42</v>
      </c>
      <c r="C24" s="23" t="s">
        <v>52</v>
      </c>
      <c r="D24" s="17" t="s">
        <v>44</v>
      </c>
      <c r="E24" s="18">
        <v>1</v>
      </c>
      <c r="F24" s="19">
        <f t="shared" si="20"/>
        <v>1</v>
      </c>
      <c r="G24" s="19">
        <f t="shared" si="21"/>
        <v>1</v>
      </c>
      <c r="H24" s="19">
        <v>1</v>
      </c>
      <c r="I24" s="255"/>
      <c r="J24" s="18">
        <v>1</v>
      </c>
      <c r="K24" s="19">
        <f t="shared" si="22"/>
        <v>1</v>
      </c>
      <c r="L24" s="19">
        <f t="shared" si="23"/>
        <v>1</v>
      </c>
      <c r="M24" s="19">
        <v>1</v>
      </c>
      <c r="N24" s="276"/>
      <c r="O24" s="18">
        <v>1</v>
      </c>
      <c r="P24" s="19">
        <f t="shared" si="24"/>
        <v>1</v>
      </c>
      <c r="Q24" s="19">
        <f t="shared" si="25"/>
        <v>1</v>
      </c>
      <c r="R24" s="19">
        <v>1</v>
      </c>
      <c r="S24" s="254"/>
    </row>
    <row r="25" spans="1:19" s="27" customFormat="1" ht="75" customHeight="1">
      <c r="A25" s="16">
        <v>13</v>
      </c>
      <c r="B25" s="17" t="s">
        <v>42</v>
      </c>
      <c r="C25" s="24" t="s">
        <v>54</v>
      </c>
      <c r="D25" s="17" t="s">
        <v>44</v>
      </c>
      <c r="E25" s="18">
        <v>1</v>
      </c>
      <c r="F25" s="19">
        <f t="shared" si="20"/>
        <v>1</v>
      </c>
      <c r="G25" s="19">
        <f t="shared" si="21"/>
        <v>1</v>
      </c>
      <c r="H25" s="19">
        <v>1</v>
      </c>
      <c r="I25" s="255"/>
      <c r="J25" s="18">
        <v>1</v>
      </c>
      <c r="K25" s="19">
        <f t="shared" si="22"/>
        <v>1</v>
      </c>
      <c r="L25" s="19">
        <f t="shared" si="23"/>
        <v>1</v>
      </c>
      <c r="M25" s="19">
        <v>1</v>
      </c>
      <c r="N25" s="276"/>
      <c r="O25" s="18">
        <v>1</v>
      </c>
      <c r="P25" s="19">
        <f t="shared" si="24"/>
        <v>1</v>
      </c>
      <c r="Q25" s="19">
        <f t="shared" si="25"/>
        <v>1</v>
      </c>
      <c r="R25" s="19">
        <v>1</v>
      </c>
      <c r="S25" s="254"/>
    </row>
    <row r="26" spans="1:19" s="22" customFormat="1" ht="98.25" customHeight="1">
      <c r="A26" s="25">
        <v>14</v>
      </c>
      <c r="B26" s="20" t="s">
        <v>42</v>
      </c>
      <c r="C26" s="24" t="s">
        <v>56</v>
      </c>
      <c r="D26" s="20" t="s">
        <v>44</v>
      </c>
      <c r="E26" s="18">
        <v>1</v>
      </c>
      <c r="F26" s="26">
        <f t="shared" si="20"/>
        <v>1</v>
      </c>
      <c r="G26" s="26">
        <f t="shared" si="21"/>
        <v>1</v>
      </c>
      <c r="H26" s="26">
        <v>1</v>
      </c>
      <c r="I26" s="255"/>
      <c r="J26" s="18">
        <v>1</v>
      </c>
      <c r="K26" s="26">
        <f t="shared" si="22"/>
        <v>1</v>
      </c>
      <c r="L26" s="26">
        <f t="shared" si="23"/>
        <v>1</v>
      </c>
      <c r="M26" s="26">
        <v>1</v>
      </c>
      <c r="N26" s="277"/>
      <c r="O26" s="18">
        <v>1</v>
      </c>
      <c r="P26" s="26">
        <f t="shared" si="24"/>
        <v>1</v>
      </c>
      <c r="Q26" s="26">
        <f t="shared" si="25"/>
        <v>1</v>
      </c>
      <c r="R26" s="26">
        <v>1</v>
      </c>
      <c r="S26" s="254"/>
    </row>
    <row r="27" spans="1:19" s="22" customFormat="1" ht="57.75" customHeight="1">
      <c r="A27" s="16">
        <v>15</v>
      </c>
      <c r="B27" s="17" t="s">
        <v>53</v>
      </c>
      <c r="C27" s="23" t="s">
        <v>1759</v>
      </c>
      <c r="D27" s="17" t="s">
        <v>44</v>
      </c>
      <c r="E27" s="18">
        <v>1</v>
      </c>
      <c r="F27" s="19">
        <f t="shared" ref="F27:F30" si="26">IF(E27=G27,H27)</f>
        <v>1</v>
      </c>
      <c r="G27" s="19">
        <f t="shared" ref="G27:G30" si="27">IF(E27="NA","NA",H27)</f>
        <v>1</v>
      </c>
      <c r="H27" s="19">
        <v>1</v>
      </c>
      <c r="I27" s="255"/>
      <c r="J27" s="18">
        <v>1</v>
      </c>
      <c r="K27" s="19">
        <f t="shared" si="22"/>
        <v>1</v>
      </c>
      <c r="L27" s="19">
        <f t="shared" si="23"/>
        <v>1</v>
      </c>
      <c r="M27" s="19">
        <v>1</v>
      </c>
      <c r="N27" s="275" t="s">
        <v>1980</v>
      </c>
      <c r="O27" s="18">
        <v>1</v>
      </c>
      <c r="P27" s="19">
        <f t="shared" si="24"/>
        <v>1</v>
      </c>
      <c r="Q27" s="19">
        <f t="shared" si="25"/>
        <v>1</v>
      </c>
      <c r="R27" s="19">
        <v>1</v>
      </c>
      <c r="S27" s="254"/>
    </row>
    <row r="28" spans="1:19" s="22" customFormat="1" ht="57.75" customHeight="1">
      <c r="A28" s="16">
        <v>16</v>
      </c>
      <c r="B28" s="270" t="s">
        <v>50</v>
      </c>
      <c r="C28" s="24" t="s">
        <v>55</v>
      </c>
      <c r="D28" s="17" t="s">
        <v>44</v>
      </c>
      <c r="E28" s="18">
        <v>1</v>
      </c>
      <c r="F28" s="19">
        <f t="shared" si="26"/>
        <v>1</v>
      </c>
      <c r="G28" s="19">
        <f t="shared" si="27"/>
        <v>1</v>
      </c>
      <c r="H28" s="19">
        <v>1</v>
      </c>
      <c r="I28" s="255" t="s">
        <v>45</v>
      </c>
      <c r="J28" s="18">
        <v>1</v>
      </c>
      <c r="K28" s="19">
        <f t="shared" si="22"/>
        <v>1</v>
      </c>
      <c r="L28" s="19">
        <f t="shared" si="23"/>
        <v>1</v>
      </c>
      <c r="M28" s="19">
        <v>1</v>
      </c>
      <c r="N28" s="276"/>
      <c r="O28" s="18">
        <v>1</v>
      </c>
      <c r="P28" s="19">
        <f t="shared" si="24"/>
        <v>1</v>
      </c>
      <c r="Q28" s="19">
        <f t="shared" si="25"/>
        <v>1</v>
      </c>
      <c r="R28" s="19">
        <v>1</v>
      </c>
      <c r="S28" s="254" t="s">
        <v>46</v>
      </c>
    </row>
    <row r="29" spans="1:19" s="22" customFormat="1" ht="57.75" customHeight="1">
      <c r="A29" s="16">
        <v>17</v>
      </c>
      <c r="B29" s="270"/>
      <c r="C29" s="24" t="s">
        <v>1760</v>
      </c>
      <c r="D29" s="17" t="s">
        <v>44</v>
      </c>
      <c r="E29" s="18">
        <v>1</v>
      </c>
      <c r="F29" s="19">
        <f t="shared" si="26"/>
        <v>1</v>
      </c>
      <c r="G29" s="19">
        <f t="shared" si="27"/>
        <v>1</v>
      </c>
      <c r="H29" s="19">
        <v>1</v>
      </c>
      <c r="I29" s="255"/>
      <c r="J29" s="18">
        <v>1</v>
      </c>
      <c r="K29" s="19">
        <f t="shared" si="22"/>
        <v>1</v>
      </c>
      <c r="L29" s="19">
        <f t="shared" si="23"/>
        <v>1</v>
      </c>
      <c r="M29" s="19">
        <v>1</v>
      </c>
      <c r="N29" s="276"/>
      <c r="O29" s="18">
        <v>1</v>
      </c>
      <c r="P29" s="19">
        <f t="shared" si="24"/>
        <v>1</v>
      </c>
      <c r="Q29" s="19">
        <f t="shared" si="25"/>
        <v>1</v>
      </c>
      <c r="R29" s="19">
        <v>1</v>
      </c>
      <c r="S29" s="254"/>
    </row>
    <row r="30" spans="1:19" s="22" customFormat="1" ht="60">
      <c r="A30" s="16">
        <v>18</v>
      </c>
      <c r="B30" s="270"/>
      <c r="C30" s="24" t="s">
        <v>57</v>
      </c>
      <c r="D30" s="17" t="s">
        <v>44</v>
      </c>
      <c r="E30" s="18">
        <v>1</v>
      </c>
      <c r="F30" s="19">
        <f t="shared" si="26"/>
        <v>1</v>
      </c>
      <c r="G30" s="19">
        <f t="shared" si="27"/>
        <v>1</v>
      </c>
      <c r="H30" s="19">
        <v>1</v>
      </c>
      <c r="I30" s="255"/>
      <c r="J30" s="18">
        <v>1</v>
      </c>
      <c r="K30" s="19">
        <f t="shared" si="22"/>
        <v>1</v>
      </c>
      <c r="L30" s="19">
        <f t="shared" si="23"/>
        <v>1</v>
      </c>
      <c r="M30" s="19">
        <v>1</v>
      </c>
      <c r="N30" s="277"/>
      <c r="O30" s="18">
        <v>1</v>
      </c>
      <c r="P30" s="19">
        <f t="shared" si="24"/>
        <v>1</v>
      </c>
      <c r="Q30" s="19">
        <f t="shared" si="25"/>
        <v>1</v>
      </c>
      <c r="R30" s="19">
        <v>1</v>
      </c>
      <c r="S30" s="254"/>
    </row>
    <row r="31" spans="1:19" s="22" customFormat="1" ht="51" customHeight="1">
      <c r="A31" s="256" t="s">
        <v>58</v>
      </c>
      <c r="B31" s="256"/>
      <c r="C31" s="256"/>
      <c r="D31" s="256"/>
      <c r="E31" s="256"/>
      <c r="F31" s="256"/>
      <c r="G31" s="256"/>
      <c r="H31" s="256"/>
      <c r="I31" s="256"/>
      <c r="J31" s="256"/>
      <c r="K31" s="256"/>
      <c r="L31" s="256"/>
      <c r="M31" s="256"/>
      <c r="N31" s="256"/>
      <c r="O31" s="256"/>
      <c r="P31" s="256"/>
      <c r="Q31" s="256"/>
      <c r="R31" s="256"/>
      <c r="S31" s="256"/>
    </row>
    <row r="32" spans="1:19" s="22" customFormat="1" ht="70.5" customHeight="1">
      <c r="A32" s="16">
        <v>19</v>
      </c>
      <c r="B32" s="17" t="s">
        <v>59</v>
      </c>
      <c r="C32" s="24" t="s">
        <v>60</v>
      </c>
      <c r="D32" s="17" t="s">
        <v>44</v>
      </c>
      <c r="E32" s="18">
        <v>1</v>
      </c>
      <c r="F32" s="19">
        <f t="shared" ref="F32:F33" si="28">IF(E32=G32,H32)</f>
        <v>1</v>
      </c>
      <c r="G32" s="19">
        <f t="shared" ref="G32:G33" si="29">IF(E32="NA","NA",H32)</f>
        <v>1</v>
      </c>
      <c r="H32" s="19">
        <v>1</v>
      </c>
      <c r="I32" s="255" t="s">
        <v>45</v>
      </c>
      <c r="J32" s="18">
        <v>1</v>
      </c>
      <c r="K32" s="19">
        <f t="shared" ref="K32:K48" si="30">IF(J32=L32,M32)</f>
        <v>1</v>
      </c>
      <c r="L32" s="19">
        <f t="shared" ref="L32:L48" si="31">IF(J32="NA","NA",M32)</f>
        <v>1</v>
      </c>
      <c r="M32" s="19">
        <v>1</v>
      </c>
      <c r="N32" s="270" t="s">
        <v>1981</v>
      </c>
      <c r="O32" s="18">
        <v>1</v>
      </c>
      <c r="P32" s="19">
        <f t="shared" ref="P32:P48" si="32">IF(O32=Q32,R32)</f>
        <v>1</v>
      </c>
      <c r="Q32" s="19">
        <f t="shared" ref="Q32:Q48" si="33">IF(O32="NA","NA",R32)</f>
        <v>1</v>
      </c>
      <c r="R32" s="19">
        <v>1</v>
      </c>
      <c r="S32" s="254" t="s">
        <v>46</v>
      </c>
    </row>
    <row r="33" spans="1:19" s="22" customFormat="1" ht="101.25" customHeight="1">
      <c r="A33" s="16">
        <v>20</v>
      </c>
      <c r="B33" s="17" t="s">
        <v>50</v>
      </c>
      <c r="C33" s="24" t="s">
        <v>61</v>
      </c>
      <c r="D33" s="17" t="s">
        <v>44</v>
      </c>
      <c r="E33" s="18">
        <v>1</v>
      </c>
      <c r="F33" s="19">
        <f t="shared" si="28"/>
        <v>1</v>
      </c>
      <c r="G33" s="19">
        <f t="shared" si="29"/>
        <v>1</v>
      </c>
      <c r="H33" s="19">
        <v>1</v>
      </c>
      <c r="I33" s="255"/>
      <c r="J33" s="18">
        <v>1</v>
      </c>
      <c r="K33" s="19">
        <f t="shared" si="30"/>
        <v>1</v>
      </c>
      <c r="L33" s="19">
        <f t="shared" si="31"/>
        <v>1</v>
      </c>
      <c r="M33" s="19">
        <v>1</v>
      </c>
      <c r="N33" s="270"/>
      <c r="O33" s="18">
        <v>1</v>
      </c>
      <c r="P33" s="19">
        <f t="shared" si="32"/>
        <v>1</v>
      </c>
      <c r="Q33" s="19">
        <f t="shared" si="33"/>
        <v>1</v>
      </c>
      <c r="R33" s="19">
        <v>1</v>
      </c>
      <c r="S33" s="254"/>
    </row>
    <row r="34" spans="1:19" s="22" customFormat="1" ht="75">
      <c r="A34" s="16">
        <v>21</v>
      </c>
      <c r="B34" s="17" t="s">
        <v>42</v>
      </c>
      <c r="C34" s="23" t="s">
        <v>62</v>
      </c>
      <c r="D34" s="17" t="s">
        <v>44</v>
      </c>
      <c r="E34" s="18">
        <v>1</v>
      </c>
      <c r="F34" s="19">
        <f t="shared" ref="F34:F64" si="34">IF(E34=G34,H34)</f>
        <v>1</v>
      </c>
      <c r="G34" s="19">
        <f t="shared" ref="G34:G64" si="35">IF(E34="NA","NA",H34)</f>
        <v>1</v>
      </c>
      <c r="H34" s="19">
        <v>1</v>
      </c>
      <c r="I34" s="255"/>
      <c r="J34" s="18">
        <v>1</v>
      </c>
      <c r="K34" s="19">
        <f t="shared" si="30"/>
        <v>1</v>
      </c>
      <c r="L34" s="19">
        <f t="shared" si="31"/>
        <v>1</v>
      </c>
      <c r="M34" s="19">
        <v>1</v>
      </c>
      <c r="N34" s="270"/>
      <c r="O34" s="18">
        <v>1</v>
      </c>
      <c r="P34" s="19">
        <f t="shared" si="32"/>
        <v>1</v>
      </c>
      <c r="Q34" s="19">
        <f t="shared" si="33"/>
        <v>1</v>
      </c>
      <c r="R34" s="19">
        <v>1</v>
      </c>
      <c r="S34" s="28" t="s">
        <v>46</v>
      </c>
    </row>
    <row r="35" spans="1:19" s="22" customFormat="1" ht="45">
      <c r="A35" s="16">
        <v>22</v>
      </c>
      <c r="B35" s="270" t="s">
        <v>42</v>
      </c>
      <c r="C35" s="24" t="s">
        <v>63</v>
      </c>
      <c r="D35" s="17" t="s">
        <v>44</v>
      </c>
      <c r="E35" s="18">
        <v>1</v>
      </c>
      <c r="F35" s="19">
        <f t="shared" si="34"/>
        <v>1</v>
      </c>
      <c r="G35" s="19">
        <f t="shared" si="35"/>
        <v>1</v>
      </c>
      <c r="H35" s="19">
        <v>1</v>
      </c>
      <c r="I35" s="255" t="s">
        <v>45</v>
      </c>
      <c r="J35" s="18">
        <v>1</v>
      </c>
      <c r="K35" s="19">
        <f t="shared" si="30"/>
        <v>1</v>
      </c>
      <c r="L35" s="19">
        <f t="shared" si="31"/>
        <v>1</v>
      </c>
      <c r="M35" s="19">
        <v>1</v>
      </c>
      <c r="N35" s="270" t="s">
        <v>1982</v>
      </c>
      <c r="O35" s="18">
        <v>1</v>
      </c>
      <c r="P35" s="19">
        <f t="shared" si="32"/>
        <v>1</v>
      </c>
      <c r="Q35" s="19">
        <f t="shared" si="33"/>
        <v>1</v>
      </c>
      <c r="R35" s="19">
        <v>1</v>
      </c>
      <c r="S35" s="254" t="s">
        <v>46</v>
      </c>
    </row>
    <row r="36" spans="1:19" s="22" customFormat="1" ht="45">
      <c r="A36" s="16">
        <v>23</v>
      </c>
      <c r="B36" s="270"/>
      <c r="C36" s="24" t="s">
        <v>64</v>
      </c>
      <c r="D36" s="17" t="s">
        <v>44</v>
      </c>
      <c r="E36" s="18">
        <v>1</v>
      </c>
      <c r="F36" s="19">
        <f t="shared" si="34"/>
        <v>1</v>
      </c>
      <c r="G36" s="19">
        <f t="shared" si="35"/>
        <v>1</v>
      </c>
      <c r="H36" s="19">
        <v>1</v>
      </c>
      <c r="I36" s="255"/>
      <c r="J36" s="18">
        <v>1</v>
      </c>
      <c r="K36" s="19">
        <f t="shared" si="30"/>
        <v>1</v>
      </c>
      <c r="L36" s="19">
        <f t="shared" si="31"/>
        <v>1</v>
      </c>
      <c r="M36" s="19">
        <v>1</v>
      </c>
      <c r="N36" s="270"/>
      <c r="O36" s="18">
        <v>1</v>
      </c>
      <c r="P36" s="19">
        <f t="shared" si="32"/>
        <v>1</v>
      </c>
      <c r="Q36" s="19">
        <f t="shared" si="33"/>
        <v>1</v>
      </c>
      <c r="R36" s="19">
        <v>1</v>
      </c>
      <c r="S36" s="254"/>
    </row>
    <row r="37" spans="1:19" s="22" customFormat="1" ht="45">
      <c r="A37" s="16">
        <v>24</v>
      </c>
      <c r="B37" s="270"/>
      <c r="C37" s="24" t="s">
        <v>65</v>
      </c>
      <c r="D37" s="17" t="s">
        <v>44</v>
      </c>
      <c r="E37" s="18">
        <v>1</v>
      </c>
      <c r="F37" s="19">
        <f t="shared" si="34"/>
        <v>1</v>
      </c>
      <c r="G37" s="19">
        <f t="shared" si="35"/>
        <v>1</v>
      </c>
      <c r="H37" s="19">
        <v>1</v>
      </c>
      <c r="I37" s="255"/>
      <c r="J37" s="18">
        <v>1</v>
      </c>
      <c r="K37" s="19">
        <f t="shared" si="30"/>
        <v>1</v>
      </c>
      <c r="L37" s="19">
        <f t="shared" si="31"/>
        <v>1</v>
      </c>
      <c r="M37" s="19">
        <v>1</v>
      </c>
      <c r="N37" s="270"/>
      <c r="O37" s="18">
        <v>1</v>
      </c>
      <c r="P37" s="19">
        <f t="shared" si="32"/>
        <v>1</v>
      </c>
      <c r="Q37" s="19">
        <f t="shared" si="33"/>
        <v>1</v>
      </c>
      <c r="R37" s="19">
        <v>1</v>
      </c>
      <c r="S37" s="254"/>
    </row>
    <row r="38" spans="1:19" s="22" customFormat="1" ht="186.75" customHeight="1">
      <c r="A38" s="16">
        <v>25</v>
      </c>
      <c r="B38" s="17" t="s">
        <v>66</v>
      </c>
      <c r="C38" s="24" t="s">
        <v>67</v>
      </c>
      <c r="D38" s="17" t="s">
        <v>44</v>
      </c>
      <c r="E38" s="18">
        <v>1</v>
      </c>
      <c r="F38" s="19">
        <f t="shared" si="34"/>
        <v>1</v>
      </c>
      <c r="G38" s="19">
        <f t="shared" si="35"/>
        <v>1</v>
      </c>
      <c r="H38" s="19">
        <v>1</v>
      </c>
      <c r="I38" s="255"/>
      <c r="J38" s="18">
        <v>1</v>
      </c>
      <c r="K38" s="19">
        <f t="shared" si="30"/>
        <v>1</v>
      </c>
      <c r="L38" s="19">
        <f t="shared" si="31"/>
        <v>1</v>
      </c>
      <c r="M38" s="19">
        <v>1</v>
      </c>
      <c r="N38" s="270"/>
      <c r="O38" s="18">
        <v>1</v>
      </c>
      <c r="P38" s="19">
        <f t="shared" si="32"/>
        <v>1</v>
      </c>
      <c r="Q38" s="19">
        <f t="shared" si="33"/>
        <v>1</v>
      </c>
      <c r="R38" s="19">
        <v>1</v>
      </c>
      <c r="S38" s="254"/>
    </row>
    <row r="39" spans="1:19" s="22" customFormat="1" ht="287.25" customHeight="1">
      <c r="A39" s="16">
        <v>26</v>
      </c>
      <c r="B39" s="17" t="s">
        <v>68</v>
      </c>
      <c r="C39" s="24" t="s">
        <v>69</v>
      </c>
      <c r="D39" s="17" t="s">
        <v>44</v>
      </c>
      <c r="E39" s="18">
        <v>1</v>
      </c>
      <c r="F39" s="19">
        <f t="shared" si="34"/>
        <v>1</v>
      </c>
      <c r="G39" s="19">
        <f t="shared" si="35"/>
        <v>1</v>
      </c>
      <c r="H39" s="19">
        <v>1</v>
      </c>
      <c r="I39" s="20" t="s">
        <v>70</v>
      </c>
      <c r="J39" s="18">
        <v>1</v>
      </c>
      <c r="K39" s="19">
        <f t="shared" si="30"/>
        <v>1</v>
      </c>
      <c r="L39" s="19">
        <f t="shared" si="31"/>
        <v>1</v>
      </c>
      <c r="M39" s="19">
        <v>1</v>
      </c>
      <c r="N39" s="17" t="s">
        <v>1983</v>
      </c>
      <c r="O39" s="18">
        <v>1</v>
      </c>
      <c r="P39" s="19">
        <f t="shared" si="32"/>
        <v>1</v>
      </c>
      <c r="Q39" s="19">
        <f t="shared" si="33"/>
        <v>1</v>
      </c>
      <c r="R39" s="19">
        <v>1</v>
      </c>
      <c r="S39" s="254"/>
    </row>
    <row r="40" spans="1:19" s="22" customFormat="1" ht="160.5" customHeight="1">
      <c r="A40" s="16">
        <v>27</v>
      </c>
      <c r="B40" s="270" t="s">
        <v>68</v>
      </c>
      <c r="C40" s="23" t="s">
        <v>1741</v>
      </c>
      <c r="D40" s="17" t="s">
        <v>44</v>
      </c>
      <c r="E40" s="18">
        <v>1</v>
      </c>
      <c r="F40" s="19">
        <f t="shared" si="34"/>
        <v>1</v>
      </c>
      <c r="G40" s="19">
        <f t="shared" si="35"/>
        <v>1</v>
      </c>
      <c r="H40" s="19">
        <v>1</v>
      </c>
      <c r="I40" s="255" t="s">
        <v>71</v>
      </c>
      <c r="J40" s="18">
        <v>1</v>
      </c>
      <c r="K40" s="19">
        <f t="shared" si="30"/>
        <v>1</v>
      </c>
      <c r="L40" s="19">
        <f t="shared" si="31"/>
        <v>1</v>
      </c>
      <c r="M40" s="19">
        <v>1</v>
      </c>
      <c r="N40" s="270" t="s">
        <v>1984</v>
      </c>
      <c r="O40" s="18">
        <v>1</v>
      </c>
      <c r="P40" s="19">
        <f t="shared" si="32"/>
        <v>1</v>
      </c>
      <c r="Q40" s="19">
        <f t="shared" si="33"/>
        <v>1</v>
      </c>
      <c r="R40" s="19">
        <v>1</v>
      </c>
      <c r="S40" s="254" t="s">
        <v>46</v>
      </c>
    </row>
    <row r="41" spans="1:19" s="22" customFormat="1" ht="105">
      <c r="A41" s="16">
        <v>28</v>
      </c>
      <c r="B41" s="270"/>
      <c r="C41" s="23" t="s">
        <v>1737</v>
      </c>
      <c r="D41" s="17" t="s">
        <v>44</v>
      </c>
      <c r="E41" s="18">
        <v>1</v>
      </c>
      <c r="F41" s="19">
        <f t="shared" si="34"/>
        <v>1</v>
      </c>
      <c r="G41" s="19">
        <f t="shared" si="35"/>
        <v>1</v>
      </c>
      <c r="H41" s="19">
        <v>1</v>
      </c>
      <c r="I41" s="255"/>
      <c r="J41" s="18">
        <v>1</v>
      </c>
      <c r="K41" s="19">
        <f t="shared" si="30"/>
        <v>1</v>
      </c>
      <c r="L41" s="19">
        <f t="shared" si="31"/>
        <v>1</v>
      </c>
      <c r="M41" s="19">
        <v>1</v>
      </c>
      <c r="N41" s="270"/>
      <c r="O41" s="18">
        <v>1</v>
      </c>
      <c r="P41" s="19">
        <f t="shared" si="32"/>
        <v>1</v>
      </c>
      <c r="Q41" s="19">
        <f t="shared" si="33"/>
        <v>1</v>
      </c>
      <c r="R41" s="19">
        <v>1</v>
      </c>
      <c r="S41" s="254"/>
    </row>
    <row r="42" spans="1:19" s="22" customFormat="1" ht="171.75" customHeight="1">
      <c r="A42" s="16">
        <v>29</v>
      </c>
      <c r="B42" s="270"/>
      <c r="C42" s="24" t="s">
        <v>72</v>
      </c>
      <c r="D42" s="17" t="s">
        <v>44</v>
      </c>
      <c r="E42" s="18">
        <v>1</v>
      </c>
      <c r="F42" s="19">
        <f t="shared" si="34"/>
        <v>1</v>
      </c>
      <c r="G42" s="19">
        <f t="shared" si="35"/>
        <v>1</v>
      </c>
      <c r="H42" s="19">
        <v>1</v>
      </c>
      <c r="I42" s="20" t="s">
        <v>73</v>
      </c>
      <c r="J42" s="18">
        <v>1</v>
      </c>
      <c r="K42" s="19">
        <f t="shared" si="30"/>
        <v>1</v>
      </c>
      <c r="L42" s="19">
        <f t="shared" si="31"/>
        <v>1</v>
      </c>
      <c r="M42" s="19">
        <v>1</v>
      </c>
      <c r="N42" s="17" t="s">
        <v>1985</v>
      </c>
      <c r="O42" s="18">
        <v>1</v>
      </c>
      <c r="P42" s="19">
        <f t="shared" si="32"/>
        <v>1</v>
      </c>
      <c r="Q42" s="19">
        <f t="shared" si="33"/>
        <v>1</v>
      </c>
      <c r="R42" s="19">
        <v>1</v>
      </c>
      <c r="S42" s="254"/>
    </row>
    <row r="43" spans="1:19" s="22" customFormat="1" ht="150">
      <c r="A43" s="16">
        <v>30</v>
      </c>
      <c r="B43" s="17" t="s">
        <v>74</v>
      </c>
      <c r="C43" s="24" t="s">
        <v>75</v>
      </c>
      <c r="D43" s="17" t="s">
        <v>76</v>
      </c>
      <c r="E43" s="18">
        <v>1</v>
      </c>
      <c r="F43" s="19">
        <f t="shared" si="34"/>
        <v>1</v>
      </c>
      <c r="G43" s="19">
        <f t="shared" si="35"/>
        <v>1</v>
      </c>
      <c r="H43" s="19">
        <v>1</v>
      </c>
      <c r="I43" s="20" t="s">
        <v>77</v>
      </c>
      <c r="J43" s="18">
        <v>1</v>
      </c>
      <c r="K43" s="19">
        <f t="shared" si="30"/>
        <v>1</v>
      </c>
      <c r="L43" s="19">
        <f t="shared" si="31"/>
        <v>1</v>
      </c>
      <c r="M43" s="19">
        <v>1</v>
      </c>
      <c r="N43" s="17" t="s">
        <v>1986</v>
      </c>
      <c r="O43" s="18">
        <v>1</v>
      </c>
      <c r="P43" s="19">
        <f t="shared" si="32"/>
        <v>1</v>
      </c>
      <c r="Q43" s="19">
        <f t="shared" si="33"/>
        <v>1</v>
      </c>
      <c r="R43" s="19">
        <v>1</v>
      </c>
      <c r="S43" s="254"/>
    </row>
    <row r="44" spans="1:19" s="22" customFormat="1" ht="160.5" customHeight="1">
      <c r="A44" s="16">
        <v>31</v>
      </c>
      <c r="B44" s="17" t="s">
        <v>68</v>
      </c>
      <c r="C44" s="24" t="s">
        <v>78</v>
      </c>
      <c r="D44" s="17" t="s">
        <v>44</v>
      </c>
      <c r="E44" s="18">
        <v>1</v>
      </c>
      <c r="F44" s="19">
        <f t="shared" si="34"/>
        <v>1</v>
      </c>
      <c r="G44" s="19">
        <f t="shared" si="35"/>
        <v>1</v>
      </c>
      <c r="H44" s="19">
        <v>1</v>
      </c>
      <c r="I44" s="255" t="s">
        <v>79</v>
      </c>
      <c r="J44" s="18">
        <v>1</v>
      </c>
      <c r="K44" s="19">
        <f t="shared" si="30"/>
        <v>1</v>
      </c>
      <c r="L44" s="19">
        <f t="shared" si="31"/>
        <v>1</v>
      </c>
      <c r="M44" s="19">
        <v>1</v>
      </c>
      <c r="N44" s="17" t="s">
        <v>1987</v>
      </c>
      <c r="O44" s="18">
        <v>1</v>
      </c>
      <c r="P44" s="19">
        <f t="shared" si="32"/>
        <v>1</v>
      </c>
      <c r="Q44" s="19">
        <f t="shared" si="33"/>
        <v>1</v>
      </c>
      <c r="R44" s="19">
        <v>1</v>
      </c>
      <c r="S44" s="28" t="s">
        <v>46</v>
      </c>
    </row>
    <row r="45" spans="1:19" s="22" customFormat="1" ht="165" customHeight="1">
      <c r="A45" s="16">
        <v>32</v>
      </c>
      <c r="B45" s="17" t="s">
        <v>42</v>
      </c>
      <c r="C45" s="24" t="s">
        <v>80</v>
      </c>
      <c r="D45" s="17" t="s">
        <v>44</v>
      </c>
      <c r="E45" s="18">
        <v>1</v>
      </c>
      <c r="F45" s="19">
        <f t="shared" si="34"/>
        <v>1</v>
      </c>
      <c r="G45" s="19">
        <f t="shared" si="35"/>
        <v>1</v>
      </c>
      <c r="H45" s="19">
        <v>1</v>
      </c>
      <c r="I45" s="255"/>
      <c r="J45" s="18">
        <v>1</v>
      </c>
      <c r="K45" s="19">
        <f t="shared" si="30"/>
        <v>1</v>
      </c>
      <c r="L45" s="19">
        <f t="shared" si="31"/>
        <v>1</v>
      </c>
      <c r="M45" s="19">
        <v>1</v>
      </c>
      <c r="N45" s="17" t="s">
        <v>1988</v>
      </c>
      <c r="O45" s="18">
        <v>1</v>
      </c>
      <c r="P45" s="19">
        <f t="shared" si="32"/>
        <v>1</v>
      </c>
      <c r="Q45" s="19">
        <f t="shared" si="33"/>
        <v>1</v>
      </c>
      <c r="R45" s="19">
        <v>1</v>
      </c>
      <c r="S45" s="28" t="s">
        <v>81</v>
      </c>
    </row>
    <row r="46" spans="1:19" s="22" customFormat="1" ht="150">
      <c r="A46" s="16">
        <v>33</v>
      </c>
      <c r="B46" s="17" t="s">
        <v>82</v>
      </c>
      <c r="C46" s="24" t="s">
        <v>445</v>
      </c>
      <c r="D46" s="17" t="s">
        <v>83</v>
      </c>
      <c r="E46" s="18">
        <v>1</v>
      </c>
      <c r="F46" s="19">
        <f t="shared" si="34"/>
        <v>1</v>
      </c>
      <c r="G46" s="19">
        <f t="shared" si="35"/>
        <v>1</v>
      </c>
      <c r="H46" s="19">
        <v>1</v>
      </c>
      <c r="I46" s="20" t="s">
        <v>84</v>
      </c>
      <c r="J46" s="18">
        <v>1</v>
      </c>
      <c r="K46" s="19">
        <f t="shared" si="30"/>
        <v>1</v>
      </c>
      <c r="L46" s="19">
        <f t="shared" si="31"/>
        <v>1</v>
      </c>
      <c r="M46" s="19">
        <v>1</v>
      </c>
      <c r="N46" s="17" t="s">
        <v>85</v>
      </c>
      <c r="O46" s="18">
        <v>1</v>
      </c>
      <c r="P46" s="19">
        <f t="shared" si="32"/>
        <v>1</v>
      </c>
      <c r="Q46" s="19">
        <f t="shared" si="33"/>
        <v>1</v>
      </c>
      <c r="R46" s="19">
        <v>1</v>
      </c>
      <c r="S46" s="28" t="s">
        <v>86</v>
      </c>
    </row>
    <row r="47" spans="1:19" s="22" customFormat="1" ht="105">
      <c r="A47" s="16">
        <v>34</v>
      </c>
      <c r="B47" s="17" t="s">
        <v>87</v>
      </c>
      <c r="C47" s="24" t="s">
        <v>88</v>
      </c>
      <c r="D47" s="17" t="s">
        <v>89</v>
      </c>
      <c r="E47" s="18">
        <v>1</v>
      </c>
      <c r="F47" s="19">
        <f t="shared" si="34"/>
        <v>1</v>
      </c>
      <c r="G47" s="19">
        <f t="shared" si="35"/>
        <v>1</v>
      </c>
      <c r="H47" s="19">
        <v>1</v>
      </c>
      <c r="I47" s="20" t="s">
        <v>90</v>
      </c>
      <c r="J47" s="18">
        <v>1</v>
      </c>
      <c r="K47" s="19">
        <f t="shared" si="30"/>
        <v>1</v>
      </c>
      <c r="L47" s="19">
        <f t="shared" si="31"/>
        <v>1</v>
      </c>
      <c r="M47" s="19">
        <v>1</v>
      </c>
      <c r="N47" s="17" t="s">
        <v>91</v>
      </c>
      <c r="O47" s="18">
        <v>1</v>
      </c>
      <c r="P47" s="19">
        <f t="shared" si="32"/>
        <v>1</v>
      </c>
      <c r="Q47" s="19">
        <f t="shared" si="33"/>
        <v>1</v>
      </c>
      <c r="R47" s="19">
        <v>1</v>
      </c>
      <c r="S47" s="28" t="s">
        <v>92</v>
      </c>
    </row>
    <row r="48" spans="1:19" s="22" customFormat="1" ht="75">
      <c r="A48" s="16">
        <v>35</v>
      </c>
      <c r="B48" s="270" t="s">
        <v>93</v>
      </c>
      <c r="C48" s="267" t="s">
        <v>94</v>
      </c>
      <c r="D48" s="270" t="s">
        <v>95</v>
      </c>
      <c r="E48" s="271">
        <v>1</v>
      </c>
      <c r="F48" s="272">
        <f t="shared" si="34"/>
        <v>1</v>
      </c>
      <c r="G48" s="272">
        <f t="shared" si="35"/>
        <v>1</v>
      </c>
      <c r="H48" s="272">
        <v>1</v>
      </c>
      <c r="I48" s="20" t="s">
        <v>96</v>
      </c>
      <c r="J48" s="271">
        <v>1</v>
      </c>
      <c r="K48" s="272">
        <f t="shared" si="30"/>
        <v>1</v>
      </c>
      <c r="L48" s="272">
        <f t="shared" si="31"/>
        <v>1</v>
      </c>
      <c r="M48" s="272">
        <v>1</v>
      </c>
      <c r="N48" s="17" t="s">
        <v>97</v>
      </c>
      <c r="O48" s="271">
        <v>1</v>
      </c>
      <c r="P48" s="19">
        <f t="shared" si="32"/>
        <v>1</v>
      </c>
      <c r="Q48" s="19">
        <f t="shared" si="33"/>
        <v>1</v>
      </c>
      <c r="R48" s="19">
        <v>1</v>
      </c>
      <c r="S48" s="28" t="s">
        <v>98</v>
      </c>
    </row>
    <row r="49" spans="1:19" s="22" customFormat="1" ht="45">
      <c r="A49" s="16">
        <v>36</v>
      </c>
      <c r="B49" s="270"/>
      <c r="C49" s="267"/>
      <c r="D49" s="270"/>
      <c r="E49" s="271"/>
      <c r="F49" s="272"/>
      <c r="G49" s="272"/>
      <c r="H49" s="272"/>
      <c r="I49" s="20" t="s">
        <v>99</v>
      </c>
      <c r="J49" s="271"/>
      <c r="K49" s="272"/>
      <c r="L49" s="272"/>
      <c r="M49" s="272"/>
      <c r="N49" s="17" t="s">
        <v>100</v>
      </c>
      <c r="O49" s="271">
        <v>1</v>
      </c>
      <c r="P49" s="19">
        <f t="shared" ref="P49:P50" si="36">IF(O49=Q49,R49)</f>
        <v>1</v>
      </c>
      <c r="Q49" s="19">
        <f t="shared" ref="Q49:Q50" si="37">IF(O49="NA","NA",R49)</f>
        <v>1</v>
      </c>
      <c r="R49" s="19">
        <v>1</v>
      </c>
      <c r="S49" s="254" t="s">
        <v>101</v>
      </c>
    </row>
    <row r="50" spans="1:19" s="22" customFormat="1" ht="45">
      <c r="A50" s="16">
        <v>37</v>
      </c>
      <c r="B50" s="270"/>
      <c r="C50" s="267"/>
      <c r="D50" s="270"/>
      <c r="E50" s="271"/>
      <c r="F50" s="272"/>
      <c r="G50" s="272"/>
      <c r="H50" s="272"/>
      <c r="I50" s="20" t="s">
        <v>102</v>
      </c>
      <c r="J50" s="271"/>
      <c r="K50" s="272"/>
      <c r="L50" s="272"/>
      <c r="M50" s="272"/>
      <c r="N50" s="17" t="s">
        <v>100</v>
      </c>
      <c r="O50" s="271">
        <v>1</v>
      </c>
      <c r="P50" s="19">
        <f t="shared" si="36"/>
        <v>1</v>
      </c>
      <c r="Q50" s="19">
        <f t="shared" si="37"/>
        <v>1</v>
      </c>
      <c r="R50" s="19">
        <v>1</v>
      </c>
      <c r="S50" s="254"/>
    </row>
    <row r="51" spans="1:19" s="22" customFormat="1" ht="90">
      <c r="A51" s="16">
        <v>38</v>
      </c>
      <c r="B51" s="17" t="s">
        <v>103</v>
      </c>
      <c r="C51" s="24" t="s">
        <v>104</v>
      </c>
      <c r="D51" s="17" t="s">
        <v>105</v>
      </c>
      <c r="E51" s="18">
        <v>1</v>
      </c>
      <c r="F51" s="19">
        <f t="shared" si="34"/>
        <v>1</v>
      </c>
      <c r="G51" s="19">
        <f t="shared" si="35"/>
        <v>1</v>
      </c>
      <c r="H51" s="19">
        <v>1</v>
      </c>
      <c r="I51" s="20" t="s">
        <v>106</v>
      </c>
      <c r="J51" s="18">
        <v>1</v>
      </c>
      <c r="K51" s="19">
        <f t="shared" ref="K51:K64" si="38">IF(J51=L51,M51)</f>
        <v>1</v>
      </c>
      <c r="L51" s="19">
        <f t="shared" ref="L51:L64" si="39">IF(J51="NA","NA",M51)</f>
        <v>1</v>
      </c>
      <c r="M51" s="19">
        <v>1</v>
      </c>
      <c r="N51" s="17" t="s">
        <v>107</v>
      </c>
      <c r="O51" s="18">
        <v>1</v>
      </c>
      <c r="P51" s="19">
        <f t="shared" ref="P51:P64" si="40">IF(O51=Q51,R51)</f>
        <v>1</v>
      </c>
      <c r="Q51" s="19">
        <f t="shared" ref="Q51:Q64" si="41">IF(O51="NA","NA",R51)</f>
        <v>1</v>
      </c>
      <c r="R51" s="19">
        <v>1</v>
      </c>
      <c r="S51" s="254" t="s">
        <v>108</v>
      </c>
    </row>
    <row r="52" spans="1:19" s="22" customFormat="1" ht="45">
      <c r="A52" s="16">
        <v>39</v>
      </c>
      <c r="B52" s="270" t="s">
        <v>109</v>
      </c>
      <c r="C52" s="267" t="s">
        <v>110</v>
      </c>
      <c r="D52" s="17" t="s">
        <v>111</v>
      </c>
      <c r="E52" s="18">
        <v>1</v>
      </c>
      <c r="F52" s="19">
        <f t="shared" si="34"/>
        <v>1</v>
      </c>
      <c r="G52" s="19">
        <f t="shared" si="35"/>
        <v>1</v>
      </c>
      <c r="H52" s="19">
        <v>1</v>
      </c>
      <c r="I52" s="255" t="s">
        <v>112</v>
      </c>
      <c r="J52" s="18">
        <v>1</v>
      </c>
      <c r="K52" s="19">
        <f t="shared" si="38"/>
        <v>1</v>
      </c>
      <c r="L52" s="19">
        <f t="shared" si="39"/>
        <v>1</v>
      </c>
      <c r="M52" s="19">
        <v>1</v>
      </c>
      <c r="N52" s="270" t="s">
        <v>113</v>
      </c>
      <c r="O52" s="18">
        <v>1</v>
      </c>
      <c r="P52" s="19">
        <f t="shared" si="40"/>
        <v>1</v>
      </c>
      <c r="Q52" s="19">
        <f t="shared" si="41"/>
        <v>1</v>
      </c>
      <c r="R52" s="19">
        <v>1</v>
      </c>
      <c r="S52" s="254"/>
    </row>
    <row r="53" spans="1:19" s="22" customFormat="1" ht="60">
      <c r="A53" s="16">
        <v>40</v>
      </c>
      <c r="B53" s="270"/>
      <c r="C53" s="267"/>
      <c r="D53" s="17" t="s">
        <v>114</v>
      </c>
      <c r="E53" s="18">
        <v>1</v>
      </c>
      <c r="F53" s="19">
        <f t="shared" si="34"/>
        <v>1</v>
      </c>
      <c r="G53" s="19">
        <f t="shared" si="35"/>
        <v>1</v>
      </c>
      <c r="H53" s="19">
        <v>1</v>
      </c>
      <c r="I53" s="255"/>
      <c r="J53" s="18">
        <v>1</v>
      </c>
      <c r="K53" s="19">
        <f t="shared" si="38"/>
        <v>1</v>
      </c>
      <c r="L53" s="19">
        <f t="shared" si="39"/>
        <v>1</v>
      </c>
      <c r="M53" s="19">
        <v>1</v>
      </c>
      <c r="N53" s="270"/>
      <c r="O53" s="18">
        <v>1</v>
      </c>
      <c r="P53" s="19">
        <f t="shared" si="40"/>
        <v>1</v>
      </c>
      <c r="Q53" s="19">
        <f t="shared" si="41"/>
        <v>1</v>
      </c>
      <c r="R53" s="19">
        <v>1</v>
      </c>
      <c r="S53" s="254" t="s">
        <v>108</v>
      </c>
    </row>
    <row r="54" spans="1:19" s="22" customFormat="1" ht="154.5" customHeight="1">
      <c r="A54" s="16">
        <v>41</v>
      </c>
      <c r="B54" s="17" t="s">
        <v>115</v>
      </c>
      <c r="C54" s="267"/>
      <c r="D54" s="17" t="s">
        <v>116</v>
      </c>
      <c r="E54" s="18">
        <v>1</v>
      </c>
      <c r="F54" s="19">
        <f t="shared" si="34"/>
        <v>1</v>
      </c>
      <c r="G54" s="19">
        <f t="shared" si="35"/>
        <v>1</v>
      </c>
      <c r="H54" s="19">
        <v>1</v>
      </c>
      <c r="I54" s="20" t="s">
        <v>117</v>
      </c>
      <c r="J54" s="18">
        <v>1</v>
      </c>
      <c r="K54" s="19">
        <f t="shared" si="38"/>
        <v>1</v>
      </c>
      <c r="L54" s="19">
        <f t="shared" si="39"/>
        <v>1</v>
      </c>
      <c r="M54" s="19">
        <v>1</v>
      </c>
      <c r="N54" s="17" t="s">
        <v>118</v>
      </c>
      <c r="O54" s="18">
        <v>1</v>
      </c>
      <c r="P54" s="19">
        <f t="shared" si="40"/>
        <v>1</v>
      </c>
      <c r="Q54" s="19">
        <f t="shared" si="41"/>
        <v>1</v>
      </c>
      <c r="R54" s="19">
        <v>1</v>
      </c>
      <c r="S54" s="254"/>
    </row>
    <row r="55" spans="1:19" s="22" customFormat="1" ht="171" customHeight="1">
      <c r="A55" s="16">
        <v>42</v>
      </c>
      <c r="B55" s="17" t="s">
        <v>119</v>
      </c>
      <c r="C55" s="24" t="s">
        <v>120</v>
      </c>
      <c r="D55" s="17" t="s">
        <v>121</v>
      </c>
      <c r="E55" s="18">
        <v>1</v>
      </c>
      <c r="F55" s="19">
        <f t="shared" si="34"/>
        <v>1</v>
      </c>
      <c r="G55" s="19">
        <f t="shared" si="35"/>
        <v>1</v>
      </c>
      <c r="H55" s="19">
        <v>1</v>
      </c>
      <c r="I55" s="20" t="s">
        <v>122</v>
      </c>
      <c r="J55" s="18">
        <v>1</v>
      </c>
      <c r="K55" s="19">
        <f t="shared" si="38"/>
        <v>1</v>
      </c>
      <c r="L55" s="19">
        <f t="shared" si="39"/>
        <v>1</v>
      </c>
      <c r="M55" s="19">
        <v>1</v>
      </c>
      <c r="N55" s="17" t="s">
        <v>123</v>
      </c>
      <c r="O55" s="18">
        <v>1</v>
      </c>
      <c r="P55" s="19">
        <f t="shared" si="40"/>
        <v>1</v>
      </c>
      <c r="Q55" s="19">
        <f t="shared" si="41"/>
        <v>1</v>
      </c>
      <c r="R55" s="19">
        <v>1</v>
      </c>
      <c r="S55" s="254" t="s">
        <v>108</v>
      </c>
    </row>
    <row r="56" spans="1:19" s="22" customFormat="1" ht="144" customHeight="1">
      <c r="A56" s="16">
        <v>43</v>
      </c>
      <c r="B56" s="17" t="s">
        <v>124</v>
      </c>
      <c r="C56" s="24" t="s">
        <v>125</v>
      </c>
      <c r="D56" s="17" t="s">
        <v>126</v>
      </c>
      <c r="E56" s="18">
        <v>1</v>
      </c>
      <c r="F56" s="19">
        <f t="shared" si="34"/>
        <v>1</v>
      </c>
      <c r="G56" s="19">
        <f t="shared" si="35"/>
        <v>1</v>
      </c>
      <c r="H56" s="19">
        <v>1</v>
      </c>
      <c r="I56" s="20" t="s">
        <v>127</v>
      </c>
      <c r="J56" s="18">
        <v>1</v>
      </c>
      <c r="K56" s="19">
        <f t="shared" si="38"/>
        <v>1</v>
      </c>
      <c r="L56" s="19">
        <f t="shared" si="39"/>
        <v>1</v>
      </c>
      <c r="M56" s="19">
        <v>1</v>
      </c>
      <c r="N56" s="17" t="s">
        <v>128</v>
      </c>
      <c r="O56" s="18">
        <v>1</v>
      </c>
      <c r="P56" s="19">
        <f t="shared" si="40"/>
        <v>1</v>
      </c>
      <c r="Q56" s="19">
        <f t="shared" si="41"/>
        <v>1</v>
      </c>
      <c r="R56" s="19">
        <v>1</v>
      </c>
      <c r="S56" s="254"/>
    </row>
    <row r="57" spans="1:19" s="22" customFormat="1" ht="169.5" customHeight="1">
      <c r="A57" s="16">
        <v>44</v>
      </c>
      <c r="B57" s="270" t="s">
        <v>129</v>
      </c>
      <c r="C57" s="267" t="s">
        <v>1861</v>
      </c>
      <c r="D57" s="194" t="s">
        <v>131</v>
      </c>
      <c r="E57" s="18">
        <v>1</v>
      </c>
      <c r="F57" s="19">
        <f t="shared" si="34"/>
        <v>1</v>
      </c>
      <c r="G57" s="19">
        <f t="shared" si="35"/>
        <v>1</v>
      </c>
      <c r="H57" s="19">
        <v>1</v>
      </c>
      <c r="I57" s="196" t="s">
        <v>1761</v>
      </c>
      <c r="J57" s="18">
        <v>1</v>
      </c>
      <c r="K57" s="19">
        <f t="shared" si="38"/>
        <v>1</v>
      </c>
      <c r="L57" s="19">
        <f t="shared" si="39"/>
        <v>1</v>
      </c>
      <c r="M57" s="19">
        <v>1</v>
      </c>
      <c r="N57" s="194" t="s">
        <v>132</v>
      </c>
      <c r="O57" s="18">
        <v>1</v>
      </c>
      <c r="P57" s="19">
        <f t="shared" si="40"/>
        <v>1</v>
      </c>
      <c r="Q57" s="19">
        <f t="shared" si="41"/>
        <v>1</v>
      </c>
      <c r="R57" s="19">
        <v>1</v>
      </c>
      <c r="S57" s="254" t="s">
        <v>108</v>
      </c>
    </row>
    <row r="58" spans="1:19" s="22" customFormat="1" ht="167.25" customHeight="1">
      <c r="A58" s="16">
        <v>45</v>
      </c>
      <c r="B58" s="270"/>
      <c r="C58" s="267"/>
      <c r="D58" s="194" t="s">
        <v>133</v>
      </c>
      <c r="E58" s="18">
        <v>1</v>
      </c>
      <c r="F58" s="19">
        <f t="shared" si="34"/>
        <v>1</v>
      </c>
      <c r="G58" s="19">
        <f t="shared" si="35"/>
        <v>1</v>
      </c>
      <c r="H58" s="19">
        <v>1</v>
      </c>
      <c r="I58" s="196" t="s">
        <v>134</v>
      </c>
      <c r="J58" s="18">
        <v>1</v>
      </c>
      <c r="K58" s="19">
        <f t="shared" si="38"/>
        <v>1</v>
      </c>
      <c r="L58" s="19">
        <f t="shared" si="39"/>
        <v>1</v>
      </c>
      <c r="M58" s="19">
        <v>1</v>
      </c>
      <c r="N58" s="194" t="s">
        <v>135</v>
      </c>
      <c r="O58" s="18">
        <v>1</v>
      </c>
      <c r="P58" s="19">
        <f t="shared" si="40"/>
        <v>1</v>
      </c>
      <c r="Q58" s="19">
        <f t="shared" si="41"/>
        <v>1</v>
      </c>
      <c r="R58" s="19">
        <v>1</v>
      </c>
      <c r="S58" s="254"/>
    </row>
    <row r="59" spans="1:19" s="22" customFormat="1" ht="225.75" customHeight="1">
      <c r="A59" s="16">
        <v>46</v>
      </c>
      <c r="B59" s="270" t="s">
        <v>129</v>
      </c>
      <c r="C59" s="267" t="s">
        <v>1861</v>
      </c>
      <c r="D59" s="194" t="s">
        <v>136</v>
      </c>
      <c r="E59" s="18">
        <v>1</v>
      </c>
      <c r="F59" s="19">
        <f t="shared" si="34"/>
        <v>1</v>
      </c>
      <c r="G59" s="19">
        <f t="shared" si="35"/>
        <v>1</v>
      </c>
      <c r="H59" s="19">
        <v>1</v>
      </c>
      <c r="I59" s="196" t="s">
        <v>137</v>
      </c>
      <c r="J59" s="18">
        <v>1</v>
      </c>
      <c r="K59" s="19">
        <f t="shared" si="38"/>
        <v>1</v>
      </c>
      <c r="L59" s="19">
        <f t="shared" si="39"/>
        <v>1</v>
      </c>
      <c r="M59" s="19">
        <v>1</v>
      </c>
      <c r="N59" s="194" t="s">
        <v>132</v>
      </c>
      <c r="O59" s="18">
        <v>1</v>
      </c>
      <c r="P59" s="19">
        <f t="shared" si="40"/>
        <v>1</v>
      </c>
      <c r="Q59" s="19">
        <f t="shared" si="41"/>
        <v>1</v>
      </c>
      <c r="R59" s="19">
        <v>1</v>
      </c>
      <c r="S59" s="254" t="s">
        <v>108</v>
      </c>
    </row>
    <row r="60" spans="1:19" s="22" customFormat="1" ht="204" customHeight="1">
      <c r="A60" s="16">
        <v>47</v>
      </c>
      <c r="B60" s="270"/>
      <c r="C60" s="267"/>
      <c r="D60" s="194" t="s">
        <v>138</v>
      </c>
      <c r="E60" s="18">
        <v>1</v>
      </c>
      <c r="F60" s="19">
        <f t="shared" si="34"/>
        <v>1</v>
      </c>
      <c r="G60" s="19">
        <f t="shared" si="35"/>
        <v>1</v>
      </c>
      <c r="H60" s="19">
        <v>1</v>
      </c>
      <c r="I60" s="196" t="s">
        <v>139</v>
      </c>
      <c r="J60" s="18">
        <v>1</v>
      </c>
      <c r="K60" s="19">
        <f t="shared" si="38"/>
        <v>1</v>
      </c>
      <c r="L60" s="19">
        <f t="shared" si="39"/>
        <v>1</v>
      </c>
      <c r="M60" s="19">
        <v>1</v>
      </c>
      <c r="N60" s="194" t="s">
        <v>1762</v>
      </c>
      <c r="O60" s="18">
        <v>1</v>
      </c>
      <c r="P60" s="19">
        <f t="shared" si="40"/>
        <v>1</v>
      </c>
      <c r="Q60" s="19">
        <f t="shared" si="41"/>
        <v>1</v>
      </c>
      <c r="R60" s="19">
        <v>1</v>
      </c>
      <c r="S60" s="254"/>
    </row>
    <row r="61" spans="1:19" s="22" customFormat="1" ht="286.5" customHeight="1">
      <c r="A61" s="16">
        <v>48</v>
      </c>
      <c r="B61" s="17" t="s">
        <v>129</v>
      </c>
      <c r="C61" s="24" t="s">
        <v>1861</v>
      </c>
      <c r="D61" s="194" t="s">
        <v>140</v>
      </c>
      <c r="E61" s="18">
        <v>1</v>
      </c>
      <c r="F61" s="19">
        <f t="shared" si="34"/>
        <v>1</v>
      </c>
      <c r="G61" s="19">
        <f t="shared" si="35"/>
        <v>1</v>
      </c>
      <c r="H61" s="19">
        <v>1</v>
      </c>
      <c r="I61" s="196" t="s">
        <v>1763</v>
      </c>
      <c r="J61" s="18">
        <v>1</v>
      </c>
      <c r="K61" s="19">
        <f t="shared" si="38"/>
        <v>1</v>
      </c>
      <c r="L61" s="19">
        <f t="shared" si="39"/>
        <v>1</v>
      </c>
      <c r="M61" s="19">
        <v>1</v>
      </c>
      <c r="N61" s="194" t="s">
        <v>1764</v>
      </c>
      <c r="O61" s="18">
        <v>1</v>
      </c>
      <c r="P61" s="19">
        <f t="shared" si="40"/>
        <v>1</v>
      </c>
      <c r="Q61" s="19">
        <f t="shared" si="41"/>
        <v>1</v>
      </c>
      <c r="R61" s="19">
        <v>1</v>
      </c>
      <c r="S61" s="28" t="s">
        <v>108</v>
      </c>
    </row>
    <row r="62" spans="1:19" s="22" customFormat="1" ht="139.5" customHeight="1">
      <c r="A62" s="16">
        <v>49</v>
      </c>
      <c r="B62" s="270" t="s">
        <v>129</v>
      </c>
      <c r="C62" s="267" t="s">
        <v>1861</v>
      </c>
      <c r="D62" s="194" t="s">
        <v>141</v>
      </c>
      <c r="E62" s="18">
        <v>1</v>
      </c>
      <c r="F62" s="19">
        <f t="shared" si="34"/>
        <v>1</v>
      </c>
      <c r="G62" s="19">
        <f t="shared" si="35"/>
        <v>1</v>
      </c>
      <c r="H62" s="19">
        <v>1</v>
      </c>
      <c r="I62" s="196" t="s">
        <v>1765</v>
      </c>
      <c r="J62" s="18">
        <v>1</v>
      </c>
      <c r="K62" s="19">
        <f t="shared" si="38"/>
        <v>1</v>
      </c>
      <c r="L62" s="19">
        <f t="shared" si="39"/>
        <v>1</v>
      </c>
      <c r="M62" s="19">
        <v>1</v>
      </c>
      <c r="N62" s="194" t="s">
        <v>142</v>
      </c>
      <c r="O62" s="18">
        <v>1</v>
      </c>
      <c r="P62" s="19">
        <f t="shared" si="40"/>
        <v>1</v>
      </c>
      <c r="Q62" s="19">
        <f t="shared" si="41"/>
        <v>1</v>
      </c>
      <c r="R62" s="19">
        <v>1</v>
      </c>
      <c r="S62" s="254" t="s">
        <v>108</v>
      </c>
    </row>
    <row r="63" spans="1:19" s="22" customFormat="1" ht="131.25" customHeight="1">
      <c r="A63" s="16">
        <v>50</v>
      </c>
      <c r="B63" s="270"/>
      <c r="C63" s="267"/>
      <c r="D63" s="194" t="s">
        <v>143</v>
      </c>
      <c r="E63" s="18">
        <v>1</v>
      </c>
      <c r="F63" s="19">
        <f t="shared" si="34"/>
        <v>1</v>
      </c>
      <c r="G63" s="19">
        <f t="shared" si="35"/>
        <v>1</v>
      </c>
      <c r="H63" s="19">
        <v>1</v>
      </c>
      <c r="I63" s="196" t="s">
        <v>144</v>
      </c>
      <c r="J63" s="18">
        <v>1</v>
      </c>
      <c r="K63" s="19">
        <f t="shared" si="38"/>
        <v>1</v>
      </c>
      <c r="L63" s="19">
        <f t="shared" si="39"/>
        <v>1</v>
      </c>
      <c r="M63" s="19">
        <v>1</v>
      </c>
      <c r="N63" s="194" t="s">
        <v>145</v>
      </c>
      <c r="O63" s="18">
        <v>1</v>
      </c>
      <c r="P63" s="19">
        <f t="shared" si="40"/>
        <v>1</v>
      </c>
      <c r="Q63" s="19">
        <f t="shared" si="41"/>
        <v>1</v>
      </c>
      <c r="R63" s="19">
        <v>1</v>
      </c>
      <c r="S63" s="254"/>
    </row>
    <row r="64" spans="1:19" ht="90">
      <c r="A64" s="16">
        <v>51</v>
      </c>
      <c r="B64" s="270"/>
      <c r="C64" s="267"/>
      <c r="D64" s="194" t="s">
        <v>146</v>
      </c>
      <c r="E64" s="18">
        <v>1</v>
      </c>
      <c r="F64" s="19">
        <f t="shared" si="34"/>
        <v>1</v>
      </c>
      <c r="G64" s="19">
        <f t="shared" si="35"/>
        <v>1</v>
      </c>
      <c r="H64" s="19">
        <v>1</v>
      </c>
      <c r="I64" s="196" t="s">
        <v>147</v>
      </c>
      <c r="J64" s="18">
        <v>1</v>
      </c>
      <c r="K64" s="19">
        <f t="shared" si="38"/>
        <v>1</v>
      </c>
      <c r="L64" s="19">
        <f t="shared" si="39"/>
        <v>1</v>
      </c>
      <c r="M64" s="19">
        <v>1</v>
      </c>
      <c r="N64" s="194" t="s">
        <v>148</v>
      </c>
      <c r="O64" s="18">
        <v>1</v>
      </c>
      <c r="P64" s="19">
        <f t="shared" si="40"/>
        <v>1</v>
      </c>
      <c r="Q64" s="19">
        <f t="shared" si="41"/>
        <v>1</v>
      </c>
      <c r="R64" s="19">
        <v>1</v>
      </c>
      <c r="S64" s="254"/>
    </row>
    <row r="65" spans="2:19" ht="15">
      <c r="B65" s="29" t="s">
        <v>1256</v>
      </c>
      <c r="C65" s="30"/>
      <c r="D65" s="31">
        <f>'RESULTADOS HEMATOPATIAS'!B16</f>
        <v>1</v>
      </c>
      <c r="E65" s="32">
        <f>SUM(E10:E14,E32:E64)</f>
        <v>35</v>
      </c>
      <c r="F65" s="32">
        <f>SUM(F10:F14,F32:F64)</f>
        <v>35</v>
      </c>
      <c r="G65" s="32">
        <f>SUM(G10:G14,G32:G64)</f>
        <v>35</v>
      </c>
      <c r="H65" s="32">
        <f>SUM(H10:H14,H32:H64)</f>
        <v>35</v>
      </c>
      <c r="I65" s="33"/>
      <c r="J65" s="32">
        <f>SUM(J10:J14,J32:J64)</f>
        <v>35</v>
      </c>
      <c r="K65" s="32">
        <f>SUM(K10:K14,K32:K64)</f>
        <v>35</v>
      </c>
      <c r="L65" s="32">
        <f>SUM(L10:L14,L32:L64)</f>
        <v>35</v>
      </c>
      <c r="M65" s="32">
        <f>SUM(M10:M14,M32:M64)</f>
        <v>35</v>
      </c>
      <c r="N65" s="34"/>
      <c r="O65" s="32">
        <f>SUM(O10:O14,O32:O64)</f>
        <v>37</v>
      </c>
      <c r="P65" s="32">
        <f>SUM(P10:P14,P32:P64)</f>
        <v>37</v>
      </c>
      <c r="Q65" s="32">
        <f>SUM(Q10:Q14,Q32:Q64)</f>
        <v>37</v>
      </c>
      <c r="R65" s="32">
        <f>SUM(R10:R14,R32:R64)</f>
        <v>37</v>
      </c>
      <c r="S65" s="30"/>
    </row>
    <row r="66" spans="2:19" ht="15">
      <c r="B66" s="29" t="s">
        <v>1257</v>
      </c>
      <c r="C66" s="30"/>
      <c r="D66" s="31">
        <f>'RESULTADOS FUERA'!B16</f>
        <v>1</v>
      </c>
      <c r="E66" s="32">
        <f>SUM(E10:E11,E22:E64)</f>
        <v>42</v>
      </c>
      <c r="F66" s="32">
        <f>SUM(F10:F11,F22:F64)</f>
        <v>42</v>
      </c>
      <c r="G66" s="32">
        <f>SUM(G10:G11,G22:G64)</f>
        <v>42</v>
      </c>
      <c r="H66" s="32">
        <f>SUM(H10:H11,H22:H64)</f>
        <v>42</v>
      </c>
      <c r="I66" s="33"/>
      <c r="J66" s="32">
        <f>SUM(J10:J11,J22:J64)</f>
        <v>42</v>
      </c>
      <c r="K66" s="32">
        <f>SUM(K10:K11,K22:K64)</f>
        <v>42</v>
      </c>
      <c r="L66" s="32">
        <f>SUM(L10:L11,L22:L64)</f>
        <v>42</v>
      </c>
      <c r="M66" s="32">
        <f>SUM(M10:M11,M22:M64)</f>
        <v>42</v>
      </c>
      <c r="N66" s="34"/>
      <c r="O66" s="32">
        <f>SUM(O10:O11,O22:O64)</f>
        <v>44</v>
      </c>
      <c r="P66" s="32">
        <f>SUM(P10:P11,P22:P64)</f>
        <v>44</v>
      </c>
      <c r="Q66" s="32">
        <f>SUM(Q10:Q11,Q22:Q64)</f>
        <v>44</v>
      </c>
      <c r="R66" s="32">
        <f>SUM(R10:R11,R22:R64)</f>
        <v>44</v>
      </c>
      <c r="S66" s="30"/>
    </row>
    <row r="67" spans="2:19" ht="9" customHeight="1">
      <c r="B67" s="29" t="s">
        <v>1258</v>
      </c>
      <c r="C67" s="30"/>
      <c r="D67" s="31">
        <f>'RESULTADOS TUMORES SOLIDOS'!B16</f>
        <v>1</v>
      </c>
      <c r="E67" s="32">
        <f>SUM(E10:E11,E16:E20,E32:E64)</f>
        <v>38</v>
      </c>
      <c r="F67" s="32">
        <f>SUM(F10:F11,F16:F20,F32:F64)</f>
        <v>38</v>
      </c>
      <c r="G67" s="32">
        <f>SUM(G10:G11,G16:G20,G32:G64)</f>
        <v>38</v>
      </c>
      <c r="H67" s="32">
        <f>SUM(H10:H11,H16:H20,H32:H64)</f>
        <v>38</v>
      </c>
      <c r="I67" s="33"/>
      <c r="J67" s="32">
        <f>SUM(J10:J11,J16:J20,J32:J64)</f>
        <v>38</v>
      </c>
      <c r="K67" s="32">
        <f>SUM(K10:K11,K16:K20,K32:K64)</f>
        <v>38</v>
      </c>
      <c r="L67" s="32">
        <f>SUM(L10:L11,L16:L20,L32:L64)</f>
        <v>38</v>
      </c>
      <c r="M67" s="32">
        <f>SUM(M10:M11,M16:M20,M32:M64)</f>
        <v>38</v>
      </c>
      <c r="N67" s="34"/>
      <c r="O67" s="32">
        <f>SUM(O10:O11,O16:O20,O32:O64)</f>
        <v>40</v>
      </c>
      <c r="P67" s="32">
        <f>SUM(P10:P11,P16:P20,P32:P64)</f>
        <v>40</v>
      </c>
      <c r="Q67" s="32">
        <f>SUM(Q10:Q11,Q16:Q20,Q32:Q64)</f>
        <v>40</v>
      </c>
      <c r="R67" s="32">
        <f>SUM(R10:R11,R16:R20,R32:R64)</f>
        <v>40</v>
      </c>
      <c r="S67" s="30"/>
    </row>
  </sheetData>
  <mergeCells count="85">
    <mergeCell ref="A5:I5"/>
    <mergeCell ref="J5:S5"/>
    <mergeCell ref="N22:N26"/>
    <mergeCell ref="N27:N30"/>
    <mergeCell ref="A31:S31"/>
    <mergeCell ref="S10:S11"/>
    <mergeCell ref="A12:S12"/>
    <mergeCell ref="A21:S21"/>
    <mergeCell ref="S22:S27"/>
    <mergeCell ref="S28:S30"/>
    <mergeCell ref="I22:I27"/>
    <mergeCell ref="N13:N14"/>
    <mergeCell ref="I28:I30"/>
    <mergeCell ref="N16:N18"/>
    <mergeCell ref="N19:N20"/>
    <mergeCell ref="B16:B20"/>
    <mergeCell ref="B35:B37"/>
    <mergeCell ref="O48:O50"/>
    <mergeCell ref="S35:S39"/>
    <mergeCell ref="S40:S43"/>
    <mergeCell ref="S49:S50"/>
    <mergeCell ref="K48:K50"/>
    <mergeCell ref="L48:L50"/>
    <mergeCell ref="M48:M50"/>
    <mergeCell ref="C48:C50"/>
    <mergeCell ref="D48:D50"/>
    <mergeCell ref="E48:E50"/>
    <mergeCell ref="F48:F50"/>
    <mergeCell ref="G48:G50"/>
    <mergeCell ref="H48:H50"/>
    <mergeCell ref="S32:S33"/>
    <mergeCell ref="B28:B30"/>
    <mergeCell ref="I52:I53"/>
    <mergeCell ref="N52:N53"/>
    <mergeCell ref="S59:S60"/>
    <mergeCell ref="B52:B53"/>
    <mergeCell ref="B40:B42"/>
    <mergeCell ref="B48:B50"/>
    <mergeCell ref="I32:I34"/>
    <mergeCell ref="N32:N34"/>
    <mergeCell ref="I35:I38"/>
    <mergeCell ref="N35:N38"/>
    <mergeCell ref="I40:I41"/>
    <mergeCell ref="N40:N41"/>
    <mergeCell ref="I44:I45"/>
    <mergeCell ref="J48:J50"/>
    <mergeCell ref="S62:S64"/>
    <mergeCell ref="S51:S52"/>
    <mergeCell ref="S53:S54"/>
    <mergeCell ref="S55:S56"/>
    <mergeCell ref="S57:S58"/>
    <mergeCell ref="B62:B64"/>
    <mergeCell ref="C52:C54"/>
    <mergeCell ref="C57:C58"/>
    <mergeCell ref="C59:C60"/>
    <mergeCell ref="C62:C64"/>
    <mergeCell ref="B57:B58"/>
    <mergeCell ref="B59:B60"/>
    <mergeCell ref="A1:S1"/>
    <mergeCell ref="A2:S2"/>
    <mergeCell ref="A4:S4"/>
    <mergeCell ref="A3:S3"/>
    <mergeCell ref="C10:C11"/>
    <mergeCell ref="F7:F9"/>
    <mergeCell ref="G7:G9"/>
    <mergeCell ref="H7:H9"/>
    <mergeCell ref="K7:K9"/>
    <mergeCell ref="L7:L9"/>
    <mergeCell ref="M7:M9"/>
    <mergeCell ref="A6:S6"/>
    <mergeCell ref="A7:A9"/>
    <mergeCell ref="J7:J9"/>
    <mergeCell ref="O7:O9"/>
    <mergeCell ref="S7:S9"/>
    <mergeCell ref="B7:B9"/>
    <mergeCell ref="C7:C9"/>
    <mergeCell ref="E7:E9"/>
    <mergeCell ref="S16:S20"/>
    <mergeCell ref="I13:I14"/>
    <mergeCell ref="A15:S15"/>
    <mergeCell ref="R7:R9"/>
    <mergeCell ref="P7:P9"/>
    <mergeCell ref="Q7:Q9"/>
    <mergeCell ref="I16:I20"/>
    <mergeCell ref="S13:S14"/>
  </mergeCells>
  <pageMargins left="0.70866141732283472" right="0.70866141732283472" top="0.74803149606299213" bottom="0.74803149606299213" header="0.31496062992125984" footer="0.31496062992125984"/>
  <pageSetup scale="33" fitToHeight="0"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20">
    <tabColor rgb="FF8E001B"/>
    <pageSetUpPr fitToPage="1"/>
  </sheetPr>
  <dimension ref="A1:S56"/>
  <sheetViews>
    <sheetView topLeftCell="A22" zoomScale="90" zoomScaleNormal="90" workbookViewId="0">
      <selection activeCell="T13" sqref="T13"/>
    </sheetView>
  </sheetViews>
  <sheetFormatPr baseColWidth="10" defaultColWidth="12" defaultRowHeight="9" customHeight="1"/>
  <cols>
    <col min="1" max="1" width="24.796875" style="80" customWidth="1"/>
    <col min="2" max="3" width="20.796875" style="80" customWidth="1"/>
    <col min="4" max="4" width="2.3984375" style="80" customWidth="1"/>
    <col min="5" max="5" width="24.796875" style="80" customWidth="1"/>
    <col min="6" max="7" width="20.796875" style="80" customWidth="1"/>
    <col min="8" max="8" width="2.3984375" style="80" customWidth="1"/>
    <col min="9" max="9" width="24.796875" style="79" customWidth="1"/>
    <col min="10" max="11" width="20.796875" style="80" customWidth="1"/>
    <col min="12" max="12" width="2.3984375" style="80" customWidth="1"/>
    <col min="13" max="13" width="24.796875" style="80" customWidth="1"/>
    <col min="14" max="15" width="20.796875" style="80" customWidth="1"/>
    <col min="16" max="24" width="9" style="80" customWidth="1"/>
    <col min="25" max="16384" width="12" style="80"/>
  </cols>
  <sheetData>
    <row r="1" spans="1:19" s="1" customFormat="1" ht="18" customHeight="1">
      <c r="A1" s="261" t="s">
        <v>1829</v>
      </c>
      <c r="B1" s="262"/>
      <c r="C1" s="262"/>
      <c r="D1" s="262"/>
      <c r="E1" s="262"/>
      <c r="F1" s="262"/>
      <c r="G1" s="262"/>
      <c r="H1" s="262"/>
      <c r="I1" s="262"/>
      <c r="J1" s="262"/>
      <c r="K1" s="262"/>
      <c r="L1" s="262"/>
      <c r="M1" s="262"/>
      <c r="N1" s="262"/>
      <c r="O1" s="262"/>
    </row>
    <row r="2" spans="1:19" s="1" customFormat="1" ht="18" customHeight="1">
      <c r="A2" s="261" t="s">
        <v>27</v>
      </c>
      <c r="B2" s="262"/>
      <c r="C2" s="262"/>
      <c r="D2" s="262"/>
      <c r="E2" s="262"/>
      <c r="F2" s="262"/>
      <c r="G2" s="262"/>
      <c r="H2" s="262"/>
      <c r="I2" s="262"/>
      <c r="J2" s="262"/>
      <c r="K2" s="262"/>
      <c r="L2" s="262"/>
      <c r="M2" s="262"/>
      <c r="N2" s="262"/>
      <c r="O2" s="262"/>
    </row>
    <row r="3" spans="1:19" s="6" customFormat="1" ht="42" customHeight="1">
      <c r="A3" s="261"/>
      <c r="B3" s="262"/>
      <c r="C3" s="262"/>
      <c r="D3" s="262"/>
      <c r="E3" s="262"/>
      <c r="F3" s="262"/>
      <c r="G3" s="262"/>
      <c r="H3" s="262"/>
      <c r="I3" s="262"/>
      <c r="J3" s="262"/>
      <c r="K3" s="262"/>
      <c r="L3" s="262"/>
      <c r="M3" s="262"/>
      <c r="N3" s="262"/>
      <c r="O3" s="262"/>
    </row>
    <row r="4" spans="1:19" s="1" customFormat="1" ht="41.25" customHeight="1">
      <c r="A4" s="363" t="s">
        <v>1835</v>
      </c>
      <c r="B4" s="364"/>
      <c r="C4" s="364"/>
      <c r="D4" s="364"/>
      <c r="E4" s="364"/>
      <c r="F4" s="364"/>
      <c r="G4" s="364"/>
      <c r="H4" s="364"/>
      <c r="I4" s="364"/>
      <c r="J4" s="364"/>
      <c r="K4" s="364"/>
      <c r="L4" s="364"/>
      <c r="M4" s="364"/>
      <c r="N4" s="364"/>
      <c r="O4" s="364"/>
    </row>
    <row r="5" spans="1:19" s="178" customFormat="1" ht="18.75" customHeight="1">
      <c r="A5" s="372" t="s">
        <v>428</v>
      </c>
      <c r="B5" s="372"/>
      <c r="C5" s="372"/>
      <c r="D5" s="372"/>
      <c r="E5" s="372"/>
      <c r="F5" s="372"/>
      <c r="G5" s="372"/>
      <c r="H5" s="371">
        <f>CARÁTULA!E8</f>
        <v>0</v>
      </c>
      <c r="I5" s="371"/>
      <c r="J5" s="371"/>
      <c r="K5" s="371"/>
      <c r="L5" s="371"/>
      <c r="M5" s="371"/>
      <c r="N5" s="371"/>
      <c r="O5" s="371"/>
    </row>
    <row r="6" spans="1:19" s="178" customFormat="1" ht="18.75" customHeight="1">
      <c r="A6" s="372" t="s">
        <v>429</v>
      </c>
      <c r="B6" s="372"/>
      <c r="C6" s="372"/>
      <c r="D6" s="372"/>
      <c r="E6" s="372"/>
      <c r="F6" s="372"/>
      <c r="G6" s="372"/>
      <c r="H6" s="371">
        <f>CARÁTULA!E11</f>
        <v>0</v>
      </c>
      <c r="I6" s="371"/>
      <c r="J6" s="371"/>
      <c r="K6" s="371"/>
      <c r="L6" s="371"/>
      <c r="M6" s="371"/>
      <c r="N6" s="371"/>
      <c r="O6" s="371"/>
    </row>
    <row r="7" spans="1:19" s="178" customFormat="1" ht="18.75" customHeight="1">
      <c r="A7" s="372" t="s">
        <v>230</v>
      </c>
      <c r="B7" s="372"/>
      <c r="C7" s="372"/>
      <c r="D7" s="372"/>
      <c r="E7" s="372"/>
      <c r="F7" s="372"/>
      <c r="G7" s="372"/>
      <c r="H7" s="371">
        <f>CARÁTULA!E6</f>
        <v>0</v>
      </c>
      <c r="I7" s="371"/>
      <c r="J7" s="371"/>
      <c r="K7" s="371"/>
      <c r="L7" s="371"/>
      <c r="M7" s="371"/>
      <c r="N7" s="371"/>
      <c r="O7" s="371"/>
    </row>
    <row r="8" spans="1:19" s="178" customFormat="1" ht="18.75" customHeight="1">
      <c r="A8" s="372" t="s">
        <v>237</v>
      </c>
      <c r="B8" s="372"/>
      <c r="C8" s="372"/>
      <c r="D8" s="372"/>
      <c r="E8" s="372"/>
      <c r="F8" s="372"/>
      <c r="G8" s="372"/>
      <c r="H8" s="371">
        <f>CARÁTULA!E10</f>
        <v>0</v>
      </c>
      <c r="I8" s="371"/>
      <c r="J8" s="371"/>
      <c r="K8" s="371"/>
      <c r="L8" s="371"/>
      <c r="M8" s="371"/>
      <c r="N8" s="371"/>
      <c r="O8" s="371"/>
    </row>
    <row r="9" spans="1:19" s="35" customFormat="1" ht="17.25" customHeight="1" thickBot="1">
      <c r="A9" s="372" t="s">
        <v>430</v>
      </c>
      <c r="B9" s="372"/>
      <c r="C9" s="372"/>
      <c r="D9" s="372"/>
      <c r="E9" s="372"/>
      <c r="F9" s="372"/>
      <c r="G9" s="372"/>
      <c r="H9" s="371">
        <f>CARÁTULA!E9</f>
        <v>0</v>
      </c>
      <c r="I9" s="371"/>
      <c r="J9" s="371"/>
      <c r="K9" s="371"/>
      <c r="L9" s="371"/>
      <c r="M9" s="371"/>
      <c r="N9" s="371"/>
      <c r="O9" s="371"/>
      <c r="P9" s="178"/>
      <c r="Q9" s="178"/>
      <c r="R9" s="178"/>
      <c r="S9" s="178"/>
    </row>
    <row r="10" spans="1:19" s="2" customFormat="1" ht="16">
      <c r="A10" s="365" t="s">
        <v>1818</v>
      </c>
      <c r="B10" s="366"/>
      <c r="C10" s="367"/>
      <c r="D10" s="35"/>
      <c r="E10" s="373" t="s">
        <v>1808</v>
      </c>
      <c r="F10" s="374"/>
      <c r="G10" s="375"/>
      <c r="H10" s="35"/>
      <c r="I10" s="376" t="s">
        <v>1810</v>
      </c>
      <c r="J10" s="377"/>
      <c r="K10" s="378"/>
      <c r="L10" s="35"/>
      <c r="M10" s="365" t="s">
        <v>21</v>
      </c>
      <c r="N10" s="366"/>
      <c r="O10" s="367"/>
      <c r="P10" s="35"/>
      <c r="Q10" s="35"/>
      <c r="R10" s="35"/>
      <c r="S10" s="35"/>
    </row>
    <row r="11" spans="1:19" s="2" customFormat="1" ht="18.75" customHeight="1">
      <c r="A11" s="179" t="s">
        <v>1821</v>
      </c>
      <c r="B11" s="180" t="s">
        <v>1822</v>
      </c>
      <c r="C11" s="181" t="s">
        <v>1823</v>
      </c>
      <c r="E11" s="179" t="s">
        <v>1821</v>
      </c>
      <c r="F11" s="180" t="s">
        <v>1822</v>
      </c>
      <c r="G11" s="181" t="s">
        <v>1823</v>
      </c>
      <c r="I11" s="182" t="s">
        <v>1821</v>
      </c>
      <c r="J11" s="180" t="s">
        <v>1822</v>
      </c>
      <c r="K11" s="181" t="s">
        <v>1823</v>
      </c>
      <c r="M11" s="179" t="s">
        <v>1821</v>
      </c>
      <c r="N11" s="180" t="s">
        <v>1822</v>
      </c>
      <c r="O11" s="181" t="s">
        <v>1823</v>
      </c>
    </row>
    <row r="12" spans="1:19" s="2" customFormat="1" ht="18.75" customHeight="1">
      <c r="A12" s="179" t="s">
        <v>1824</v>
      </c>
      <c r="B12" s="183">
        <f>GOBIERNO!G67</f>
        <v>38</v>
      </c>
      <c r="C12" s="183">
        <f>GOBIERNO!E67</f>
        <v>38</v>
      </c>
      <c r="E12" s="179" t="s">
        <v>1824</v>
      </c>
      <c r="F12" s="183">
        <f>'CONSULTA EXTERNA'!G44</f>
        <v>14</v>
      </c>
      <c r="G12" s="183">
        <f>'CONSULTA EXTERNA'!E44</f>
        <v>14</v>
      </c>
      <c r="I12" s="182" t="s">
        <v>1824</v>
      </c>
      <c r="J12" s="183">
        <f>HOSPITALIZACIÓN!G93</f>
        <v>73</v>
      </c>
      <c r="K12" s="183">
        <f>HOSPITALIZACIÓN!E93</f>
        <v>73</v>
      </c>
      <c r="M12" s="179" t="s">
        <v>1824</v>
      </c>
      <c r="N12" s="183">
        <f>'CUIDADOS INTENSIVOS PEDIÁTRICOS'!G95</f>
        <v>76</v>
      </c>
      <c r="O12" s="183">
        <f>'CUIDADOS INTENSIVOS PEDIÁTRICOS'!E95</f>
        <v>76</v>
      </c>
    </row>
    <row r="13" spans="1:19" s="2" customFormat="1" ht="16">
      <c r="A13" s="179" t="s">
        <v>1825</v>
      </c>
      <c r="B13" s="183">
        <f>GOBIERNO!L67</f>
        <v>38</v>
      </c>
      <c r="C13" s="183">
        <f>GOBIERNO!J67</f>
        <v>38</v>
      </c>
      <c r="E13" s="179" t="s">
        <v>1825</v>
      </c>
      <c r="F13" s="183">
        <f>'CONSULTA EXTERNA'!L44</f>
        <v>14</v>
      </c>
      <c r="G13" s="183">
        <f>'CONSULTA EXTERNA'!J44</f>
        <v>14</v>
      </c>
      <c r="I13" s="182" t="s">
        <v>1825</v>
      </c>
      <c r="J13" s="183">
        <f>HOSPITALIZACIÓN!L93</f>
        <v>73</v>
      </c>
      <c r="K13" s="183">
        <f>HOSPITALIZACIÓN!J93</f>
        <v>73</v>
      </c>
      <c r="M13" s="179" t="s">
        <v>1825</v>
      </c>
      <c r="N13" s="183">
        <f>'CUIDADOS INTENSIVOS PEDIÁTRICOS'!L95</f>
        <v>76</v>
      </c>
      <c r="O13" s="183">
        <f>'CUIDADOS INTENSIVOS PEDIÁTRICOS'!J95</f>
        <v>76</v>
      </c>
    </row>
    <row r="14" spans="1:19" s="35" customFormat="1" ht="18.75" customHeight="1">
      <c r="A14" s="179" t="s">
        <v>1826</v>
      </c>
      <c r="B14" s="183">
        <f>GOBIERNO!Q67</f>
        <v>40</v>
      </c>
      <c r="C14" s="183">
        <f>GOBIERNO!O67</f>
        <v>40</v>
      </c>
      <c r="D14" s="2"/>
      <c r="E14" s="179" t="s">
        <v>1826</v>
      </c>
      <c r="F14" s="183">
        <f>'CONSULTA EXTERNA'!Q44</f>
        <v>12</v>
      </c>
      <c r="G14" s="183">
        <f>'CONSULTA EXTERNA'!O44</f>
        <v>12</v>
      </c>
      <c r="H14" s="2"/>
      <c r="I14" s="182" t="s">
        <v>1826</v>
      </c>
      <c r="J14" s="183">
        <f>HOSPITALIZACIÓN!Q93</f>
        <v>72</v>
      </c>
      <c r="K14" s="183">
        <f>HOSPITALIZACIÓN!O93</f>
        <v>72</v>
      </c>
      <c r="L14" s="2"/>
      <c r="M14" s="179" t="s">
        <v>1826</v>
      </c>
      <c r="N14" s="183">
        <f>'CUIDADOS INTENSIVOS PEDIÁTRICOS'!Q95</f>
        <v>74</v>
      </c>
      <c r="O14" s="183">
        <f>'CUIDADOS INTENSIVOS PEDIÁTRICOS'!O95</f>
        <v>74</v>
      </c>
      <c r="P14" s="2"/>
      <c r="Q14" s="2"/>
      <c r="R14" s="2"/>
      <c r="S14" s="2"/>
    </row>
    <row r="15" spans="1:19" s="35" customFormat="1" ht="18.75" customHeight="1">
      <c r="A15" s="184" t="s">
        <v>24</v>
      </c>
      <c r="B15" s="185">
        <f>SUM(B12:B14)</f>
        <v>116</v>
      </c>
      <c r="C15" s="185">
        <f>SUM(C12:C14)</f>
        <v>116</v>
      </c>
      <c r="E15" s="184" t="s">
        <v>24</v>
      </c>
      <c r="F15" s="185">
        <f>SUM(F12:F14)</f>
        <v>40</v>
      </c>
      <c r="G15" s="185">
        <f>SUM(G12:G14)</f>
        <v>40</v>
      </c>
      <c r="I15" s="184" t="s">
        <v>24</v>
      </c>
      <c r="J15" s="185">
        <f>SUM(J12:J14)</f>
        <v>218</v>
      </c>
      <c r="K15" s="185">
        <f>SUM(K12:K14)</f>
        <v>218</v>
      </c>
      <c r="M15" s="184" t="s">
        <v>24</v>
      </c>
      <c r="N15" s="185">
        <f>SUM(N12:N14)</f>
        <v>226</v>
      </c>
      <c r="O15" s="185">
        <f>SUM(O12:O14)</f>
        <v>226</v>
      </c>
    </row>
    <row r="16" spans="1:19" s="2" customFormat="1" ht="18.75" customHeight="1" thickBot="1">
      <c r="A16" s="186" t="s">
        <v>427</v>
      </c>
      <c r="B16" s="187">
        <f>C15/B15</f>
        <v>1</v>
      </c>
      <c r="C16" s="188"/>
      <c r="D16" s="35"/>
      <c r="E16" s="186" t="s">
        <v>427</v>
      </c>
      <c r="F16" s="187">
        <f>G15/F15</f>
        <v>1</v>
      </c>
      <c r="G16" s="188"/>
      <c r="H16" s="35"/>
      <c r="I16" s="186" t="s">
        <v>427</v>
      </c>
      <c r="J16" s="187">
        <f>K15/J15</f>
        <v>1</v>
      </c>
      <c r="K16" s="188"/>
      <c r="L16" s="35"/>
      <c r="M16" s="186" t="s">
        <v>427</v>
      </c>
      <c r="N16" s="187">
        <f>O15/N15</f>
        <v>1</v>
      </c>
      <c r="O16" s="188"/>
      <c r="P16" s="35"/>
      <c r="Q16" s="35"/>
      <c r="R16" s="35"/>
      <c r="S16" s="35"/>
    </row>
    <row r="17" spans="1:19" s="35" customFormat="1" ht="18.75" customHeight="1" thickBot="1">
      <c r="A17" s="2"/>
      <c r="B17" s="2"/>
      <c r="C17" s="2"/>
      <c r="D17" s="2"/>
      <c r="E17" s="2"/>
      <c r="F17" s="2"/>
      <c r="G17" s="2"/>
      <c r="H17" s="2"/>
      <c r="I17" s="37"/>
      <c r="J17" s="2"/>
      <c r="K17" s="2"/>
      <c r="L17" s="2"/>
      <c r="M17" s="2"/>
      <c r="N17" s="2"/>
      <c r="O17" s="2"/>
      <c r="P17" s="2"/>
      <c r="Q17" s="2"/>
      <c r="R17" s="2"/>
      <c r="S17" s="2"/>
    </row>
    <row r="18" spans="1:19" s="2" customFormat="1" ht="16">
      <c r="A18" s="360" t="s">
        <v>1758</v>
      </c>
      <c r="B18" s="361"/>
      <c r="C18" s="362"/>
      <c r="D18" s="35"/>
      <c r="E18" s="360" t="s">
        <v>6</v>
      </c>
      <c r="F18" s="361"/>
      <c r="G18" s="362"/>
      <c r="H18" s="35"/>
      <c r="I18" s="360" t="s">
        <v>7</v>
      </c>
      <c r="J18" s="361"/>
      <c r="K18" s="362"/>
      <c r="L18" s="35"/>
      <c r="M18" s="360" t="s">
        <v>22</v>
      </c>
      <c r="N18" s="361"/>
      <c r="O18" s="362"/>
      <c r="P18" s="35"/>
      <c r="Q18" s="35"/>
      <c r="R18" s="35"/>
      <c r="S18" s="35"/>
    </row>
    <row r="19" spans="1:19" s="2" customFormat="1" ht="18.75" customHeight="1">
      <c r="A19" s="179" t="s">
        <v>1821</v>
      </c>
      <c r="B19" s="180" t="s">
        <v>1822</v>
      </c>
      <c r="C19" s="181" t="s">
        <v>1823</v>
      </c>
      <c r="E19" s="179" t="s">
        <v>1821</v>
      </c>
      <c r="F19" s="180" t="s">
        <v>1822</v>
      </c>
      <c r="G19" s="181" t="s">
        <v>1823</v>
      </c>
      <c r="I19" s="182" t="s">
        <v>1821</v>
      </c>
      <c r="J19" s="180" t="s">
        <v>1822</v>
      </c>
      <c r="K19" s="181" t="s">
        <v>1823</v>
      </c>
      <c r="M19" s="179" t="s">
        <v>1821</v>
      </c>
      <c r="N19" s="180" t="s">
        <v>1822</v>
      </c>
      <c r="O19" s="181" t="s">
        <v>1823</v>
      </c>
    </row>
    <row r="20" spans="1:19" s="2" customFormat="1" ht="18.75" customHeight="1">
      <c r="A20" s="179" t="s">
        <v>1824</v>
      </c>
      <c r="B20" s="183">
        <f>'UNIDAD QUIRÚRGICA'!G103</f>
        <v>124</v>
      </c>
      <c r="C20" s="183">
        <f>'UNIDAD QUIRÚRGICA'!E103</f>
        <v>124</v>
      </c>
      <c r="E20" s="179" t="s">
        <v>1824</v>
      </c>
      <c r="F20" s="183">
        <f>QUIMIOTERAPIA!G78</f>
        <v>61</v>
      </c>
      <c r="G20" s="183">
        <f>QUIMIOTERAPIA!E78</f>
        <v>61</v>
      </c>
      <c r="I20" s="182" t="s">
        <v>1824</v>
      </c>
      <c r="J20" s="183">
        <f>RADIOTERAPIA!G81</f>
        <v>64</v>
      </c>
      <c r="K20" s="183">
        <f>RADIOTERAPIA!E81</f>
        <v>64</v>
      </c>
      <c r="M20" s="179" t="s">
        <v>1824</v>
      </c>
      <c r="N20" s="183">
        <f>GENÉTICA!G14</f>
        <v>2</v>
      </c>
      <c r="O20" s="183">
        <f>GENÉTICA!E14</f>
        <v>2</v>
      </c>
    </row>
    <row r="21" spans="1:19" s="2" customFormat="1" ht="16">
      <c r="A21" s="179" t="s">
        <v>1825</v>
      </c>
      <c r="B21" s="183">
        <f>'UNIDAD QUIRÚRGICA'!L103</f>
        <v>124</v>
      </c>
      <c r="C21" s="183">
        <f>'UNIDAD QUIRÚRGICA'!J103</f>
        <v>124</v>
      </c>
      <c r="E21" s="179" t="s">
        <v>1825</v>
      </c>
      <c r="F21" s="183">
        <f>QUIMIOTERAPIA!L78</f>
        <v>61</v>
      </c>
      <c r="G21" s="183">
        <f>QUIMIOTERAPIA!J78</f>
        <v>61</v>
      </c>
      <c r="I21" s="182" t="s">
        <v>1825</v>
      </c>
      <c r="J21" s="183">
        <f>RADIOTERAPIA!L81</f>
        <v>64</v>
      </c>
      <c r="K21" s="183">
        <f>RADIOTERAPIA!J81</f>
        <v>64</v>
      </c>
      <c r="M21" s="179" t="s">
        <v>1825</v>
      </c>
      <c r="N21" s="183">
        <f>GENÉTICA!L14</f>
        <v>2</v>
      </c>
      <c r="O21" s="183">
        <f>GENÉTICA!J14</f>
        <v>2</v>
      </c>
    </row>
    <row r="22" spans="1:19" s="35" customFormat="1" ht="18.75" customHeight="1">
      <c r="A22" s="179" t="s">
        <v>1826</v>
      </c>
      <c r="B22" s="183">
        <f>'UNIDAD QUIRÚRGICA'!Q103</f>
        <v>124</v>
      </c>
      <c r="C22" s="183">
        <f>'UNIDAD QUIRÚRGICA'!O103</f>
        <v>124</v>
      </c>
      <c r="D22" s="2"/>
      <c r="E22" s="179" t="s">
        <v>1826</v>
      </c>
      <c r="F22" s="183">
        <f>QUIMIOTERAPIA!Q78</f>
        <v>61</v>
      </c>
      <c r="G22" s="183">
        <f>QUIMIOTERAPIA!O78</f>
        <v>61</v>
      </c>
      <c r="H22" s="2"/>
      <c r="I22" s="182" t="s">
        <v>1826</v>
      </c>
      <c r="J22" s="183">
        <f>RADIOTERAPIA!Q81</f>
        <v>63</v>
      </c>
      <c r="K22" s="183">
        <f>RADIOTERAPIA!O81</f>
        <v>63</v>
      </c>
      <c r="L22" s="2"/>
      <c r="M22" s="179" t="s">
        <v>1826</v>
      </c>
      <c r="N22" s="183">
        <f>GENÉTICA!Q14</f>
        <v>2</v>
      </c>
      <c r="O22" s="183">
        <f>GENÉTICA!O14</f>
        <v>2</v>
      </c>
      <c r="P22" s="2"/>
      <c r="Q22" s="2"/>
      <c r="R22" s="2"/>
      <c r="S22" s="2"/>
    </row>
    <row r="23" spans="1:19" s="35" customFormat="1" ht="18.75" customHeight="1">
      <c r="A23" s="184" t="s">
        <v>24</v>
      </c>
      <c r="B23" s="185">
        <f>SUM(B20:B22)</f>
        <v>372</v>
      </c>
      <c r="C23" s="185">
        <f>SUM(C20:C22)</f>
        <v>372</v>
      </c>
      <c r="E23" s="184" t="s">
        <v>24</v>
      </c>
      <c r="F23" s="185">
        <f>SUM(F20:F22)</f>
        <v>183</v>
      </c>
      <c r="G23" s="185">
        <f>SUM(G20:G22)</f>
        <v>183</v>
      </c>
      <c r="I23" s="184" t="s">
        <v>24</v>
      </c>
      <c r="J23" s="185">
        <f>SUM(J20:J22)</f>
        <v>191</v>
      </c>
      <c r="K23" s="185">
        <f>SUM(K20:K22)</f>
        <v>191</v>
      </c>
      <c r="M23" s="184" t="s">
        <v>24</v>
      </c>
      <c r="N23" s="185">
        <f>SUM(N20:N22)</f>
        <v>6</v>
      </c>
      <c r="O23" s="185">
        <f>SUM(O20:O22)</f>
        <v>6</v>
      </c>
    </row>
    <row r="24" spans="1:19" s="2" customFormat="1" ht="18.75" customHeight="1" thickBot="1">
      <c r="A24" s="186" t="s">
        <v>427</v>
      </c>
      <c r="B24" s="187">
        <f>C23/B23</f>
        <v>1</v>
      </c>
      <c r="C24" s="188"/>
      <c r="D24" s="35"/>
      <c r="E24" s="186" t="s">
        <v>427</v>
      </c>
      <c r="F24" s="187">
        <f>G23/F23</f>
        <v>1</v>
      </c>
      <c r="G24" s="188"/>
      <c r="H24" s="35"/>
      <c r="I24" s="186" t="s">
        <v>427</v>
      </c>
      <c r="J24" s="187">
        <f>K23/J23</f>
        <v>1</v>
      </c>
      <c r="K24" s="188"/>
      <c r="L24" s="35"/>
      <c r="M24" s="186" t="s">
        <v>427</v>
      </c>
      <c r="N24" s="187">
        <f>O23/N23</f>
        <v>1</v>
      </c>
      <c r="O24" s="188"/>
      <c r="P24" s="35"/>
      <c r="Q24" s="35"/>
      <c r="R24" s="35"/>
      <c r="S24" s="35"/>
    </row>
    <row r="25" spans="1:19" s="35" customFormat="1" ht="18.75" customHeight="1" thickBot="1">
      <c r="A25" s="2"/>
      <c r="B25" s="2"/>
      <c r="C25" s="2"/>
      <c r="D25" s="2"/>
      <c r="E25" s="2"/>
      <c r="F25" s="2"/>
      <c r="G25" s="2"/>
      <c r="H25" s="2"/>
      <c r="I25" s="37"/>
      <c r="J25" s="2"/>
      <c r="K25" s="2"/>
      <c r="L25" s="2"/>
      <c r="M25" s="2"/>
      <c r="N25" s="2"/>
      <c r="O25" s="2"/>
      <c r="P25" s="2"/>
      <c r="Q25" s="2"/>
      <c r="R25" s="2"/>
      <c r="S25" s="2"/>
    </row>
    <row r="26" spans="1:19" s="2" customFormat="1" ht="16">
      <c r="A26" s="360" t="s">
        <v>8</v>
      </c>
      <c r="B26" s="361"/>
      <c r="C26" s="362"/>
      <c r="D26" s="35"/>
      <c r="E26" s="360" t="s">
        <v>10</v>
      </c>
      <c r="F26" s="361"/>
      <c r="G26" s="362"/>
      <c r="H26" s="35"/>
      <c r="I26" s="373" t="s">
        <v>1807</v>
      </c>
      <c r="J26" s="374"/>
      <c r="K26" s="375"/>
      <c r="L26" s="35"/>
      <c r="M26" s="360" t="s">
        <v>9</v>
      </c>
      <c r="N26" s="361"/>
      <c r="O26" s="362"/>
      <c r="P26" s="35"/>
      <c r="Q26" s="35"/>
      <c r="R26" s="35"/>
      <c r="S26" s="35"/>
    </row>
    <row r="27" spans="1:19" s="2" customFormat="1" ht="18.75" customHeight="1">
      <c r="A27" s="179" t="s">
        <v>1821</v>
      </c>
      <c r="B27" s="180" t="s">
        <v>1822</v>
      </c>
      <c r="C27" s="181" t="s">
        <v>1823</v>
      </c>
      <c r="E27" s="179" t="s">
        <v>1821</v>
      </c>
      <c r="F27" s="180" t="s">
        <v>1822</v>
      </c>
      <c r="G27" s="181" t="s">
        <v>1823</v>
      </c>
      <c r="I27" s="182" t="s">
        <v>1821</v>
      </c>
      <c r="J27" s="180" t="s">
        <v>1822</v>
      </c>
      <c r="K27" s="181" t="s">
        <v>1823</v>
      </c>
      <c r="M27" s="179" t="s">
        <v>1821</v>
      </c>
      <c r="N27" s="180" t="s">
        <v>1822</v>
      </c>
      <c r="O27" s="181" t="s">
        <v>1823</v>
      </c>
    </row>
    <row r="28" spans="1:19" s="2" customFormat="1" ht="18.75" customHeight="1">
      <c r="A28" s="179" t="s">
        <v>1824</v>
      </c>
      <c r="B28" s="183">
        <f>FISIOTERAPIA!G16</f>
        <v>5</v>
      </c>
      <c r="C28" s="183">
        <f>FISIOTERAPIA!E16</f>
        <v>5</v>
      </c>
      <c r="E28" s="179" t="s">
        <v>1824</v>
      </c>
      <c r="F28" s="183">
        <f>IMAGENOLOGÍA!G100</f>
        <v>82</v>
      </c>
      <c r="G28" s="183">
        <f>IMAGENOLOGÍA!E100</f>
        <v>82</v>
      </c>
      <c r="I28" s="182" t="s">
        <v>1824</v>
      </c>
      <c r="J28" s="183">
        <f>'LABORATORIO CLÍNICO'!G60</f>
        <v>45</v>
      </c>
      <c r="K28" s="183">
        <f>'LABORATORIO CLÍNICO'!E60</f>
        <v>45</v>
      </c>
      <c r="M28" s="179" t="s">
        <v>1824</v>
      </c>
      <c r="N28" s="183">
        <f>'CUIDADOS PALIATIVOS'!G25</f>
        <v>13</v>
      </c>
      <c r="O28" s="183">
        <f>'CUIDADOS PALIATIVOS'!E25</f>
        <v>13</v>
      </c>
    </row>
    <row r="29" spans="1:19" s="2" customFormat="1" ht="16">
      <c r="A29" s="179" t="s">
        <v>1825</v>
      </c>
      <c r="B29" s="183">
        <f>FISIOTERAPIA!L16</f>
        <v>5</v>
      </c>
      <c r="C29" s="183">
        <f>FISIOTERAPIA!J16</f>
        <v>5</v>
      </c>
      <c r="E29" s="179" t="s">
        <v>1825</v>
      </c>
      <c r="F29" s="183">
        <f>IMAGENOLOGÍA!L100</f>
        <v>82</v>
      </c>
      <c r="G29" s="183">
        <f>IMAGENOLOGÍA!J100</f>
        <v>82</v>
      </c>
      <c r="I29" s="182" t="s">
        <v>1825</v>
      </c>
      <c r="J29" s="183">
        <f>'LABORATORIO CLÍNICO'!L60</f>
        <v>45</v>
      </c>
      <c r="K29" s="183">
        <f>'LABORATORIO CLÍNICO'!J60</f>
        <v>45</v>
      </c>
      <c r="M29" s="179" t="s">
        <v>1825</v>
      </c>
      <c r="N29" s="183">
        <f>'CUIDADOS PALIATIVOS'!L25</f>
        <v>13</v>
      </c>
      <c r="O29" s="183">
        <f>'CUIDADOS PALIATIVOS'!J25</f>
        <v>13</v>
      </c>
    </row>
    <row r="30" spans="1:19" s="35" customFormat="1" ht="18.75" customHeight="1">
      <c r="A30" s="179" t="s">
        <v>1826</v>
      </c>
      <c r="B30" s="183">
        <f>FISIOTERAPIA!Q16</f>
        <v>5</v>
      </c>
      <c r="C30" s="183">
        <f>FISIOTERAPIA!O16</f>
        <v>5</v>
      </c>
      <c r="D30" s="2"/>
      <c r="E30" s="179" t="s">
        <v>1826</v>
      </c>
      <c r="F30" s="183">
        <f>IMAGENOLOGÍA!Q100</f>
        <v>82</v>
      </c>
      <c r="G30" s="183">
        <f>IMAGENOLOGÍA!O100</f>
        <v>82</v>
      </c>
      <c r="H30" s="2"/>
      <c r="I30" s="182" t="s">
        <v>1826</v>
      </c>
      <c r="J30" s="183">
        <f>'LABORATORIO CLÍNICO'!Q60</f>
        <v>42</v>
      </c>
      <c r="K30" s="183">
        <f>'LABORATORIO CLÍNICO'!O60</f>
        <v>42</v>
      </c>
      <c r="L30" s="2"/>
      <c r="M30" s="179" t="s">
        <v>1826</v>
      </c>
      <c r="N30" s="183">
        <f>'CUIDADOS PALIATIVOS'!Q25</f>
        <v>13</v>
      </c>
      <c r="O30" s="183">
        <f>'CUIDADOS PALIATIVOS'!O25</f>
        <v>13</v>
      </c>
      <c r="P30" s="2"/>
      <c r="Q30" s="2"/>
      <c r="R30" s="2"/>
      <c r="S30" s="2"/>
    </row>
    <row r="31" spans="1:19" s="35" customFormat="1" ht="18.75" customHeight="1">
      <c r="A31" s="184" t="s">
        <v>24</v>
      </c>
      <c r="B31" s="185">
        <f>SUM(B28:B30)</f>
        <v>15</v>
      </c>
      <c r="C31" s="185">
        <f>SUM(C28:C30)</f>
        <v>15</v>
      </c>
      <c r="E31" s="184" t="s">
        <v>24</v>
      </c>
      <c r="F31" s="185">
        <f>SUM(F28:F30)</f>
        <v>246</v>
      </c>
      <c r="G31" s="185">
        <f>SUM(G28:G30)</f>
        <v>246</v>
      </c>
      <c r="I31" s="184" t="s">
        <v>24</v>
      </c>
      <c r="J31" s="185">
        <f>SUM(J28:J30)</f>
        <v>132</v>
      </c>
      <c r="K31" s="185">
        <f>SUM(K28:K30)</f>
        <v>132</v>
      </c>
      <c r="M31" s="184" t="s">
        <v>24</v>
      </c>
      <c r="N31" s="185">
        <f>SUM(N28:N30)</f>
        <v>39</v>
      </c>
      <c r="O31" s="185">
        <f>SUM(O28:O30)</f>
        <v>39</v>
      </c>
    </row>
    <row r="32" spans="1:19" s="2" customFormat="1" ht="18.75" customHeight="1" thickBot="1">
      <c r="A32" s="186" t="s">
        <v>427</v>
      </c>
      <c r="B32" s="187">
        <f>C31/B31</f>
        <v>1</v>
      </c>
      <c r="C32" s="188"/>
      <c r="D32" s="35"/>
      <c r="E32" s="186" t="s">
        <v>427</v>
      </c>
      <c r="F32" s="187">
        <f>G31/F31</f>
        <v>1</v>
      </c>
      <c r="G32" s="188"/>
      <c r="H32" s="35"/>
      <c r="I32" s="186" t="s">
        <v>427</v>
      </c>
      <c r="J32" s="187">
        <f>K31/J31</f>
        <v>1</v>
      </c>
      <c r="K32" s="188"/>
      <c r="L32" s="35"/>
      <c r="M32" s="186" t="s">
        <v>427</v>
      </c>
      <c r="N32" s="187">
        <f>O31/N31</f>
        <v>1</v>
      </c>
      <c r="O32" s="188"/>
      <c r="P32" s="35"/>
      <c r="Q32" s="35"/>
      <c r="R32" s="35"/>
      <c r="S32" s="35"/>
    </row>
    <row r="33" spans="1:19" s="35" customFormat="1" ht="18.75" customHeight="1" thickBot="1">
      <c r="A33" s="2"/>
      <c r="B33" s="2"/>
      <c r="C33" s="2"/>
      <c r="D33" s="2"/>
      <c r="E33" s="2"/>
      <c r="F33" s="2"/>
      <c r="G33" s="2"/>
      <c r="H33" s="2"/>
      <c r="I33" s="37"/>
      <c r="J33" s="2"/>
      <c r="K33" s="2"/>
      <c r="L33" s="2"/>
      <c r="M33" s="2"/>
      <c r="N33" s="2"/>
      <c r="O33" s="2"/>
      <c r="P33" s="2"/>
      <c r="Q33" s="2"/>
      <c r="R33" s="2"/>
      <c r="S33" s="2"/>
    </row>
    <row r="34" spans="1:19" s="2" customFormat="1" ht="16">
      <c r="A34" s="360" t="s">
        <v>23</v>
      </c>
      <c r="B34" s="361"/>
      <c r="C34" s="362"/>
      <c r="D34" s="35"/>
      <c r="E34" s="360" t="s">
        <v>12</v>
      </c>
      <c r="F34" s="361"/>
      <c r="G34" s="362"/>
      <c r="H34" s="35"/>
      <c r="I34" s="360" t="s">
        <v>13</v>
      </c>
      <c r="J34" s="361"/>
      <c r="K34" s="362"/>
      <c r="L34" s="35"/>
      <c r="M34" s="360" t="s">
        <v>11</v>
      </c>
      <c r="N34" s="361"/>
      <c r="O34" s="362"/>
      <c r="P34" s="35"/>
      <c r="Q34" s="35"/>
      <c r="R34" s="35"/>
      <c r="S34" s="35"/>
    </row>
    <row r="35" spans="1:19" s="2" customFormat="1" ht="18.75" customHeight="1">
      <c r="A35" s="179" t="s">
        <v>1821</v>
      </c>
      <c r="B35" s="180" t="s">
        <v>1822</v>
      </c>
      <c r="C35" s="181" t="s">
        <v>1823</v>
      </c>
      <c r="E35" s="179" t="s">
        <v>1821</v>
      </c>
      <c r="F35" s="180" t="s">
        <v>1822</v>
      </c>
      <c r="G35" s="181" t="s">
        <v>1823</v>
      </c>
      <c r="I35" s="182" t="s">
        <v>1821</v>
      </c>
      <c r="J35" s="180" t="s">
        <v>1822</v>
      </c>
      <c r="K35" s="181" t="s">
        <v>1823</v>
      </c>
      <c r="M35" s="179" t="s">
        <v>1821</v>
      </c>
      <c r="N35" s="180" t="s">
        <v>1822</v>
      </c>
      <c r="O35" s="181" t="s">
        <v>1823</v>
      </c>
    </row>
    <row r="36" spans="1:19" s="2" customFormat="1" ht="18.75" customHeight="1">
      <c r="A36" s="179" t="s">
        <v>1824</v>
      </c>
      <c r="B36" s="183">
        <f>ANATOMOPATOLOGÍA!G31</f>
        <v>19</v>
      </c>
      <c r="C36" s="183">
        <f>ANATOMOPATOLOGÍA!E31</f>
        <v>19</v>
      </c>
      <c r="E36" s="179" t="s">
        <v>1824</v>
      </c>
      <c r="F36" s="183">
        <f>'FARMACIA ESTRUCTURA'!G19</f>
        <v>7</v>
      </c>
      <c r="G36" s="183">
        <f>'FARMACIA ESTRUCTURA'!E19</f>
        <v>7</v>
      </c>
      <c r="I36" s="182" t="s">
        <v>1824</v>
      </c>
      <c r="J36" s="183">
        <f>'FARMACIA '!G234</f>
        <v>122</v>
      </c>
      <c r="K36" s="183">
        <f>'FARMACIA '!E234</f>
        <v>122</v>
      </c>
      <c r="M36" s="179" t="s">
        <v>1824</v>
      </c>
      <c r="N36" s="183">
        <f>INHALOTERAPIA!G20</f>
        <v>8</v>
      </c>
      <c r="O36" s="183">
        <f>INHALOTERAPIA!E20</f>
        <v>8</v>
      </c>
    </row>
    <row r="37" spans="1:19" s="2" customFormat="1" ht="16">
      <c r="A37" s="179" t="s">
        <v>1825</v>
      </c>
      <c r="B37" s="183">
        <f>ANATOMOPATOLOGÍA!L31</f>
        <v>19</v>
      </c>
      <c r="C37" s="183">
        <f>ANATOMOPATOLOGÍA!J31</f>
        <v>19</v>
      </c>
      <c r="E37" s="179" t="s">
        <v>1825</v>
      </c>
      <c r="F37" s="183">
        <f>'FARMACIA ESTRUCTURA'!G19</f>
        <v>7</v>
      </c>
      <c r="G37" s="183">
        <f>'FARMACIA ESTRUCTURA'!J19</f>
        <v>7</v>
      </c>
      <c r="I37" s="182" t="s">
        <v>1825</v>
      </c>
      <c r="J37" s="183">
        <f>'FARMACIA '!L234</f>
        <v>122</v>
      </c>
      <c r="K37" s="183">
        <f>'FARMACIA '!J234</f>
        <v>122</v>
      </c>
      <c r="M37" s="179" t="s">
        <v>1825</v>
      </c>
      <c r="N37" s="183">
        <f>INHALOTERAPIA!L20</f>
        <v>8</v>
      </c>
      <c r="O37" s="183">
        <f>INHALOTERAPIA!J20</f>
        <v>8</v>
      </c>
    </row>
    <row r="38" spans="1:19" s="35" customFormat="1" ht="18.75" customHeight="1">
      <c r="A38" s="179" t="s">
        <v>1826</v>
      </c>
      <c r="B38" s="183">
        <f>ANATOMOPATOLOGÍA!Q31</f>
        <v>18</v>
      </c>
      <c r="C38" s="183">
        <f>ANATOMOPATOLOGÍA!O31</f>
        <v>18</v>
      </c>
      <c r="D38" s="2"/>
      <c r="E38" s="179" t="s">
        <v>1826</v>
      </c>
      <c r="F38" s="183">
        <f>'FARMACIA ESTRUCTURA'!Q19</f>
        <v>7</v>
      </c>
      <c r="G38" s="183">
        <f>'FARMACIA ESTRUCTURA'!O19</f>
        <v>7</v>
      </c>
      <c r="H38" s="2"/>
      <c r="I38" s="182" t="s">
        <v>1826</v>
      </c>
      <c r="J38" s="183">
        <f>'FARMACIA '!Q234</f>
        <v>122</v>
      </c>
      <c r="K38" s="183">
        <f>'FARMACIA '!O234</f>
        <v>122</v>
      </c>
      <c r="L38" s="2"/>
      <c r="M38" s="179" t="s">
        <v>1826</v>
      </c>
      <c r="N38" s="183">
        <f>INHALOTERAPIA!Q20</f>
        <v>8</v>
      </c>
      <c r="O38" s="183">
        <f>INHALOTERAPIA!O20</f>
        <v>8</v>
      </c>
      <c r="P38" s="2"/>
      <c r="Q38" s="2"/>
      <c r="R38" s="2"/>
      <c r="S38" s="2"/>
    </row>
    <row r="39" spans="1:19" s="35" customFormat="1" ht="18.75" customHeight="1">
      <c r="A39" s="184" t="s">
        <v>24</v>
      </c>
      <c r="B39" s="185">
        <f>SUM(B36:B38)</f>
        <v>56</v>
      </c>
      <c r="C39" s="185">
        <f>SUM(C36:C38)</f>
        <v>56</v>
      </c>
      <c r="E39" s="184" t="s">
        <v>24</v>
      </c>
      <c r="F39" s="185">
        <f>SUM(F36:F38)</f>
        <v>21</v>
      </c>
      <c r="G39" s="185">
        <f>SUM(G36:G38)</f>
        <v>21</v>
      </c>
      <c r="I39" s="184" t="s">
        <v>24</v>
      </c>
      <c r="J39" s="185">
        <f>SUM(J36:J38)</f>
        <v>366</v>
      </c>
      <c r="K39" s="185">
        <f>SUM(K36:K38)</f>
        <v>366</v>
      </c>
      <c r="M39" s="184" t="s">
        <v>24</v>
      </c>
      <c r="N39" s="185">
        <f>SUM(N36:N38)</f>
        <v>24</v>
      </c>
      <c r="O39" s="185">
        <f>SUM(O36:O38)</f>
        <v>24</v>
      </c>
    </row>
    <row r="40" spans="1:19" s="2" customFormat="1" ht="18.75" customHeight="1" thickBot="1">
      <c r="A40" s="186" t="s">
        <v>427</v>
      </c>
      <c r="B40" s="187">
        <f>C39/B39</f>
        <v>1</v>
      </c>
      <c r="C40" s="188"/>
      <c r="D40" s="35"/>
      <c r="E40" s="186" t="s">
        <v>427</v>
      </c>
      <c r="F40" s="187">
        <f>G39/F39</f>
        <v>1</v>
      </c>
      <c r="G40" s="188"/>
      <c r="H40" s="35"/>
      <c r="I40" s="186" t="s">
        <v>427</v>
      </c>
      <c r="J40" s="187">
        <f>K39/J39</f>
        <v>1</v>
      </c>
      <c r="K40" s="188"/>
      <c r="L40" s="35"/>
      <c r="M40" s="186" t="s">
        <v>427</v>
      </c>
      <c r="N40" s="187">
        <f>O39/N39</f>
        <v>1</v>
      </c>
      <c r="O40" s="188"/>
      <c r="P40" s="35"/>
      <c r="Q40" s="35"/>
      <c r="R40" s="35"/>
      <c r="S40" s="35"/>
    </row>
    <row r="41" spans="1:19" s="35" customFormat="1" ht="18.75" customHeight="1" thickBot="1">
      <c r="A41" s="2"/>
      <c r="B41" s="2"/>
      <c r="C41" s="2"/>
      <c r="D41" s="2"/>
      <c r="E41" s="2"/>
      <c r="F41" s="2"/>
      <c r="G41" s="2"/>
      <c r="H41" s="2"/>
      <c r="I41" s="37"/>
      <c r="J41" s="2"/>
      <c r="K41" s="2"/>
      <c r="L41" s="2"/>
      <c r="M41" s="2"/>
      <c r="N41" s="2"/>
      <c r="O41" s="2"/>
      <c r="P41" s="2"/>
      <c r="Q41" s="2"/>
      <c r="R41" s="2"/>
      <c r="S41" s="2"/>
    </row>
    <row r="42" spans="1:19" s="2" customFormat="1" ht="16">
      <c r="A42" s="360" t="s">
        <v>14</v>
      </c>
      <c r="B42" s="361"/>
      <c r="C42" s="362"/>
      <c r="D42" s="35"/>
      <c r="E42" s="360" t="s">
        <v>1828</v>
      </c>
      <c r="F42" s="361"/>
      <c r="G42" s="362"/>
      <c r="H42" s="35"/>
      <c r="I42" s="190"/>
      <c r="J42" s="35"/>
      <c r="K42" s="35"/>
      <c r="L42" s="35"/>
      <c r="M42" s="35"/>
      <c r="N42" s="35"/>
      <c r="O42" s="35"/>
      <c r="P42" s="35"/>
      <c r="Q42" s="35"/>
      <c r="R42" s="35"/>
      <c r="S42" s="35"/>
    </row>
    <row r="43" spans="1:19" s="2" customFormat="1" ht="18.75" customHeight="1">
      <c r="A43" s="179" t="s">
        <v>1821</v>
      </c>
      <c r="B43" s="180" t="s">
        <v>1822</v>
      </c>
      <c r="C43" s="181" t="s">
        <v>1823</v>
      </c>
      <c r="E43" s="179" t="s">
        <v>1821</v>
      </c>
      <c r="F43" s="180" t="s">
        <v>1822</v>
      </c>
      <c r="G43" s="181" t="s">
        <v>1823</v>
      </c>
      <c r="I43" s="37"/>
    </row>
    <row r="44" spans="1:19" s="2" customFormat="1" ht="18.75" customHeight="1">
      <c r="A44" s="179" t="s">
        <v>1824</v>
      </c>
      <c r="B44" s="183">
        <f>'SERVICIOS GENERALES'!G21</f>
        <v>9</v>
      </c>
      <c r="C44" s="183">
        <f>'SERVICIOS GENERALES'!E21</f>
        <v>9</v>
      </c>
      <c r="E44" s="179" t="s">
        <v>1824</v>
      </c>
      <c r="F44" s="183">
        <f t="shared" ref="F44:G46" si="0">SUM(B12+F12+J12+N12+B20+F20+J20+N20+B28+F28+J28+N28+B36+F36+J36+N36+B44)</f>
        <v>762</v>
      </c>
      <c r="G44" s="183">
        <f t="shared" si="0"/>
        <v>762</v>
      </c>
      <c r="I44" s="37"/>
    </row>
    <row r="45" spans="1:19" s="2" customFormat="1" ht="16">
      <c r="A45" s="179" t="s">
        <v>1825</v>
      </c>
      <c r="B45" s="183">
        <f>'SERVICIOS GENERALES'!L21</f>
        <v>9</v>
      </c>
      <c r="C45" s="183">
        <f>'SERVICIOS GENERALES'!J21</f>
        <v>9</v>
      </c>
      <c r="E45" s="179" t="s">
        <v>1825</v>
      </c>
      <c r="F45" s="183">
        <f t="shared" si="0"/>
        <v>762</v>
      </c>
      <c r="G45" s="183">
        <f t="shared" si="0"/>
        <v>762</v>
      </c>
      <c r="I45" s="37"/>
    </row>
    <row r="46" spans="1:19" s="35" customFormat="1" ht="18.75" customHeight="1">
      <c r="A46" s="179" t="s">
        <v>1826</v>
      </c>
      <c r="B46" s="183">
        <f>'SERVICIOS GENERALES'!Q21</f>
        <v>7</v>
      </c>
      <c r="C46" s="183">
        <f>'SERVICIOS GENERALES'!O21</f>
        <v>7</v>
      </c>
      <c r="D46" s="2"/>
      <c r="E46" s="179" t="s">
        <v>1826</v>
      </c>
      <c r="F46" s="183">
        <f t="shared" si="0"/>
        <v>752</v>
      </c>
      <c r="G46" s="183">
        <f t="shared" si="0"/>
        <v>752</v>
      </c>
      <c r="H46" s="2"/>
      <c r="I46" s="37"/>
      <c r="J46" s="2"/>
      <c r="K46" s="2"/>
      <c r="L46" s="2"/>
      <c r="M46" s="2"/>
      <c r="N46" s="2"/>
      <c r="O46" s="2"/>
      <c r="P46" s="2"/>
      <c r="Q46" s="2"/>
      <c r="R46" s="2"/>
      <c r="S46" s="2"/>
    </row>
    <row r="47" spans="1:19" s="35" customFormat="1" ht="18.75" customHeight="1">
      <c r="A47" s="184" t="s">
        <v>24</v>
      </c>
      <c r="B47" s="185">
        <f>SUM(B44:B46)</f>
        <v>25</v>
      </c>
      <c r="C47" s="185">
        <f>SUM(C44:C46)</f>
        <v>25</v>
      </c>
      <c r="E47" s="184" t="s">
        <v>24</v>
      </c>
      <c r="F47" s="185">
        <f>SUM(F44:F46)</f>
        <v>2276</v>
      </c>
      <c r="G47" s="185">
        <f>SUM(G44:G46)</f>
        <v>2276</v>
      </c>
      <c r="I47" s="190"/>
    </row>
    <row r="48" spans="1:19" s="2" customFormat="1" ht="18.75" customHeight="1" thickBot="1">
      <c r="A48" s="186" t="s">
        <v>427</v>
      </c>
      <c r="B48" s="187">
        <f>C47/B47</f>
        <v>1</v>
      </c>
      <c r="C48" s="188"/>
      <c r="D48" s="35"/>
      <c r="E48" s="186" t="s">
        <v>427</v>
      </c>
      <c r="F48" s="187">
        <f>G47/F47</f>
        <v>1</v>
      </c>
      <c r="G48" s="188"/>
      <c r="H48" s="35"/>
      <c r="I48" s="190"/>
      <c r="J48" s="35"/>
      <c r="K48" s="35"/>
      <c r="L48" s="35"/>
      <c r="M48" s="35"/>
      <c r="N48" s="35"/>
      <c r="O48" s="35"/>
      <c r="P48" s="35"/>
      <c r="Q48" s="35"/>
      <c r="R48" s="35"/>
      <c r="S48" s="35"/>
    </row>
    <row r="49" spans="1:19" s="2" customFormat="1" ht="9" customHeight="1">
      <c r="I49" s="37"/>
    </row>
    <row r="50" spans="1:19" s="2" customFormat="1" ht="9" customHeight="1">
      <c r="I50" s="37"/>
    </row>
    <row r="51" spans="1:19" s="2" customFormat="1" ht="9" customHeight="1">
      <c r="I51" s="37"/>
    </row>
    <row r="52" spans="1:19" s="2" customFormat="1" ht="9" customHeight="1">
      <c r="I52" s="37"/>
    </row>
    <row r="53" spans="1:19" s="2" customFormat="1" ht="9" customHeight="1">
      <c r="I53" s="37"/>
    </row>
    <row r="54" spans="1:19" s="2" customFormat="1" ht="9" customHeight="1">
      <c r="I54" s="37"/>
    </row>
    <row r="55" spans="1:19" s="2" customFormat="1" ht="9" customHeight="1">
      <c r="I55" s="37"/>
    </row>
    <row r="56" spans="1:19" ht="9" customHeight="1">
      <c r="A56" s="2"/>
      <c r="B56" s="2"/>
      <c r="C56" s="2"/>
      <c r="D56" s="2"/>
      <c r="E56" s="2"/>
      <c r="F56" s="2"/>
      <c r="G56" s="2"/>
      <c r="H56" s="2"/>
      <c r="I56" s="37"/>
      <c r="J56" s="2"/>
      <c r="K56" s="2"/>
      <c r="L56" s="2"/>
      <c r="M56" s="2"/>
      <c r="N56" s="2"/>
      <c r="O56" s="2"/>
      <c r="P56" s="2"/>
      <c r="Q56" s="2"/>
      <c r="R56" s="2"/>
      <c r="S56" s="2"/>
    </row>
  </sheetData>
  <mergeCells count="32">
    <mergeCell ref="A42:C42"/>
    <mergeCell ref="E42:G42"/>
    <mergeCell ref="A26:C26"/>
    <mergeCell ref="E26:G26"/>
    <mergeCell ref="I26:K26"/>
    <mergeCell ref="M26:O26"/>
    <mergeCell ref="A34:C34"/>
    <mergeCell ref="E34:G34"/>
    <mergeCell ref="I34:K34"/>
    <mergeCell ref="M34:O34"/>
    <mergeCell ref="A10:C10"/>
    <mergeCell ref="E10:G10"/>
    <mergeCell ref="I10:K10"/>
    <mergeCell ref="M10:O10"/>
    <mergeCell ref="A18:C18"/>
    <mergeCell ref="E18:G18"/>
    <mergeCell ref="I18:K18"/>
    <mergeCell ref="M18:O18"/>
    <mergeCell ref="A9:G9"/>
    <mergeCell ref="H9:O9"/>
    <mergeCell ref="A6:G6"/>
    <mergeCell ref="H6:O6"/>
    <mergeCell ref="A7:G7"/>
    <mergeCell ref="H7:O7"/>
    <mergeCell ref="A8:G8"/>
    <mergeCell ref="H8:O8"/>
    <mergeCell ref="A1:O1"/>
    <mergeCell ref="A2:O2"/>
    <mergeCell ref="A3:O3"/>
    <mergeCell ref="A4:O4"/>
    <mergeCell ref="A5:G5"/>
    <mergeCell ref="H5:O5"/>
  </mergeCells>
  <pageMargins left="0.7" right="0.7" top="0.75" bottom="0.75" header="0.3" footer="0.3"/>
  <pageSetup scale="49" fitToHeight="0"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1">
    <tabColor rgb="FF8E001B"/>
    <pageSetUpPr fitToPage="1"/>
  </sheetPr>
  <dimension ref="A1:S64"/>
  <sheetViews>
    <sheetView topLeftCell="A25" zoomScale="90" zoomScaleNormal="90" workbookViewId="0">
      <selection activeCell="R8" sqref="R8"/>
    </sheetView>
  </sheetViews>
  <sheetFormatPr baseColWidth="10" defaultColWidth="12" defaultRowHeight="9" customHeight="1"/>
  <cols>
    <col min="1" max="1" width="24.796875" style="80" customWidth="1"/>
    <col min="2" max="3" width="20.796875" style="80" customWidth="1"/>
    <col min="4" max="4" width="2.3984375" style="80" customWidth="1"/>
    <col min="5" max="5" width="24.796875" style="80" customWidth="1"/>
    <col min="6" max="7" width="20.796875" style="80" customWidth="1"/>
    <col min="8" max="8" width="2.3984375" style="80" customWidth="1"/>
    <col min="9" max="9" width="24.796875" style="79" customWidth="1"/>
    <col min="10" max="11" width="20.796875" style="80" customWidth="1"/>
    <col min="12" max="12" width="2.3984375" style="80" customWidth="1"/>
    <col min="13" max="13" width="24.796875" style="80" customWidth="1"/>
    <col min="14" max="15" width="20.796875" style="80" customWidth="1"/>
    <col min="16" max="24" width="9" style="80" customWidth="1"/>
    <col min="25" max="16384" width="12" style="80"/>
  </cols>
  <sheetData>
    <row r="1" spans="1:19" s="1" customFormat="1" ht="18" customHeight="1">
      <c r="A1" s="261" t="s">
        <v>1829</v>
      </c>
      <c r="B1" s="262"/>
      <c r="C1" s="262"/>
      <c r="D1" s="262"/>
      <c r="E1" s="262"/>
      <c r="F1" s="262"/>
      <c r="G1" s="262"/>
      <c r="H1" s="262"/>
      <c r="I1" s="262"/>
      <c r="J1" s="262"/>
      <c r="K1" s="262"/>
      <c r="L1" s="262"/>
      <c r="M1" s="262"/>
      <c r="N1" s="262"/>
      <c r="O1" s="262"/>
    </row>
    <row r="2" spans="1:19" s="1" customFormat="1" ht="18" customHeight="1">
      <c r="A2" s="261" t="s">
        <v>27</v>
      </c>
      <c r="B2" s="262"/>
      <c r="C2" s="262"/>
      <c r="D2" s="262"/>
      <c r="E2" s="262"/>
      <c r="F2" s="262"/>
      <c r="G2" s="262"/>
      <c r="H2" s="262"/>
      <c r="I2" s="262"/>
      <c r="J2" s="262"/>
      <c r="K2" s="262"/>
      <c r="L2" s="262"/>
      <c r="M2" s="262"/>
      <c r="N2" s="262"/>
      <c r="O2" s="262"/>
    </row>
    <row r="3" spans="1:19" s="6" customFormat="1" ht="42" customHeight="1">
      <c r="A3" s="261"/>
      <c r="B3" s="262"/>
      <c r="C3" s="262"/>
      <c r="D3" s="262"/>
      <c r="E3" s="262"/>
      <c r="F3" s="262"/>
      <c r="G3" s="262"/>
      <c r="H3" s="262"/>
      <c r="I3" s="262"/>
      <c r="J3" s="262"/>
      <c r="K3" s="262"/>
      <c r="L3" s="262"/>
      <c r="M3" s="262"/>
      <c r="N3" s="262"/>
      <c r="O3" s="262"/>
    </row>
    <row r="4" spans="1:19" s="1" customFormat="1" ht="69" customHeight="1">
      <c r="A4" s="363" t="s">
        <v>1836</v>
      </c>
      <c r="B4" s="364"/>
      <c r="C4" s="364"/>
      <c r="D4" s="364"/>
      <c r="E4" s="364"/>
      <c r="F4" s="364"/>
      <c r="G4" s="364"/>
      <c r="H4" s="364"/>
      <c r="I4" s="364"/>
      <c r="J4" s="364"/>
      <c r="K4" s="364"/>
      <c r="L4" s="364"/>
      <c r="M4" s="364"/>
      <c r="N4" s="364"/>
      <c r="O4" s="364"/>
    </row>
    <row r="5" spans="1:19" s="178" customFormat="1" ht="18.75" customHeight="1">
      <c r="A5" s="372" t="s">
        <v>428</v>
      </c>
      <c r="B5" s="372"/>
      <c r="C5" s="372"/>
      <c r="D5" s="372"/>
      <c r="E5" s="372"/>
      <c r="F5" s="372"/>
      <c r="G5" s="372"/>
      <c r="H5" s="371">
        <f>CARÁTULA!E8</f>
        <v>0</v>
      </c>
      <c r="I5" s="371"/>
      <c r="J5" s="371"/>
      <c r="K5" s="371"/>
      <c r="L5" s="371"/>
      <c r="M5" s="371"/>
      <c r="N5" s="371"/>
      <c r="O5" s="371"/>
    </row>
    <row r="6" spans="1:19" s="178" customFormat="1" ht="18.75" customHeight="1">
      <c r="A6" s="372" t="s">
        <v>429</v>
      </c>
      <c r="B6" s="372"/>
      <c r="C6" s="372"/>
      <c r="D6" s="372"/>
      <c r="E6" s="372"/>
      <c r="F6" s="372"/>
      <c r="G6" s="372"/>
      <c r="H6" s="371">
        <f>CARÁTULA!E11</f>
        <v>0</v>
      </c>
      <c r="I6" s="371"/>
      <c r="J6" s="371"/>
      <c r="K6" s="371"/>
      <c r="L6" s="371"/>
      <c r="M6" s="371"/>
      <c r="N6" s="371"/>
      <c r="O6" s="371"/>
    </row>
    <row r="7" spans="1:19" s="178" customFormat="1" ht="18.75" customHeight="1">
      <c r="A7" s="372" t="s">
        <v>230</v>
      </c>
      <c r="B7" s="372"/>
      <c r="C7" s="372"/>
      <c r="D7" s="372"/>
      <c r="E7" s="372"/>
      <c r="F7" s="372"/>
      <c r="G7" s="372"/>
      <c r="H7" s="371">
        <f>CARÁTULA!E6</f>
        <v>0</v>
      </c>
      <c r="I7" s="371"/>
      <c r="J7" s="371"/>
      <c r="K7" s="371"/>
      <c r="L7" s="371"/>
      <c r="M7" s="371"/>
      <c r="N7" s="371"/>
      <c r="O7" s="371"/>
    </row>
    <row r="8" spans="1:19" s="178" customFormat="1" ht="18.75" customHeight="1">
      <c r="A8" s="372" t="s">
        <v>237</v>
      </c>
      <c r="B8" s="372"/>
      <c r="C8" s="372"/>
      <c r="D8" s="372"/>
      <c r="E8" s="372"/>
      <c r="F8" s="372"/>
      <c r="G8" s="372"/>
      <c r="H8" s="371">
        <f>CARÁTULA!E10</f>
        <v>0</v>
      </c>
      <c r="I8" s="371"/>
      <c r="J8" s="371"/>
      <c r="K8" s="371"/>
      <c r="L8" s="371"/>
      <c r="M8" s="371"/>
      <c r="N8" s="371"/>
      <c r="O8" s="371"/>
    </row>
    <row r="9" spans="1:19" s="35" customFormat="1" ht="19">
      <c r="A9" s="372" t="s">
        <v>430</v>
      </c>
      <c r="B9" s="372"/>
      <c r="C9" s="372"/>
      <c r="D9" s="372"/>
      <c r="E9" s="372"/>
      <c r="F9" s="372"/>
      <c r="G9" s="372"/>
      <c r="H9" s="371">
        <f>CARÁTULA!E9</f>
        <v>0</v>
      </c>
      <c r="I9" s="371"/>
      <c r="J9" s="371"/>
      <c r="K9" s="371"/>
      <c r="L9" s="371"/>
      <c r="M9" s="371"/>
      <c r="N9" s="371"/>
      <c r="O9" s="371"/>
      <c r="P9" s="178"/>
      <c r="Q9" s="178"/>
      <c r="R9" s="178"/>
      <c r="S9" s="178"/>
    </row>
    <row r="10" spans="1:19" s="2" customFormat="1" ht="15">
      <c r="A10" s="376" t="s">
        <v>1809</v>
      </c>
      <c r="B10" s="377"/>
      <c r="C10" s="378"/>
      <c r="D10" s="35"/>
      <c r="E10" s="376" t="s">
        <v>1808</v>
      </c>
      <c r="F10" s="377"/>
      <c r="G10" s="378"/>
      <c r="H10" s="35"/>
      <c r="I10" s="376" t="s">
        <v>1810</v>
      </c>
      <c r="J10" s="377"/>
      <c r="K10" s="378"/>
      <c r="L10" s="35"/>
      <c r="M10" s="376" t="s">
        <v>21</v>
      </c>
      <c r="N10" s="377"/>
      <c r="O10" s="378"/>
      <c r="P10" s="35"/>
      <c r="Q10" s="35"/>
      <c r="R10" s="35"/>
      <c r="S10" s="35"/>
    </row>
    <row r="11" spans="1:19" s="2" customFormat="1" ht="18.75" customHeight="1">
      <c r="A11" s="179" t="s">
        <v>1821</v>
      </c>
      <c r="B11" s="180" t="s">
        <v>1822</v>
      </c>
      <c r="C11" s="181" t="s">
        <v>1823</v>
      </c>
      <c r="E11" s="179" t="s">
        <v>1821</v>
      </c>
      <c r="F11" s="180" t="s">
        <v>1822</v>
      </c>
      <c r="G11" s="181" t="s">
        <v>1823</v>
      </c>
      <c r="I11" s="182" t="s">
        <v>1821</v>
      </c>
      <c r="J11" s="180" t="s">
        <v>1822</v>
      </c>
      <c r="K11" s="181" t="s">
        <v>1823</v>
      </c>
      <c r="M11" s="179" t="s">
        <v>1821</v>
      </c>
      <c r="N11" s="180" t="s">
        <v>1822</v>
      </c>
      <c r="O11" s="181" t="s">
        <v>1823</v>
      </c>
    </row>
    <row r="12" spans="1:19" s="2" customFormat="1" ht="18.75" customHeight="1">
      <c r="A12" s="179" t="s">
        <v>1824</v>
      </c>
      <c r="B12" s="183">
        <f>GOBIERNO!G66</f>
        <v>42</v>
      </c>
      <c r="C12" s="183">
        <f>GOBIERNO!E66</f>
        <v>42</v>
      </c>
      <c r="E12" s="179" t="s">
        <v>1824</v>
      </c>
      <c r="F12" s="183">
        <f>'CONSULTA EXTERNA'!G43</f>
        <v>20</v>
      </c>
      <c r="G12" s="183">
        <f>'CONSULTA EXTERNA'!E43</f>
        <v>20</v>
      </c>
      <c r="I12" s="182" t="s">
        <v>1824</v>
      </c>
      <c r="J12" s="183">
        <f>HOSPITALIZACIÓN!G92</f>
        <v>73</v>
      </c>
      <c r="K12" s="183">
        <f>HOSPITALIZACIÓN!E92</f>
        <v>73</v>
      </c>
      <c r="M12" s="179" t="s">
        <v>1824</v>
      </c>
      <c r="N12" s="183">
        <f>'CUIDADOS INTENSIVOS PEDIÁTRICOS'!G94</f>
        <v>76</v>
      </c>
      <c r="O12" s="183">
        <f>'CUIDADOS INTENSIVOS PEDIÁTRICOS'!E94</f>
        <v>76</v>
      </c>
    </row>
    <row r="13" spans="1:19" s="2" customFormat="1" ht="16">
      <c r="A13" s="179" t="s">
        <v>1825</v>
      </c>
      <c r="B13" s="183">
        <f>GOBIERNO!L66</f>
        <v>42</v>
      </c>
      <c r="C13" s="183">
        <f>GOBIERNO!J66</f>
        <v>42</v>
      </c>
      <c r="E13" s="179" t="s">
        <v>1825</v>
      </c>
      <c r="F13" s="183">
        <f>'CONSULTA EXTERNA'!L43</f>
        <v>20</v>
      </c>
      <c r="G13" s="183">
        <f>'CONSULTA EXTERNA'!J43</f>
        <v>20</v>
      </c>
      <c r="I13" s="182" t="s">
        <v>1825</v>
      </c>
      <c r="J13" s="183">
        <f>HOSPITALIZACIÓN!L92</f>
        <v>73</v>
      </c>
      <c r="K13" s="183">
        <f>HOSPITALIZACIÓN!J92</f>
        <v>73</v>
      </c>
      <c r="M13" s="179" t="s">
        <v>1825</v>
      </c>
      <c r="N13" s="183">
        <f>'CUIDADOS INTENSIVOS PEDIÁTRICOS'!L94</f>
        <v>76</v>
      </c>
      <c r="O13" s="183">
        <f>'CUIDADOS INTENSIVOS PEDIÁTRICOS'!J94</f>
        <v>76</v>
      </c>
    </row>
    <row r="14" spans="1:19" s="35" customFormat="1" ht="18.75" customHeight="1">
      <c r="A14" s="179" t="s">
        <v>1826</v>
      </c>
      <c r="B14" s="183">
        <f>GOBIERNO!Q66</f>
        <v>44</v>
      </c>
      <c r="C14" s="183">
        <f>GOBIERNO!O66</f>
        <v>44</v>
      </c>
      <c r="D14" s="2"/>
      <c r="E14" s="179" t="s">
        <v>1826</v>
      </c>
      <c r="F14" s="183">
        <f>'CONSULTA EXTERNA'!Q43</f>
        <v>18</v>
      </c>
      <c r="G14" s="183">
        <f>'CONSULTA EXTERNA'!O43</f>
        <v>18</v>
      </c>
      <c r="H14" s="2"/>
      <c r="I14" s="182" t="s">
        <v>1826</v>
      </c>
      <c r="J14" s="183">
        <f>HOSPITALIZACIÓN!Q92</f>
        <v>72</v>
      </c>
      <c r="K14" s="183">
        <f>HOSPITALIZACIÓN!O92</f>
        <v>72</v>
      </c>
      <c r="L14" s="2"/>
      <c r="M14" s="179" t="s">
        <v>1826</v>
      </c>
      <c r="N14" s="183">
        <f>'CUIDADOS INTENSIVOS PEDIÁTRICOS'!Q94</f>
        <v>74</v>
      </c>
      <c r="O14" s="183">
        <f>'CUIDADOS INTENSIVOS PEDIÁTRICOS'!O94</f>
        <v>74</v>
      </c>
      <c r="P14" s="2"/>
      <c r="Q14" s="2"/>
      <c r="R14" s="2"/>
      <c r="S14" s="2"/>
    </row>
    <row r="15" spans="1:19" s="35" customFormat="1" ht="18.75" customHeight="1">
      <c r="A15" s="184" t="s">
        <v>24</v>
      </c>
      <c r="B15" s="185">
        <f>SUM(B12:B14)</f>
        <v>128</v>
      </c>
      <c r="C15" s="185">
        <f>SUM(C12:C14)</f>
        <v>128</v>
      </c>
      <c r="E15" s="184" t="s">
        <v>24</v>
      </c>
      <c r="F15" s="185">
        <f>SUM(F12:F14)</f>
        <v>58</v>
      </c>
      <c r="G15" s="185">
        <f>SUM(G12:G14)</f>
        <v>58</v>
      </c>
      <c r="I15" s="184" t="s">
        <v>24</v>
      </c>
      <c r="J15" s="185">
        <f>SUM(J12:J14)</f>
        <v>218</v>
      </c>
      <c r="K15" s="185">
        <f>SUM(K12:K14)</f>
        <v>218</v>
      </c>
      <c r="M15" s="184" t="s">
        <v>24</v>
      </c>
      <c r="N15" s="185">
        <f>SUM(N12:N14)</f>
        <v>226</v>
      </c>
      <c r="O15" s="185">
        <f>SUM(O12:O14)</f>
        <v>226</v>
      </c>
    </row>
    <row r="16" spans="1:19" s="2" customFormat="1" ht="18.75" customHeight="1" thickBot="1">
      <c r="A16" s="186" t="s">
        <v>427</v>
      </c>
      <c r="B16" s="187">
        <f>C15/B15</f>
        <v>1</v>
      </c>
      <c r="C16" s="188"/>
      <c r="D16" s="35"/>
      <c r="E16" s="186" t="s">
        <v>427</v>
      </c>
      <c r="F16" s="187">
        <f>G15/F15</f>
        <v>1</v>
      </c>
      <c r="G16" s="188"/>
      <c r="H16" s="35"/>
      <c r="I16" s="186" t="s">
        <v>427</v>
      </c>
      <c r="J16" s="187">
        <f>K15/J15</f>
        <v>1</v>
      </c>
      <c r="K16" s="188"/>
      <c r="L16" s="35"/>
      <c r="M16" s="186" t="s">
        <v>427</v>
      </c>
      <c r="N16" s="187">
        <f>O15/N15</f>
        <v>1</v>
      </c>
      <c r="O16" s="188"/>
      <c r="P16" s="35"/>
      <c r="Q16" s="35"/>
      <c r="R16" s="35"/>
      <c r="S16" s="35"/>
    </row>
    <row r="17" spans="1:19" s="35" customFormat="1" ht="18.75" customHeight="1" thickBot="1">
      <c r="A17" s="2"/>
      <c r="B17" s="2"/>
      <c r="C17" s="2"/>
      <c r="D17" s="2"/>
      <c r="E17" s="2"/>
      <c r="F17" s="2"/>
      <c r="G17" s="2"/>
      <c r="H17" s="2"/>
      <c r="I17" s="37"/>
      <c r="J17" s="2"/>
      <c r="K17" s="2"/>
      <c r="L17" s="2"/>
      <c r="M17" s="2"/>
      <c r="N17" s="2"/>
      <c r="O17" s="2"/>
      <c r="P17" s="2"/>
      <c r="Q17" s="2"/>
      <c r="R17" s="2"/>
      <c r="S17" s="2"/>
    </row>
    <row r="18" spans="1:19" s="2" customFormat="1" ht="16">
      <c r="A18" s="360" t="s">
        <v>1758</v>
      </c>
      <c r="B18" s="361"/>
      <c r="C18" s="362"/>
      <c r="D18" s="35"/>
      <c r="E18" s="360" t="s">
        <v>6</v>
      </c>
      <c r="F18" s="361"/>
      <c r="G18" s="362"/>
      <c r="H18" s="35"/>
      <c r="I18" s="379" t="s">
        <v>7</v>
      </c>
      <c r="J18" s="380"/>
      <c r="K18" s="381"/>
      <c r="L18" s="35"/>
      <c r="M18" s="360" t="s">
        <v>22</v>
      </c>
      <c r="N18" s="361"/>
      <c r="O18" s="362"/>
      <c r="P18" s="35"/>
      <c r="Q18" s="35"/>
      <c r="R18" s="35"/>
      <c r="S18" s="35"/>
    </row>
    <row r="19" spans="1:19" s="2" customFormat="1" ht="18.75" customHeight="1">
      <c r="A19" s="179" t="s">
        <v>1821</v>
      </c>
      <c r="B19" s="180" t="s">
        <v>1822</v>
      </c>
      <c r="C19" s="181" t="s">
        <v>1823</v>
      </c>
      <c r="E19" s="179" t="s">
        <v>1821</v>
      </c>
      <c r="F19" s="180" t="s">
        <v>1822</v>
      </c>
      <c r="G19" s="181" t="s">
        <v>1823</v>
      </c>
      <c r="I19" s="182" t="s">
        <v>1821</v>
      </c>
      <c r="J19" s="180" t="s">
        <v>1822</v>
      </c>
      <c r="K19" s="181" t="s">
        <v>1823</v>
      </c>
      <c r="M19" s="179" t="s">
        <v>1821</v>
      </c>
      <c r="N19" s="180" t="s">
        <v>1822</v>
      </c>
      <c r="O19" s="181" t="s">
        <v>1823</v>
      </c>
    </row>
    <row r="20" spans="1:19" s="2" customFormat="1" ht="18.75" customHeight="1">
      <c r="A20" s="179" t="s">
        <v>1824</v>
      </c>
      <c r="B20" s="183">
        <f>'UNIDAD QUIRÚRGICA'!G102</f>
        <v>124</v>
      </c>
      <c r="C20" s="183">
        <f>'UNIDAD QUIRÚRGICA'!E102</f>
        <v>124</v>
      </c>
      <c r="E20" s="179" t="s">
        <v>1824</v>
      </c>
      <c r="F20" s="183">
        <f>QUIMIOTERAPIA!G77</f>
        <v>61</v>
      </c>
      <c r="G20" s="183">
        <f>QUIMIOTERAPIA!E77</f>
        <v>61</v>
      </c>
      <c r="I20" s="182" t="s">
        <v>1824</v>
      </c>
      <c r="J20" s="183">
        <f>RADIOTERAPIA!G80</f>
        <v>64</v>
      </c>
      <c r="K20" s="183">
        <f>RADIOTERAPIA!E80</f>
        <v>64</v>
      </c>
      <c r="M20" s="179" t="s">
        <v>1824</v>
      </c>
      <c r="N20" s="183">
        <f>GENÉTICA!G13</f>
        <v>2</v>
      </c>
      <c r="O20" s="183">
        <f>GENÉTICA!E13</f>
        <v>2</v>
      </c>
    </row>
    <row r="21" spans="1:19" s="2" customFormat="1" ht="16">
      <c r="A21" s="179" t="s">
        <v>1825</v>
      </c>
      <c r="B21" s="183">
        <f>'UNIDAD QUIRÚRGICA'!L102</f>
        <v>124</v>
      </c>
      <c r="C21" s="183">
        <f>'UNIDAD QUIRÚRGICA'!J102</f>
        <v>124</v>
      </c>
      <c r="E21" s="179" t="s">
        <v>1825</v>
      </c>
      <c r="F21" s="183">
        <f>QUIMIOTERAPIA!L77</f>
        <v>61</v>
      </c>
      <c r="G21" s="183">
        <f>QUIMIOTERAPIA!J77</f>
        <v>61</v>
      </c>
      <c r="I21" s="182" t="s">
        <v>1825</v>
      </c>
      <c r="J21" s="183">
        <f>RADIOTERAPIA!L80</f>
        <v>64</v>
      </c>
      <c r="K21" s="183">
        <f>RADIOTERAPIA!J80</f>
        <v>64</v>
      </c>
      <c r="M21" s="179" t="s">
        <v>1825</v>
      </c>
      <c r="N21" s="183">
        <f>GENÉTICA!L13</f>
        <v>2</v>
      </c>
      <c r="O21" s="183">
        <f>GENÉTICA!J13</f>
        <v>2</v>
      </c>
    </row>
    <row r="22" spans="1:19" s="35" customFormat="1" ht="18.75" customHeight="1">
      <c r="A22" s="179" t="s">
        <v>1826</v>
      </c>
      <c r="B22" s="183">
        <f>'UNIDAD QUIRÚRGICA'!Q102</f>
        <v>124</v>
      </c>
      <c r="C22" s="183">
        <f>'UNIDAD QUIRÚRGICA'!O102</f>
        <v>124</v>
      </c>
      <c r="D22" s="2"/>
      <c r="E22" s="179" t="s">
        <v>1826</v>
      </c>
      <c r="F22" s="183">
        <f>QUIMIOTERAPIA!Q77</f>
        <v>61</v>
      </c>
      <c r="G22" s="183">
        <f>QUIMIOTERAPIA!O77</f>
        <v>61</v>
      </c>
      <c r="H22" s="2"/>
      <c r="I22" s="182" t="s">
        <v>1826</v>
      </c>
      <c r="J22" s="183">
        <f>RADIOTERAPIA!Q80</f>
        <v>63</v>
      </c>
      <c r="K22" s="183">
        <f>RADIOTERAPIA!O80</f>
        <v>63</v>
      </c>
      <c r="L22" s="2"/>
      <c r="M22" s="179" t="s">
        <v>1826</v>
      </c>
      <c r="N22" s="183">
        <f>GENÉTICA!Q13</f>
        <v>2</v>
      </c>
      <c r="O22" s="183">
        <f>GENÉTICA!O13</f>
        <v>2</v>
      </c>
      <c r="P22" s="2"/>
      <c r="Q22" s="2"/>
      <c r="R22" s="2"/>
      <c r="S22" s="2"/>
    </row>
    <row r="23" spans="1:19" s="35" customFormat="1" ht="18.75" customHeight="1">
      <c r="A23" s="184" t="s">
        <v>24</v>
      </c>
      <c r="B23" s="185">
        <f>SUM(B20:B22)</f>
        <v>372</v>
      </c>
      <c r="C23" s="185">
        <f>SUM(C20:C22)</f>
        <v>372</v>
      </c>
      <c r="E23" s="184" t="s">
        <v>24</v>
      </c>
      <c r="F23" s="185">
        <f>SUM(F20:F22)</f>
        <v>183</v>
      </c>
      <c r="G23" s="185">
        <f>SUM(G20:G22)</f>
        <v>183</v>
      </c>
      <c r="I23" s="184" t="s">
        <v>24</v>
      </c>
      <c r="J23" s="185">
        <f>SUM(J20:J22)</f>
        <v>191</v>
      </c>
      <c r="K23" s="185">
        <f>SUM(K20:K22)</f>
        <v>191</v>
      </c>
      <c r="M23" s="184" t="s">
        <v>24</v>
      </c>
      <c r="N23" s="185">
        <f>SUM(N20:N22)</f>
        <v>6</v>
      </c>
      <c r="O23" s="185">
        <f>SUM(O20:O22)</f>
        <v>6</v>
      </c>
    </row>
    <row r="24" spans="1:19" s="2" customFormat="1" ht="18.75" customHeight="1" thickBot="1">
      <c r="A24" s="186" t="s">
        <v>427</v>
      </c>
      <c r="B24" s="187">
        <f>C23/B23</f>
        <v>1</v>
      </c>
      <c r="C24" s="188"/>
      <c r="D24" s="35"/>
      <c r="E24" s="186" t="s">
        <v>427</v>
      </c>
      <c r="F24" s="187">
        <f>G23/F23</f>
        <v>1</v>
      </c>
      <c r="G24" s="188"/>
      <c r="H24" s="35"/>
      <c r="I24" s="186" t="s">
        <v>427</v>
      </c>
      <c r="J24" s="187">
        <f>K23/J23</f>
        <v>1</v>
      </c>
      <c r="K24" s="188"/>
      <c r="L24" s="35"/>
      <c r="M24" s="186" t="s">
        <v>427</v>
      </c>
      <c r="N24" s="187">
        <f>O23/N23</f>
        <v>1</v>
      </c>
      <c r="O24" s="188"/>
      <c r="P24" s="35"/>
      <c r="Q24" s="35"/>
      <c r="R24" s="35"/>
      <c r="S24" s="35"/>
    </row>
    <row r="25" spans="1:19" s="35" customFormat="1" ht="18.75" customHeight="1" thickBot="1">
      <c r="A25" s="2"/>
      <c r="B25" s="2"/>
      <c r="C25" s="2"/>
      <c r="D25" s="2"/>
      <c r="E25" s="2"/>
      <c r="F25" s="2"/>
      <c r="G25" s="2"/>
      <c r="H25" s="2"/>
      <c r="I25" s="37"/>
      <c r="J25" s="2"/>
      <c r="K25" s="2"/>
      <c r="L25" s="2"/>
      <c r="M25" s="2"/>
      <c r="N25" s="2"/>
      <c r="O25" s="2"/>
      <c r="P25" s="2"/>
      <c r="Q25" s="2"/>
      <c r="R25" s="2"/>
      <c r="S25" s="2"/>
    </row>
    <row r="26" spans="1:19" s="2" customFormat="1" ht="16">
      <c r="A26" s="360" t="s">
        <v>8</v>
      </c>
      <c r="B26" s="361"/>
      <c r="C26" s="362"/>
      <c r="D26" s="35"/>
      <c r="E26" s="360" t="s">
        <v>10</v>
      </c>
      <c r="F26" s="361"/>
      <c r="G26" s="362"/>
      <c r="H26" s="35"/>
      <c r="I26" s="373" t="s">
        <v>1807</v>
      </c>
      <c r="J26" s="374"/>
      <c r="K26" s="375"/>
      <c r="L26" s="35"/>
      <c r="M26" s="360" t="s">
        <v>9</v>
      </c>
      <c r="N26" s="361"/>
      <c r="O26" s="362"/>
      <c r="P26" s="35"/>
      <c r="Q26" s="35"/>
      <c r="R26" s="35"/>
      <c r="S26" s="35"/>
    </row>
    <row r="27" spans="1:19" s="2" customFormat="1" ht="18.75" customHeight="1">
      <c r="A27" s="179" t="s">
        <v>1821</v>
      </c>
      <c r="B27" s="180" t="s">
        <v>1822</v>
      </c>
      <c r="C27" s="181" t="s">
        <v>1823</v>
      </c>
      <c r="E27" s="179" t="s">
        <v>1821</v>
      </c>
      <c r="F27" s="180" t="s">
        <v>1822</v>
      </c>
      <c r="G27" s="181" t="s">
        <v>1823</v>
      </c>
      <c r="I27" s="182" t="s">
        <v>1821</v>
      </c>
      <c r="J27" s="180" t="s">
        <v>1822</v>
      </c>
      <c r="K27" s="181" t="s">
        <v>1823</v>
      </c>
      <c r="M27" s="179" t="s">
        <v>1821</v>
      </c>
      <c r="N27" s="180" t="s">
        <v>1822</v>
      </c>
      <c r="O27" s="181" t="s">
        <v>1823</v>
      </c>
    </row>
    <row r="28" spans="1:19" s="2" customFormat="1" ht="18.75" customHeight="1">
      <c r="A28" s="179" t="s">
        <v>1824</v>
      </c>
      <c r="B28" s="183">
        <f>FISIOTERAPIA!G15</f>
        <v>5</v>
      </c>
      <c r="C28" s="183">
        <f>FISIOTERAPIA!E15</f>
        <v>5</v>
      </c>
      <c r="E28" s="179" t="s">
        <v>1824</v>
      </c>
      <c r="F28" s="183">
        <f>IMAGENOLOGÍA!G99</f>
        <v>82</v>
      </c>
      <c r="G28" s="183">
        <f>IMAGENOLOGÍA!E99</f>
        <v>82</v>
      </c>
      <c r="I28" s="182" t="s">
        <v>1824</v>
      </c>
      <c r="J28" s="183">
        <f>'LABORATORIO CLÍNICO'!G59</f>
        <v>45</v>
      </c>
      <c r="K28" s="183">
        <f>'LABORATORIO CLÍNICO'!E59</f>
        <v>45</v>
      </c>
      <c r="M28" s="179" t="s">
        <v>1824</v>
      </c>
      <c r="N28" s="183">
        <f>'CUIDADOS PALIATIVOS'!G24</f>
        <v>13</v>
      </c>
      <c r="O28" s="183">
        <f>'CUIDADOS PALIATIVOS'!E24</f>
        <v>13</v>
      </c>
    </row>
    <row r="29" spans="1:19" s="2" customFormat="1" ht="16">
      <c r="A29" s="179" t="s">
        <v>1825</v>
      </c>
      <c r="B29" s="183">
        <f>FISIOTERAPIA!L15</f>
        <v>5</v>
      </c>
      <c r="C29" s="183">
        <f>FISIOTERAPIA!J15</f>
        <v>5</v>
      </c>
      <c r="E29" s="179" t="s">
        <v>1825</v>
      </c>
      <c r="F29" s="183">
        <f>IMAGENOLOGÍA!L99</f>
        <v>82</v>
      </c>
      <c r="G29" s="183">
        <f>IMAGENOLOGÍA!J99</f>
        <v>82</v>
      </c>
      <c r="I29" s="182" t="s">
        <v>1825</v>
      </c>
      <c r="J29" s="183">
        <f>'LABORATORIO CLÍNICO'!L59</f>
        <v>45</v>
      </c>
      <c r="K29" s="183">
        <f>'LABORATORIO CLÍNICO'!J59</f>
        <v>45</v>
      </c>
      <c r="M29" s="179" t="s">
        <v>1825</v>
      </c>
      <c r="N29" s="183">
        <f>'CUIDADOS PALIATIVOS'!L24</f>
        <v>13</v>
      </c>
      <c r="O29" s="183">
        <f>'CUIDADOS PALIATIVOS'!J24</f>
        <v>13</v>
      </c>
    </row>
    <row r="30" spans="1:19" s="35" customFormat="1" ht="18.75" customHeight="1">
      <c r="A30" s="179" t="s">
        <v>1826</v>
      </c>
      <c r="B30" s="183">
        <f>FISIOTERAPIA!Q15</f>
        <v>5</v>
      </c>
      <c r="C30" s="183">
        <f>FISIOTERAPIA!O15</f>
        <v>5</v>
      </c>
      <c r="D30" s="2"/>
      <c r="E30" s="179" t="s">
        <v>1826</v>
      </c>
      <c r="F30" s="183">
        <f>IMAGENOLOGÍA!Q99</f>
        <v>82</v>
      </c>
      <c r="G30" s="183">
        <f>IMAGENOLOGÍA!O99</f>
        <v>82</v>
      </c>
      <c r="H30" s="2"/>
      <c r="I30" s="182" t="s">
        <v>1826</v>
      </c>
      <c r="J30" s="183">
        <f>'LABORATORIO CLÍNICO'!Q59</f>
        <v>42</v>
      </c>
      <c r="K30" s="183">
        <f>'LABORATORIO CLÍNICO'!O59</f>
        <v>42</v>
      </c>
      <c r="L30" s="2"/>
      <c r="M30" s="179" t="s">
        <v>1826</v>
      </c>
      <c r="N30" s="183">
        <f>'CUIDADOS PALIATIVOS'!Q24</f>
        <v>13</v>
      </c>
      <c r="O30" s="183">
        <f>'CUIDADOS PALIATIVOS'!O24</f>
        <v>13</v>
      </c>
      <c r="P30" s="2"/>
      <c r="Q30" s="2"/>
      <c r="R30" s="2"/>
      <c r="S30" s="2"/>
    </row>
    <row r="31" spans="1:19" s="35" customFormat="1" ht="18.75" customHeight="1">
      <c r="A31" s="184" t="s">
        <v>24</v>
      </c>
      <c r="B31" s="185">
        <f>SUM(B28:B30)</f>
        <v>15</v>
      </c>
      <c r="C31" s="185">
        <f>SUM(C28:C30)</f>
        <v>15</v>
      </c>
      <c r="E31" s="184" t="s">
        <v>24</v>
      </c>
      <c r="F31" s="185">
        <f>SUM(F28:F30)</f>
        <v>246</v>
      </c>
      <c r="G31" s="185">
        <f>SUM(G28:G30)</f>
        <v>246</v>
      </c>
      <c r="I31" s="184" t="s">
        <v>24</v>
      </c>
      <c r="J31" s="185">
        <f>SUM(J28:J30)</f>
        <v>132</v>
      </c>
      <c r="K31" s="185">
        <f>SUM(K28:K30)</f>
        <v>132</v>
      </c>
      <c r="M31" s="184" t="s">
        <v>24</v>
      </c>
      <c r="N31" s="185">
        <f>SUM(N28:N30)</f>
        <v>39</v>
      </c>
      <c r="O31" s="185">
        <f>SUM(O28:O30)</f>
        <v>39</v>
      </c>
    </row>
    <row r="32" spans="1:19" s="2" customFormat="1" ht="18.75" customHeight="1" thickBot="1">
      <c r="A32" s="186" t="s">
        <v>427</v>
      </c>
      <c r="B32" s="187">
        <f>C31/B31</f>
        <v>1</v>
      </c>
      <c r="C32" s="188"/>
      <c r="D32" s="35"/>
      <c r="E32" s="186" t="s">
        <v>427</v>
      </c>
      <c r="F32" s="187">
        <f>G31/F31</f>
        <v>1</v>
      </c>
      <c r="G32" s="188"/>
      <c r="H32" s="35"/>
      <c r="I32" s="186" t="s">
        <v>427</v>
      </c>
      <c r="J32" s="187">
        <f>K31/J31</f>
        <v>1</v>
      </c>
      <c r="K32" s="188"/>
      <c r="L32" s="35"/>
      <c r="M32" s="186" t="s">
        <v>427</v>
      </c>
      <c r="N32" s="187">
        <f>O31/N31</f>
        <v>1</v>
      </c>
      <c r="O32" s="188"/>
      <c r="P32" s="35"/>
      <c r="Q32" s="35"/>
      <c r="R32" s="35"/>
      <c r="S32" s="35"/>
    </row>
    <row r="33" spans="1:19" s="35" customFormat="1" ht="18.75" customHeight="1" thickBot="1">
      <c r="A33" s="2"/>
      <c r="B33" s="2"/>
      <c r="C33" s="2"/>
      <c r="D33" s="2"/>
      <c r="E33" s="2"/>
      <c r="F33" s="2"/>
      <c r="G33" s="2"/>
      <c r="H33" s="2"/>
      <c r="I33" s="37"/>
      <c r="J33" s="2"/>
      <c r="K33" s="2"/>
      <c r="L33" s="2"/>
      <c r="M33" s="2"/>
      <c r="N33" s="2"/>
      <c r="O33" s="2"/>
      <c r="P33" s="2"/>
      <c r="Q33" s="2"/>
      <c r="R33" s="2"/>
      <c r="S33" s="2"/>
    </row>
    <row r="34" spans="1:19" s="2" customFormat="1" ht="16">
      <c r="A34" s="360" t="s">
        <v>23</v>
      </c>
      <c r="B34" s="361"/>
      <c r="C34" s="362"/>
      <c r="D34" s="35"/>
      <c r="E34" s="360" t="s">
        <v>12</v>
      </c>
      <c r="F34" s="361"/>
      <c r="G34" s="362"/>
      <c r="H34" s="35"/>
      <c r="I34" s="360" t="s">
        <v>13</v>
      </c>
      <c r="J34" s="361"/>
      <c r="K34" s="362"/>
      <c r="L34" s="35"/>
      <c r="M34" s="360" t="s">
        <v>11</v>
      </c>
      <c r="N34" s="361"/>
      <c r="O34" s="362"/>
      <c r="P34" s="35"/>
      <c r="Q34" s="35"/>
      <c r="R34" s="35"/>
      <c r="S34" s="35"/>
    </row>
    <row r="35" spans="1:19" s="2" customFormat="1" ht="18.75" customHeight="1">
      <c r="A35" s="179" t="s">
        <v>1821</v>
      </c>
      <c r="B35" s="180" t="s">
        <v>1822</v>
      </c>
      <c r="C35" s="181" t="s">
        <v>1823</v>
      </c>
      <c r="E35" s="179" t="s">
        <v>1821</v>
      </c>
      <c r="F35" s="180" t="s">
        <v>1822</v>
      </c>
      <c r="G35" s="181" t="s">
        <v>1823</v>
      </c>
      <c r="I35" s="182" t="s">
        <v>1821</v>
      </c>
      <c r="J35" s="180" t="s">
        <v>1822</v>
      </c>
      <c r="K35" s="181" t="s">
        <v>1823</v>
      </c>
      <c r="M35" s="179" t="s">
        <v>1821</v>
      </c>
      <c r="N35" s="180" t="s">
        <v>1822</v>
      </c>
      <c r="O35" s="181" t="s">
        <v>1823</v>
      </c>
    </row>
    <row r="36" spans="1:19" s="2" customFormat="1" ht="18.75" customHeight="1">
      <c r="A36" s="179" t="s">
        <v>1824</v>
      </c>
      <c r="B36" s="183">
        <f>ANATOMOPATOLOGÍA!G30</f>
        <v>19</v>
      </c>
      <c r="C36" s="183">
        <f>ANATOMOPATOLOGÍA!E30</f>
        <v>19</v>
      </c>
      <c r="E36" s="179" t="s">
        <v>1824</v>
      </c>
      <c r="F36" s="183">
        <f>'FARMACIA ESTRUCTURA'!G18</f>
        <v>7</v>
      </c>
      <c r="G36" s="183">
        <f>'FARMACIA ESTRUCTURA'!E18</f>
        <v>7</v>
      </c>
      <c r="I36" s="182" t="s">
        <v>1824</v>
      </c>
      <c r="J36" s="183">
        <f>'FARMACIA '!G233</f>
        <v>122</v>
      </c>
      <c r="K36" s="183">
        <f>'FARMACIA '!E233</f>
        <v>122</v>
      </c>
      <c r="M36" s="179" t="s">
        <v>1824</v>
      </c>
      <c r="N36" s="183">
        <f>INHALOTERAPIA!G19</f>
        <v>8</v>
      </c>
      <c r="O36" s="183">
        <f>INHALOTERAPIA!E19</f>
        <v>8</v>
      </c>
    </row>
    <row r="37" spans="1:19" s="2" customFormat="1" ht="16">
      <c r="A37" s="179" t="s">
        <v>1825</v>
      </c>
      <c r="B37" s="183">
        <f>ANATOMOPATOLOGÍA!L30</f>
        <v>19</v>
      </c>
      <c r="C37" s="183">
        <f>ANATOMOPATOLOGÍA!J30</f>
        <v>19</v>
      </c>
      <c r="E37" s="179" t="s">
        <v>1825</v>
      </c>
      <c r="F37" s="183">
        <f>'FARMACIA ESTRUCTURA'!L19</f>
        <v>7</v>
      </c>
      <c r="G37" s="183">
        <f>'FARMACIA ESTRUCTURA'!J18</f>
        <v>7</v>
      </c>
      <c r="I37" s="182" t="s">
        <v>1825</v>
      </c>
      <c r="J37" s="183">
        <f>'FARMACIA '!L233</f>
        <v>122</v>
      </c>
      <c r="K37" s="183">
        <f>'FARMACIA '!J233</f>
        <v>122</v>
      </c>
      <c r="M37" s="179" t="s">
        <v>1825</v>
      </c>
      <c r="N37" s="183">
        <f>INHALOTERAPIA!L19</f>
        <v>8</v>
      </c>
      <c r="O37" s="183">
        <f>INHALOTERAPIA!J19</f>
        <v>8</v>
      </c>
    </row>
    <row r="38" spans="1:19" s="35" customFormat="1" ht="18.75" customHeight="1">
      <c r="A38" s="179" t="s">
        <v>1826</v>
      </c>
      <c r="B38" s="183">
        <f>ANATOMOPATOLOGÍA!Q30</f>
        <v>18</v>
      </c>
      <c r="C38" s="183">
        <f>ANATOMOPATOLOGÍA!O30</f>
        <v>18</v>
      </c>
      <c r="D38" s="2"/>
      <c r="E38" s="179" t="s">
        <v>1826</v>
      </c>
      <c r="F38" s="183">
        <f>'FARMACIA ESTRUCTURA'!Q18</f>
        <v>7</v>
      </c>
      <c r="G38" s="183">
        <f>'FARMACIA ESTRUCTURA'!O18</f>
        <v>7</v>
      </c>
      <c r="H38" s="2"/>
      <c r="I38" s="182" t="s">
        <v>1826</v>
      </c>
      <c r="J38" s="183">
        <f>'FARMACIA '!Q233</f>
        <v>122</v>
      </c>
      <c r="K38" s="183">
        <f>'FARMACIA '!O233</f>
        <v>122</v>
      </c>
      <c r="L38" s="2"/>
      <c r="M38" s="179" t="s">
        <v>1826</v>
      </c>
      <c r="N38" s="183">
        <f>INHALOTERAPIA!Q19</f>
        <v>8</v>
      </c>
      <c r="O38" s="183">
        <f>INHALOTERAPIA!O19</f>
        <v>8</v>
      </c>
      <c r="P38" s="2"/>
      <c r="Q38" s="2"/>
      <c r="R38" s="2"/>
      <c r="S38" s="2"/>
    </row>
    <row r="39" spans="1:19" s="35" customFormat="1" ht="18.75" customHeight="1">
      <c r="A39" s="184" t="s">
        <v>24</v>
      </c>
      <c r="B39" s="185">
        <f>SUM(B36:B38)</f>
        <v>56</v>
      </c>
      <c r="C39" s="185">
        <f>SUM(C36:C38)</f>
        <v>56</v>
      </c>
      <c r="E39" s="184" t="s">
        <v>24</v>
      </c>
      <c r="F39" s="185">
        <f>SUM(F36:F38)</f>
        <v>21</v>
      </c>
      <c r="G39" s="185">
        <f>SUM(G36:G38)</f>
        <v>21</v>
      </c>
      <c r="I39" s="184" t="s">
        <v>24</v>
      </c>
      <c r="J39" s="185">
        <f>SUM(J36:J38)</f>
        <v>366</v>
      </c>
      <c r="K39" s="185">
        <f>SUM(K36:K38)</f>
        <v>366</v>
      </c>
      <c r="M39" s="184" t="s">
        <v>24</v>
      </c>
      <c r="N39" s="185">
        <f>SUM(N36:N38)</f>
        <v>24</v>
      </c>
      <c r="O39" s="185">
        <f>SUM(O36:O38)</f>
        <v>24</v>
      </c>
    </row>
    <row r="40" spans="1:19" s="2" customFormat="1" ht="18.75" customHeight="1" thickBot="1">
      <c r="A40" s="186" t="s">
        <v>427</v>
      </c>
      <c r="B40" s="187">
        <f>C39/B39</f>
        <v>1</v>
      </c>
      <c r="C40" s="188"/>
      <c r="D40" s="35"/>
      <c r="E40" s="186" t="s">
        <v>427</v>
      </c>
      <c r="F40" s="187">
        <f>G39/F39</f>
        <v>1</v>
      </c>
      <c r="G40" s="188"/>
      <c r="H40" s="35"/>
      <c r="I40" s="186" t="s">
        <v>427</v>
      </c>
      <c r="J40" s="187">
        <f>K39/J39</f>
        <v>1</v>
      </c>
      <c r="K40" s="188"/>
      <c r="L40" s="35"/>
      <c r="M40" s="186" t="s">
        <v>427</v>
      </c>
      <c r="N40" s="187">
        <f>O39/N39</f>
        <v>1</v>
      </c>
      <c r="O40" s="188"/>
      <c r="P40" s="35"/>
      <c r="Q40" s="35"/>
      <c r="R40" s="35"/>
      <c r="S40" s="35"/>
    </row>
    <row r="41" spans="1:19" s="2" customFormat="1" ht="18.75" customHeight="1" thickBot="1">
      <c r="I41" s="37"/>
    </row>
    <row r="42" spans="1:19" s="2" customFormat="1" ht="16">
      <c r="A42" s="360" t="s">
        <v>14</v>
      </c>
      <c r="B42" s="361"/>
      <c r="C42" s="362"/>
      <c r="E42" s="360" t="s">
        <v>1828</v>
      </c>
      <c r="F42" s="361"/>
      <c r="G42" s="362"/>
      <c r="I42" s="37"/>
    </row>
    <row r="43" spans="1:19" s="2" customFormat="1" ht="18.75" customHeight="1">
      <c r="A43" s="179" t="s">
        <v>1821</v>
      </c>
      <c r="B43" s="180" t="s">
        <v>1822</v>
      </c>
      <c r="C43" s="181" t="s">
        <v>1823</v>
      </c>
      <c r="E43" s="179" t="s">
        <v>1821</v>
      </c>
      <c r="F43" s="180" t="s">
        <v>1822</v>
      </c>
      <c r="G43" s="181" t="s">
        <v>1823</v>
      </c>
      <c r="I43" s="37"/>
    </row>
    <row r="44" spans="1:19" s="2" customFormat="1" ht="18.75" customHeight="1">
      <c r="A44" s="179" t="s">
        <v>1824</v>
      </c>
      <c r="B44" s="183">
        <f>'SERVICIOS GENERALES'!G20</f>
        <v>9</v>
      </c>
      <c r="C44" s="183">
        <f>'SERVICIOS GENERALES'!E20</f>
        <v>9</v>
      </c>
      <c r="E44" s="179" t="s">
        <v>1824</v>
      </c>
      <c r="F44" s="183">
        <f t="shared" ref="F44:G46" si="0">SUM(B12+F12+J12+N12+B20+F20+J20+N20+B28+F28+J28+N28+B36+F36+J36+N36+B44)</f>
        <v>772</v>
      </c>
      <c r="G44" s="183">
        <f t="shared" si="0"/>
        <v>772</v>
      </c>
      <c r="I44" s="37"/>
    </row>
    <row r="45" spans="1:19" s="2" customFormat="1" ht="16">
      <c r="A45" s="179" t="s">
        <v>1825</v>
      </c>
      <c r="B45" s="183">
        <f>'SERVICIOS GENERALES'!L20</f>
        <v>9</v>
      </c>
      <c r="C45" s="183">
        <f>'SERVICIOS GENERALES'!J20</f>
        <v>9</v>
      </c>
      <c r="E45" s="179" t="s">
        <v>1825</v>
      </c>
      <c r="F45" s="183">
        <f t="shared" si="0"/>
        <v>772</v>
      </c>
      <c r="G45" s="183">
        <f t="shared" si="0"/>
        <v>772</v>
      </c>
      <c r="I45" s="37"/>
    </row>
    <row r="46" spans="1:19" s="2" customFormat="1" ht="18.75" customHeight="1">
      <c r="A46" s="179" t="s">
        <v>1826</v>
      </c>
      <c r="B46" s="183">
        <f>'SERVICIOS GENERALES'!Q20</f>
        <v>7</v>
      </c>
      <c r="C46" s="183">
        <f>'SERVICIOS GENERALES'!O20</f>
        <v>7</v>
      </c>
      <c r="E46" s="179" t="s">
        <v>1826</v>
      </c>
      <c r="F46" s="183">
        <f t="shared" si="0"/>
        <v>762</v>
      </c>
      <c r="G46" s="183">
        <f t="shared" si="0"/>
        <v>762</v>
      </c>
      <c r="I46" s="37"/>
    </row>
    <row r="47" spans="1:19" s="2" customFormat="1" ht="18.75" customHeight="1">
      <c r="A47" s="191" t="s">
        <v>24</v>
      </c>
      <c r="B47" s="185">
        <f>SUM(B44:B46)</f>
        <v>25</v>
      </c>
      <c r="C47" s="185">
        <f>SUM(C44:C46)</f>
        <v>25</v>
      </c>
      <c r="E47" s="191" t="s">
        <v>24</v>
      </c>
      <c r="F47" s="185">
        <f>SUM(F44:F46)</f>
        <v>2306</v>
      </c>
      <c r="G47" s="185">
        <f>SUM(G44:G46)</f>
        <v>2306</v>
      </c>
      <c r="I47" s="37"/>
    </row>
    <row r="48" spans="1:19" s="2" customFormat="1" ht="9" customHeight="1" thickBot="1">
      <c r="A48" s="192" t="s">
        <v>427</v>
      </c>
      <c r="B48" s="187">
        <f>C47/B47</f>
        <v>1</v>
      </c>
      <c r="C48" s="188"/>
      <c r="E48" s="192" t="s">
        <v>427</v>
      </c>
      <c r="F48" s="187">
        <f>G47/F47</f>
        <v>1</v>
      </c>
      <c r="G48" s="188"/>
      <c r="I48" s="37"/>
    </row>
    <row r="49" spans="1:19" s="2" customFormat="1" ht="9" customHeight="1">
      <c r="I49" s="37"/>
    </row>
    <row r="50" spans="1:19" s="2" customFormat="1" ht="9" customHeight="1">
      <c r="I50" s="37"/>
    </row>
    <row r="51" spans="1:19" s="2" customFormat="1" ht="9" customHeight="1">
      <c r="I51" s="37"/>
    </row>
    <row r="52" spans="1:19" s="2" customFormat="1" ht="9" customHeight="1">
      <c r="I52" s="37"/>
    </row>
    <row r="53" spans="1:19" s="2" customFormat="1" ht="9" customHeight="1">
      <c r="I53" s="37"/>
    </row>
    <row r="54" spans="1:19" s="2" customFormat="1" ht="9" customHeight="1">
      <c r="I54" s="37"/>
    </row>
    <row r="55" spans="1:19" s="2" customFormat="1" ht="9" customHeight="1">
      <c r="I55" s="37"/>
    </row>
    <row r="56" spans="1:19" s="2" customFormat="1" ht="9" customHeight="1">
      <c r="I56" s="37"/>
    </row>
    <row r="57" spans="1:19" s="2" customFormat="1" ht="9" customHeight="1">
      <c r="I57" s="37"/>
    </row>
    <row r="58" spans="1:19" s="2" customFormat="1" ht="9" customHeight="1">
      <c r="I58" s="37"/>
    </row>
    <row r="59" spans="1:19" s="2" customFormat="1" ht="9" customHeight="1">
      <c r="I59" s="37"/>
    </row>
    <row r="60" spans="1:19" s="2" customFormat="1" ht="9" customHeight="1">
      <c r="I60" s="37"/>
    </row>
    <row r="61" spans="1:19" s="2" customFormat="1" ht="9" customHeight="1">
      <c r="I61" s="37"/>
    </row>
    <row r="62" spans="1:19" s="2" customFormat="1" ht="9" customHeight="1">
      <c r="I62" s="37"/>
    </row>
    <row r="63" spans="1:19" s="2" customFormat="1" ht="9" customHeight="1">
      <c r="I63" s="37"/>
    </row>
    <row r="64" spans="1:19" ht="9" customHeight="1">
      <c r="A64" s="2"/>
      <c r="B64" s="2"/>
      <c r="C64" s="2"/>
      <c r="D64" s="2"/>
      <c r="E64" s="2"/>
      <c r="F64" s="2"/>
      <c r="G64" s="2"/>
      <c r="H64" s="2"/>
      <c r="I64" s="37"/>
      <c r="J64" s="2"/>
      <c r="K64" s="2"/>
      <c r="L64" s="2"/>
      <c r="M64" s="2"/>
      <c r="N64" s="2"/>
      <c r="O64" s="2"/>
      <c r="P64" s="2"/>
      <c r="Q64" s="2"/>
      <c r="R64" s="2"/>
      <c r="S64" s="2"/>
    </row>
  </sheetData>
  <mergeCells count="32">
    <mergeCell ref="A42:C42"/>
    <mergeCell ref="E42:G42"/>
    <mergeCell ref="A26:C26"/>
    <mergeCell ref="E26:G26"/>
    <mergeCell ref="I26:K26"/>
    <mergeCell ref="M26:O26"/>
    <mergeCell ref="A34:C34"/>
    <mergeCell ref="E34:G34"/>
    <mergeCell ref="I34:K34"/>
    <mergeCell ref="M34:O34"/>
    <mergeCell ref="A18:C18"/>
    <mergeCell ref="E18:G18"/>
    <mergeCell ref="I18:K18"/>
    <mergeCell ref="M18:O18"/>
    <mergeCell ref="A9:G9"/>
    <mergeCell ref="H9:O9"/>
    <mergeCell ref="A10:C10"/>
    <mergeCell ref="E10:G10"/>
    <mergeCell ref="I10:K10"/>
    <mergeCell ref="M10:O10"/>
    <mergeCell ref="A6:G6"/>
    <mergeCell ref="H6:O6"/>
    <mergeCell ref="A7:G7"/>
    <mergeCell ref="H7:O7"/>
    <mergeCell ref="A8:G8"/>
    <mergeCell ref="H8:O8"/>
    <mergeCell ref="A1:O1"/>
    <mergeCell ref="A2:O2"/>
    <mergeCell ref="A3:O3"/>
    <mergeCell ref="A4:O4"/>
    <mergeCell ref="A5:G5"/>
    <mergeCell ref="H5:O5"/>
  </mergeCells>
  <pageMargins left="0.7" right="0.7" top="0.75" bottom="0.75" header="0.3" footer="0.3"/>
  <pageSetup scale="49"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rgb="FF8E001B"/>
    <pageSetUpPr fitToPage="1"/>
  </sheetPr>
  <dimension ref="A1:S45"/>
  <sheetViews>
    <sheetView zoomScale="70" zoomScaleNormal="70" workbookViewId="0">
      <pane ySplit="8" topLeftCell="A11" activePane="bottomLeft" state="frozen"/>
      <selection activeCell="A5" sqref="A5:I5"/>
      <selection pane="bottomLeft" activeCell="D12" sqref="D12"/>
    </sheetView>
  </sheetViews>
  <sheetFormatPr baseColWidth="10" defaultColWidth="9.3984375" defaultRowHeight="9" customHeight="1"/>
  <cols>
    <col min="1" max="1" width="5.796875" style="58" customWidth="1"/>
    <col min="2" max="2" width="50.796875" style="58" customWidth="1"/>
    <col min="3" max="3" width="22.796875" style="59" customWidth="1"/>
    <col min="4" max="4" width="50.796875" style="63" customWidth="1"/>
    <col min="5" max="5" width="10.796875" style="61" customWidth="1"/>
    <col min="6" max="8" width="10.796875" style="58" hidden="1" customWidth="1"/>
    <col min="9" max="9" width="90.796875" style="62" customWidth="1"/>
    <col min="10" max="10" width="10.796875" style="58" customWidth="1"/>
    <col min="11" max="13" width="10.796875" style="58" hidden="1" customWidth="1"/>
    <col min="14" max="14" width="90.796875" style="63" customWidth="1"/>
    <col min="15" max="15" width="10.796875" style="58" customWidth="1"/>
    <col min="16" max="18" width="10.796875" style="58" hidden="1" customWidth="1"/>
    <col min="19" max="19" width="50.796875" style="64" customWidth="1"/>
    <col min="20" max="20" width="9.3984375" style="58" customWidth="1"/>
    <col min="21" max="16384" width="9.3984375" style="58"/>
  </cols>
  <sheetData>
    <row r="1" spans="1:19" s="1" customFormat="1" ht="18" customHeight="1">
      <c r="A1" s="259" t="s">
        <v>1829</v>
      </c>
      <c r="B1" s="260"/>
      <c r="C1" s="260"/>
      <c r="D1" s="260"/>
      <c r="E1" s="260"/>
      <c r="F1" s="260"/>
      <c r="G1" s="260"/>
      <c r="H1" s="260"/>
      <c r="I1" s="260"/>
      <c r="J1" s="260"/>
      <c r="K1" s="260"/>
      <c r="L1" s="260"/>
      <c r="M1" s="260"/>
      <c r="N1" s="260"/>
      <c r="O1" s="260"/>
      <c r="P1" s="260"/>
      <c r="Q1" s="260"/>
      <c r="R1" s="260"/>
      <c r="S1" s="260"/>
    </row>
    <row r="2" spans="1:19" s="1" customFormat="1" ht="18" customHeight="1">
      <c r="A2" s="261" t="s">
        <v>27</v>
      </c>
      <c r="B2" s="262"/>
      <c r="C2" s="262"/>
      <c r="D2" s="262"/>
      <c r="E2" s="262"/>
      <c r="F2" s="262"/>
      <c r="G2" s="262"/>
      <c r="H2" s="262"/>
      <c r="I2" s="262"/>
      <c r="J2" s="262"/>
      <c r="K2" s="262"/>
      <c r="L2" s="262"/>
      <c r="M2" s="262"/>
      <c r="N2" s="262"/>
      <c r="O2" s="262"/>
      <c r="P2" s="262"/>
      <c r="Q2" s="262"/>
      <c r="R2" s="262"/>
      <c r="S2" s="262"/>
    </row>
    <row r="3" spans="1:19" s="6" customFormat="1" ht="42" customHeight="1">
      <c r="A3" s="265"/>
      <c r="B3" s="266"/>
      <c r="C3" s="266"/>
      <c r="D3" s="266"/>
      <c r="E3" s="266"/>
      <c r="F3" s="266"/>
      <c r="G3" s="266"/>
      <c r="H3" s="266"/>
      <c r="I3" s="266"/>
      <c r="J3" s="266"/>
      <c r="K3" s="266"/>
      <c r="L3" s="266"/>
      <c r="M3" s="266"/>
      <c r="N3" s="266"/>
      <c r="O3" s="266"/>
      <c r="P3" s="266"/>
      <c r="Q3" s="266"/>
      <c r="R3" s="266"/>
      <c r="S3" s="266"/>
    </row>
    <row r="4" spans="1:19" s="1" customFormat="1" ht="63" customHeight="1">
      <c r="A4" s="263" t="str">
        <f>CARÁTULA!B4</f>
        <v xml:space="preserve">CÉDULA DE EVALUACIÓN PARA CÁNCER EN MENORES DE 18 AÑOS: Astrocitoma, Ependimoma, Meduloblastoma, Neuroblastoma, Otros tumores del sistema nervioso central; Tumor de Wilms, Otros tumores renales, Hepatocarcinoma, Hepatoblastoma, Osteosarcoma, Sarcoma de Ewing, Linfoma no Hodgkin, Enfermedad o linfoma deHodgkin, Retinoblastoma, Sarcoma de partes blandas, Tumores gonadales, Tumores extragonadales, Diversos carcinomas, Histiocitosis; Leucemia linfoblástica aguda, Leucemia mieloblástica aguda, Leucemia crónica, Síndrome mielodisplásico - 2018                                                                                                                                                                             </v>
      </c>
      <c r="B4" s="264"/>
      <c r="C4" s="264"/>
      <c r="D4" s="264"/>
      <c r="E4" s="264"/>
      <c r="F4" s="264"/>
      <c r="G4" s="264"/>
      <c r="H4" s="264"/>
      <c r="I4" s="264"/>
      <c r="J4" s="264"/>
      <c r="K4" s="264"/>
      <c r="L4" s="264"/>
      <c r="M4" s="264"/>
      <c r="N4" s="264"/>
      <c r="O4" s="264"/>
      <c r="P4" s="264"/>
      <c r="Q4" s="264"/>
      <c r="R4" s="264"/>
      <c r="S4" s="264"/>
    </row>
    <row r="5" spans="1:19" s="7" customFormat="1" ht="19">
      <c r="A5" s="273">
        <f>CARÁTULA!E8</f>
        <v>0</v>
      </c>
      <c r="B5" s="274"/>
      <c r="C5" s="274"/>
      <c r="D5" s="274"/>
      <c r="E5" s="274"/>
      <c r="F5" s="274"/>
      <c r="G5" s="274"/>
      <c r="H5" s="274"/>
      <c r="I5" s="274"/>
      <c r="J5" s="274">
        <f>CARÁTULA!E11</f>
        <v>0</v>
      </c>
      <c r="K5" s="274"/>
      <c r="L5" s="274"/>
      <c r="M5" s="274"/>
      <c r="N5" s="274"/>
      <c r="O5" s="274"/>
      <c r="P5" s="274"/>
      <c r="Q5" s="274"/>
      <c r="R5" s="274"/>
      <c r="S5" s="274"/>
    </row>
    <row r="6" spans="1:19" s="7" customFormat="1" ht="20" customHeight="1">
      <c r="A6" s="268" t="s">
        <v>1843</v>
      </c>
      <c r="B6" s="269"/>
      <c r="C6" s="269"/>
      <c r="D6" s="269"/>
      <c r="E6" s="269"/>
      <c r="F6" s="269"/>
      <c r="G6" s="269"/>
      <c r="H6" s="269"/>
      <c r="I6" s="269"/>
      <c r="J6" s="269"/>
      <c r="K6" s="269"/>
      <c r="L6" s="269"/>
      <c r="M6" s="269"/>
      <c r="N6" s="269"/>
      <c r="O6" s="269"/>
      <c r="P6" s="269"/>
      <c r="Q6" s="269"/>
      <c r="R6" s="269"/>
      <c r="S6" s="269"/>
    </row>
    <row r="7" spans="1:19" s="7" customFormat="1" ht="20" customHeight="1">
      <c r="A7" s="251"/>
      <c r="B7" s="251" t="s">
        <v>28</v>
      </c>
      <c r="C7" s="252" t="s">
        <v>29</v>
      </c>
      <c r="D7" s="8" t="s">
        <v>30</v>
      </c>
      <c r="E7" s="252" t="s">
        <v>31</v>
      </c>
      <c r="F7" s="257" t="s">
        <v>1723</v>
      </c>
      <c r="G7" s="257" t="s">
        <v>452</v>
      </c>
      <c r="H7" s="257" t="s">
        <v>1724</v>
      </c>
      <c r="I7" s="8" t="s">
        <v>1</v>
      </c>
      <c r="J7" s="252" t="s">
        <v>31</v>
      </c>
      <c r="K7" s="257" t="s">
        <v>1723</v>
      </c>
      <c r="L7" s="257" t="s">
        <v>452</v>
      </c>
      <c r="M7" s="257" t="s">
        <v>1724</v>
      </c>
      <c r="N7" s="9" t="s">
        <v>2</v>
      </c>
      <c r="O7" s="252" t="s">
        <v>31</v>
      </c>
      <c r="P7" s="288" t="s">
        <v>1723</v>
      </c>
      <c r="Q7" s="288" t="s">
        <v>452</v>
      </c>
      <c r="R7" s="288" t="s">
        <v>1724</v>
      </c>
      <c r="S7" s="252" t="s">
        <v>32</v>
      </c>
    </row>
    <row r="8" spans="1:19" s="7" customFormat="1" ht="20" customHeight="1">
      <c r="A8" s="251"/>
      <c r="B8" s="251"/>
      <c r="C8" s="252"/>
      <c r="D8" s="39" t="s">
        <v>33</v>
      </c>
      <c r="E8" s="252"/>
      <c r="F8" s="257"/>
      <c r="G8" s="257"/>
      <c r="H8" s="257"/>
      <c r="I8" s="40" t="s">
        <v>33</v>
      </c>
      <c r="J8" s="252"/>
      <c r="K8" s="257"/>
      <c r="L8" s="257"/>
      <c r="M8" s="257"/>
      <c r="N8" s="41" t="s">
        <v>5</v>
      </c>
      <c r="O8" s="252"/>
      <c r="P8" s="288"/>
      <c r="Q8" s="288"/>
      <c r="R8" s="288"/>
      <c r="S8" s="252"/>
    </row>
    <row r="9" spans="1:19" s="48" customFormat="1" ht="27" customHeight="1">
      <c r="A9" s="251"/>
      <c r="B9" s="251"/>
      <c r="C9" s="253"/>
      <c r="D9" s="42" t="s">
        <v>34</v>
      </c>
      <c r="E9" s="253"/>
      <c r="F9" s="257"/>
      <c r="G9" s="257"/>
      <c r="H9" s="257"/>
      <c r="I9" s="43" t="s">
        <v>34</v>
      </c>
      <c r="J9" s="253"/>
      <c r="K9" s="257"/>
      <c r="L9" s="257"/>
      <c r="M9" s="257"/>
      <c r="N9" s="44" t="s">
        <v>34</v>
      </c>
      <c r="O9" s="253"/>
      <c r="P9" s="288"/>
      <c r="Q9" s="288"/>
      <c r="R9" s="288"/>
      <c r="S9" s="252"/>
    </row>
    <row r="10" spans="1:19" s="48" customFormat="1" ht="175.5" customHeight="1">
      <c r="A10" s="45">
        <v>1</v>
      </c>
      <c r="B10" s="17" t="s">
        <v>448</v>
      </c>
      <c r="C10" s="24" t="s">
        <v>149</v>
      </c>
      <c r="D10" s="17" t="s">
        <v>449</v>
      </c>
      <c r="E10" s="18">
        <v>1</v>
      </c>
      <c r="F10" s="46">
        <f t="shared" ref="F10:F11" si="0">IF(E10=G10,H10)</f>
        <v>1</v>
      </c>
      <c r="G10" s="46">
        <f t="shared" ref="G10:G11" si="1">IF(E10="NA","NA",H10)</f>
        <v>1</v>
      </c>
      <c r="H10" s="46">
        <v>1</v>
      </c>
      <c r="I10" s="20" t="s">
        <v>450</v>
      </c>
      <c r="J10" s="18">
        <v>1</v>
      </c>
      <c r="K10" s="46">
        <f t="shared" ref="K10:K18" si="2">IF(J10=L10,M10)</f>
        <v>1</v>
      </c>
      <c r="L10" s="46">
        <f t="shared" ref="L10:L18" si="3">IF(J10="NA","NA",M10)</f>
        <v>1</v>
      </c>
      <c r="M10" s="46">
        <v>1</v>
      </c>
      <c r="N10" s="17" t="s">
        <v>451</v>
      </c>
      <c r="O10" s="47" t="s">
        <v>452</v>
      </c>
      <c r="P10" s="17" t="s">
        <v>452</v>
      </c>
      <c r="Q10" s="17" t="s">
        <v>452</v>
      </c>
      <c r="R10" s="17" t="s">
        <v>452</v>
      </c>
      <c r="S10" s="278" t="s">
        <v>431</v>
      </c>
    </row>
    <row r="11" spans="1:19" s="48" customFormat="1" ht="252.75" customHeight="1">
      <c r="A11" s="45">
        <v>2</v>
      </c>
      <c r="B11" s="17" t="s">
        <v>453</v>
      </c>
      <c r="C11" s="24" t="s">
        <v>1864</v>
      </c>
      <c r="D11" s="17" t="s">
        <v>1898</v>
      </c>
      <c r="E11" s="18">
        <v>1</v>
      </c>
      <c r="F11" s="46">
        <f t="shared" si="0"/>
        <v>1</v>
      </c>
      <c r="G11" s="46">
        <f t="shared" si="1"/>
        <v>1</v>
      </c>
      <c r="H11" s="46">
        <v>1</v>
      </c>
      <c r="I11" s="20" t="s">
        <v>454</v>
      </c>
      <c r="J11" s="18">
        <v>1</v>
      </c>
      <c r="K11" s="46">
        <f t="shared" si="2"/>
        <v>1</v>
      </c>
      <c r="L11" s="46">
        <f t="shared" si="3"/>
        <v>1</v>
      </c>
      <c r="M11" s="46">
        <v>1</v>
      </c>
      <c r="N11" s="17" t="s">
        <v>451</v>
      </c>
      <c r="O11" s="47" t="s">
        <v>452</v>
      </c>
      <c r="P11" s="17" t="s">
        <v>452</v>
      </c>
      <c r="Q11" s="17" t="s">
        <v>452</v>
      </c>
      <c r="R11" s="17" t="s">
        <v>452</v>
      </c>
      <c r="S11" s="280"/>
    </row>
    <row r="12" spans="1:19" s="48" customFormat="1" ht="231" customHeight="1">
      <c r="A12" s="45">
        <v>3</v>
      </c>
      <c r="B12" s="17" t="s">
        <v>1777</v>
      </c>
      <c r="C12" s="24" t="s">
        <v>150</v>
      </c>
      <c r="D12" s="17" t="s">
        <v>1941</v>
      </c>
      <c r="E12" s="18">
        <v>1</v>
      </c>
      <c r="F12" s="46">
        <f t="shared" ref="F12:F18" si="4">IF(E12=G12,H12)</f>
        <v>1</v>
      </c>
      <c r="G12" s="46">
        <f t="shared" ref="G12:G18" si="5">IF(E12="NA","NA",H12)</f>
        <v>1</v>
      </c>
      <c r="H12" s="46">
        <v>1</v>
      </c>
      <c r="I12" s="20" t="s">
        <v>455</v>
      </c>
      <c r="J12" s="18">
        <v>1</v>
      </c>
      <c r="K12" s="46">
        <f t="shared" si="2"/>
        <v>1</v>
      </c>
      <c r="L12" s="46">
        <f t="shared" si="3"/>
        <v>1</v>
      </c>
      <c r="M12" s="46">
        <v>1</v>
      </c>
      <c r="N12" s="17" t="s">
        <v>456</v>
      </c>
      <c r="O12" s="18">
        <v>1</v>
      </c>
      <c r="P12" s="46">
        <f t="shared" ref="P12:P18" si="6">IF(O12=Q12,R12)</f>
        <v>1</v>
      </c>
      <c r="Q12" s="46">
        <f t="shared" ref="Q12:Q18" si="7">IF(O12="NA","NA",R12)</f>
        <v>1</v>
      </c>
      <c r="R12" s="46">
        <v>1</v>
      </c>
      <c r="S12" s="278" t="s">
        <v>177</v>
      </c>
    </row>
    <row r="13" spans="1:19" s="48" customFormat="1" ht="319.5" customHeight="1">
      <c r="A13" s="45">
        <v>4</v>
      </c>
      <c r="B13" s="17" t="s">
        <v>457</v>
      </c>
      <c r="C13" s="24" t="s">
        <v>151</v>
      </c>
      <c r="D13" s="17" t="s">
        <v>1942</v>
      </c>
      <c r="E13" s="18">
        <v>1</v>
      </c>
      <c r="F13" s="46">
        <f t="shared" si="4"/>
        <v>1</v>
      </c>
      <c r="G13" s="46">
        <f t="shared" si="5"/>
        <v>1</v>
      </c>
      <c r="H13" s="46">
        <v>1</v>
      </c>
      <c r="I13" s="20" t="s">
        <v>1943</v>
      </c>
      <c r="J13" s="18">
        <v>1</v>
      </c>
      <c r="K13" s="46">
        <f t="shared" si="2"/>
        <v>1</v>
      </c>
      <c r="L13" s="46">
        <f t="shared" si="3"/>
        <v>1</v>
      </c>
      <c r="M13" s="46">
        <v>1</v>
      </c>
      <c r="N13" s="17" t="s">
        <v>458</v>
      </c>
      <c r="O13" s="18">
        <v>1</v>
      </c>
      <c r="P13" s="46">
        <f t="shared" si="6"/>
        <v>1</v>
      </c>
      <c r="Q13" s="46">
        <f t="shared" si="7"/>
        <v>1</v>
      </c>
      <c r="R13" s="46">
        <v>1</v>
      </c>
      <c r="S13" s="279"/>
    </row>
    <row r="14" spans="1:19" s="48" customFormat="1" ht="120.75" customHeight="1">
      <c r="A14" s="45">
        <v>5</v>
      </c>
      <c r="B14" s="17" t="s">
        <v>459</v>
      </c>
      <c r="C14" s="24" t="s">
        <v>152</v>
      </c>
      <c r="D14" s="17" t="s">
        <v>460</v>
      </c>
      <c r="E14" s="18">
        <v>1</v>
      </c>
      <c r="F14" s="46">
        <f t="shared" si="4"/>
        <v>1</v>
      </c>
      <c r="G14" s="46">
        <f t="shared" si="5"/>
        <v>1</v>
      </c>
      <c r="H14" s="46">
        <v>1</v>
      </c>
      <c r="I14" s="20" t="s">
        <v>461</v>
      </c>
      <c r="J14" s="18">
        <v>1</v>
      </c>
      <c r="K14" s="46">
        <f t="shared" si="2"/>
        <v>1</v>
      </c>
      <c r="L14" s="46">
        <f t="shared" si="3"/>
        <v>1</v>
      </c>
      <c r="M14" s="46">
        <v>1</v>
      </c>
      <c r="N14" s="17" t="s">
        <v>462</v>
      </c>
      <c r="O14" s="18">
        <v>1</v>
      </c>
      <c r="P14" s="46">
        <f t="shared" si="6"/>
        <v>1</v>
      </c>
      <c r="Q14" s="46">
        <f t="shared" si="7"/>
        <v>1</v>
      </c>
      <c r="R14" s="46">
        <v>1</v>
      </c>
      <c r="S14" s="280"/>
    </row>
    <row r="15" spans="1:19" s="48" customFormat="1" ht="120">
      <c r="A15" s="45">
        <v>6</v>
      </c>
      <c r="B15" s="17" t="s">
        <v>463</v>
      </c>
      <c r="C15" s="24" t="s">
        <v>153</v>
      </c>
      <c r="D15" s="17" t="s">
        <v>464</v>
      </c>
      <c r="E15" s="18">
        <v>1</v>
      </c>
      <c r="F15" s="46">
        <f t="shared" si="4"/>
        <v>1</v>
      </c>
      <c r="G15" s="46">
        <f t="shared" si="5"/>
        <v>1</v>
      </c>
      <c r="H15" s="46">
        <v>1</v>
      </c>
      <c r="I15" s="20" t="s">
        <v>465</v>
      </c>
      <c r="J15" s="18">
        <v>1</v>
      </c>
      <c r="K15" s="46">
        <f t="shared" si="2"/>
        <v>1</v>
      </c>
      <c r="L15" s="46">
        <f t="shared" si="3"/>
        <v>1</v>
      </c>
      <c r="M15" s="46">
        <v>1</v>
      </c>
      <c r="N15" s="17" t="s">
        <v>466</v>
      </c>
      <c r="O15" s="18">
        <v>1</v>
      </c>
      <c r="P15" s="46">
        <f t="shared" si="6"/>
        <v>1</v>
      </c>
      <c r="Q15" s="46">
        <f t="shared" si="7"/>
        <v>1</v>
      </c>
      <c r="R15" s="46">
        <v>1</v>
      </c>
      <c r="S15" s="49" t="s">
        <v>178</v>
      </c>
    </row>
    <row r="16" spans="1:19" s="48" customFormat="1" ht="165.75" customHeight="1">
      <c r="A16" s="45">
        <v>7</v>
      </c>
      <c r="B16" s="17" t="s">
        <v>467</v>
      </c>
      <c r="C16" s="24" t="s">
        <v>154</v>
      </c>
      <c r="D16" s="17" t="s">
        <v>468</v>
      </c>
      <c r="E16" s="18">
        <v>1</v>
      </c>
      <c r="F16" s="46">
        <f t="shared" si="4"/>
        <v>1</v>
      </c>
      <c r="G16" s="46">
        <f t="shared" si="5"/>
        <v>1</v>
      </c>
      <c r="H16" s="46">
        <v>1</v>
      </c>
      <c r="I16" s="20" t="s">
        <v>469</v>
      </c>
      <c r="J16" s="18">
        <v>1</v>
      </c>
      <c r="K16" s="46">
        <f t="shared" si="2"/>
        <v>1</v>
      </c>
      <c r="L16" s="46">
        <f t="shared" si="3"/>
        <v>1</v>
      </c>
      <c r="M16" s="46">
        <v>1</v>
      </c>
      <c r="N16" s="17" t="s">
        <v>470</v>
      </c>
      <c r="O16" s="18">
        <v>1</v>
      </c>
      <c r="P16" s="46">
        <f t="shared" si="6"/>
        <v>1</v>
      </c>
      <c r="Q16" s="46">
        <f t="shared" si="7"/>
        <v>1</v>
      </c>
      <c r="R16" s="46">
        <v>1</v>
      </c>
      <c r="S16" s="278" t="s">
        <v>432</v>
      </c>
    </row>
    <row r="17" spans="1:19" s="48" customFormat="1" ht="184.5" customHeight="1">
      <c r="A17" s="45">
        <v>8</v>
      </c>
      <c r="B17" s="17" t="s">
        <v>471</v>
      </c>
      <c r="C17" s="24" t="s">
        <v>155</v>
      </c>
      <c r="D17" s="17" t="s">
        <v>472</v>
      </c>
      <c r="E17" s="18">
        <v>1</v>
      </c>
      <c r="F17" s="46">
        <f t="shared" si="4"/>
        <v>1</v>
      </c>
      <c r="G17" s="46">
        <f t="shared" si="5"/>
        <v>1</v>
      </c>
      <c r="H17" s="46">
        <v>1</v>
      </c>
      <c r="I17" s="20" t="s">
        <v>1711</v>
      </c>
      <c r="J17" s="18">
        <v>1</v>
      </c>
      <c r="K17" s="46">
        <f t="shared" si="2"/>
        <v>1</v>
      </c>
      <c r="L17" s="46">
        <f t="shared" si="3"/>
        <v>1</v>
      </c>
      <c r="M17" s="46">
        <v>1</v>
      </c>
      <c r="N17" s="17" t="s">
        <v>473</v>
      </c>
      <c r="O17" s="18">
        <v>1</v>
      </c>
      <c r="P17" s="46">
        <f t="shared" si="6"/>
        <v>1</v>
      </c>
      <c r="Q17" s="46">
        <f t="shared" si="7"/>
        <v>1</v>
      </c>
      <c r="R17" s="46">
        <v>1</v>
      </c>
      <c r="S17" s="279"/>
    </row>
    <row r="18" spans="1:19" s="48" customFormat="1" ht="120">
      <c r="A18" s="45">
        <v>9</v>
      </c>
      <c r="B18" s="17" t="s">
        <v>474</v>
      </c>
      <c r="C18" s="24" t="s">
        <v>156</v>
      </c>
      <c r="D18" s="17" t="s">
        <v>475</v>
      </c>
      <c r="E18" s="18">
        <v>1</v>
      </c>
      <c r="F18" s="46">
        <f t="shared" si="4"/>
        <v>1</v>
      </c>
      <c r="G18" s="46">
        <f t="shared" si="5"/>
        <v>1</v>
      </c>
      <c r="H18" s="46">
        <v>1</v>
      </c>
      <c r="I18" s="20" t="s">
        <v>476</v>
      </c>
      <c r="J18" s="18">
        <v>1</v>
      </c>
      <c r="K18" s="46">
        <f t="shared" si="2"/>
        <v>1</v>
      </c>
      <c r="L18" s="46">
        <f t="shared" si="3"/>
        <v>1</v>
      </c>
      <c r="M18" s="46">
        <v>1</v>
      </c>
      <c r="N18" s="17" t="s">
        <v>477</v>
      </c>
      <c r="O18" s="18">
        <v>1</v>
      </c>
      <c r="P18" s="46">
        <f t="shared" si="6"/>
        <v>1</v>
      </c>
      <c r="Q18" s="46">
        <f t="shared" si="7"/>
        <v>1</v>
      </c>
      <c r="R18" s="46">
        <v>1</v>
      </c>
      <c r="S18" s="280"/>
    </row>
    <row r="19" spans="1:19" s="48" customFormat="1" ht="35.25" customHeight="1">
      <c r="A19" s="256" t="s">
        <v>1844</v>
      </c>
      <c r="B19" s="256"/>
      <c r="C19" s="256"/>
      <c r="D19" s="256"/>
      <c r="E19" s="256"/>
      <c r="F19" s="256"/>
      <c r="G19" s="256"/>
      <c r="H19" s="256"/>
      <c r="I19" s="256"/>
      <c r="J19" s="256"/>
      <c r="K19" s="256"/>
      <c r="L19" s="256"/>
      <c r="M19" s="256"/>
      <c r="N19" s="256"/>
      <c r="O19" s="256"/>
      <c r="P19" s="256"/>
      <c r="Q19" s="256"/>
      <c r="R19" s="256"/>
      <c r="S19" s="256"/>
    </row>
    <row r="20" spans="1:19" s="48" customFormat="1" ht="98.25" customHeight="1">
      <c r="A20" s="45">
        <v>10</v>
      </c>
      <c r="B20" s="17" t="s">
        <v>478</v>
      </c>
      <c r="C20" s="24" t="s">
        <v>157</v>
      </c>
      <c r="D20" s="17" t="s">
        <v>479</v>
      </c>
      <c r="E20" s="18">
        <v>1</v>
      </c>
      <c r="F20" s="46">
        <f t="shared" ref="F20:F21" si="8">IF(E20=G20,H20)</f>
        <v>1</v>
      </c>
      <c r="G20" s="46">
        <f t="shared" ref="G20:G21" si="9">IF(E20="NA","NA",H20)</f>
        <v>1</v>
      </c>
      <c r="H20" s="46">
        <v>1</v>
      </c>
      <c r="I20" s="284" t="s">
        <v>480</v>
      </c>
      <c r="J20" s="18">
        <v>1</v>
      </c>
      <c r="K20" s="46">
        <f t="shared" ref="K20:K23" si="10">IF(J20=L20,M20)</f>
        <v>1</v>
      </c>
      <c r="L20" s="46">
        <f t="shared" ref="L20:L23" si="11">IF(J20="NA","NA",M20)</f>
        <v>1</v>
      </c>
      <c r="M20" s="46">
        <v>1</v>
      </c>
      <c r="N20" s="17" t="s">
        <v>481</v>
      </c>
      <c r="O20" s="18">
        <v>1</v>
      </c>
      <c r="P20" s="46">
        <f t="shared" ref="P20:P23" si="12">IF(O20=Q20,R20)</f>
        <v>1</v>
      </c>
      <c r="Q20" s="46">
        <f t="shared" ref="Q20:Q23" si="13">IF(O20="NA","NA",R20)</f>
        <v>1</v>
      </c>
      <c r="R20" s="46">
        <v>1</v>
      </c>
      <c r="S20" s="278" t="s">
        <v>179</v>
      </c>
    </row>
    <row r="21" spans="1:19" s="48" customFormat="1" ht="99.75" customHeight="1">
      <c r="A21" s="45">
        <v>11</v>
      </c>
      <c r="B21" s="17" t="s">
        <v>482</v>
      </c>
      <c r="C21" s="24" t="s">
        <v>158</v>
      </c>
      <c r="D21" s="17" t="s">
        <v>479</v>
      </c>
      <c r="E21" s="18">
        <v>1</v>
      </c>
      <c r="F21" s="46">
        <f t="shared" si="8"/>
        <v>1</v>
      </c>
      <c r="G21" s="46">
        <f t="shared" si="9"/>
        <v>1</v>
      </c>
      <c r="H21" s="46">
        <v>1</v>
      </c>
      <c r="I21" s="285"/>
      <c r="J21" s="18">
        <v>1</v>
      </c>
      <c r="K21" s="46">
        <f t="shared" si="10"/>
        <v>1</v>
      </c>
      <c r="L21" s="46">
        <f t="shared" si="11"/>
        <v>1</v>
      </c>
      <c r="M21" s="46">
        <v>1</v>
      </c>
      <c r="N21" s="17" t="s">
        <v>483</v>
      </c>
      <c r="O21" s="18">
        <v>1</v>
      </c>
      <c r="P21" s="46">
        <f t="shared" si="12"/>
        <v>1</v>
      </c>
      <c r="Q21" s="46">
        <f t="shared" si="13"/>
        <v>1</v>
      </c>
      <c r="R21" s="46">
        <v>1</v>
      </c>
      <c r="S21" s="279"/>
    </row>
    <row r="22" spans="1:19" s="48" customFormat="1" ht="111.75" customHeight="1">
      <c r="A22" s="45">
        <v>12</v>
      </c>
      <c r="B22" s="17" t="s">
        <v>484</v>
      </c>
      <c r="C22" s="24" t="s">
        <v>159</v>
      </c>
      <c r="D22" s="17" t="s">
        <v>479</v>
      </c>
      <c r="E22" s="18">
        <v>1</v>
      </c>
      <c r="F22" s="46">
        <f t="shared" ref="F22:F23" si="14">IF(E22=G22,H22)</f>
        <v>1</v>
      </c>
      <c r="G22" s="46">
        <f t="shared" ref="G22:G23" si="15">IF(E22="NA","NA",H22)</f>
        <v>1</v>
      </c>
      <c r="H22" s="46">
        <v>1</v>
      </c>
      <c r="I22" s="285"/>
      <c r="J22" s="18">
        <v>1</v>
      </c>
      <c r="K22" s="46">
        <f t="shared" si="10"/>
        <v>1</v>
      </c>
      <c r="L22" s="46">
        <f t="shared" si="11"/>
        <v>1</v>
      </c>
      <c r="M22" s="46">
        <v>1</v>
      </c>
      <c r="N22" s="17" t="s">
        <v>481</v>
      </c>
      <c r="O22" s="18">
        <v>1</v>
      </c>
      <c r="P22" s="46">
        <f t="shared" si="12"/>
        <v>1</v>
      </c>
      <c r="Q22" s="46">
        <f t="shared" si="13"/>
        <v>1</v>
      </c>
      <c r="R22" s="46">
        <v>1</v>
      </c>
      <c r="S22" s="279"/>
    </row>
    <row r="23" spans="1:19" s="48" customFormat="1" ht="90">
      <c r="A23" s="45">
        <v>13</v>
      </c>
      <c r="B23" s="17" t="s">
        <v>485</v>
      </c>
      <c r="C23" s="24" t="s">
        <v>160</v>
      </c>
      <c r="D23" s="17" t="s">
        <v>479</v>
      </c>
      <c r="E23" s="18">
        <v>1</v>
      </c>
      <c r="F23" s="46">
        <f t="shared" si="14"/>
        <v>1</v>
      </c>
      <c r="G23" s="46">
        <f t="shared" si="15"/>
        <v>1</v>
      </c>
      <c r="H23" s="46">
        <v>1</v>
      </c>
      <c r="I23" s="286"/>
      <c r="J23" s="18">
        <v>1</v>
      </c>
      <c r="K23" s="46">
        <f t="shared" si="10"/>
        <v>1</v>
      </c>
      <c r="L23" s="46">
        <f t="shared" si="11"/>
        <v>1</v>
      </c>
      <c r="M23" s="46">
        <v>1</v>
      </c>
      <c r="N23" s="17" t="s">
        <v>486</v>
      </c>
      <c r="O23" s="18">
        <v>1</v>
      </c>
      <c r="P23" s="46">
        <f t="shared" si="12"/>
        <v>1</v>
      </c>
      <c r="Q23" s="46">
        <f t="shared" si="13"/>
        <v>1</v>
      </c>
      <c r="R23" s="46">
        <v>1</v>
      </c>
      <c r="S23" s="280"/>
    </row>
    <row r="24" spans="1:19" s="48" customFormat="1" ht="48" customHeight="1">
      <c r="A24" s="256" t="s">
        <v>1845</v>
      </c>
      <c r="B24" s="256"/>
      <c r="C24" s="256"/>
      <c r="D24" s="256"/>
      <c r="E24" s="256"/>
      <c r="F24" s="256"/>
      <c r="G24" s="256"/>
      <c r="H24" s="256"/>
      <c r="I24" s="256"/>
      <c r="J24" s="256"/>
      <c r="K24" s="256"/>
      <c r="L24" s="256"/>
      <c r="M24" s="256"/>
      <c r="N24" s="256"/>
      <c r="O24" s="256"/>
      <c r="P24" s="256"/>
      <c r="Q24" s="256"/>
      <c r="R24" s="256"/>
      <c r="S24" s="256"/>
    </row>
    <row r="25" spans="1:19" s="48" customFormat="1" ht="103.5" customHeight="1">
      <c r="A25" s="45">
        <v>14</v>
      </c>
      <c r="B25" s="17" t="s">
        <v>487</v>
      </c>
      <c r="C25" s="24" t="s">
        <v>161</v>
      </c>
      <c r="D25" s="17" t="s">
        <v>479</v>
      </c>
      <c r="E25" s="18">
        <v>1</v>
      </c>
      <c r="F25" s="46">
        <f t="shared" ref="F25:F28" si="16">IF(E25=G25,H25)</f>
        <v>1</v>
      </c>
      <c r="G25" s="46">
        <f t="shared" ref="G25:G28" si="17">IF(E25="NA","NA",H25)</f>
        <v>1</v>
      </c>
      <c r="H25" s="46">
        <v>1</v>
      </c>
      <c r="I25" s="284" t="s">
        <v>480</v>
      </c>
      <c r="J25" s="18">
        <v>1</v>
      </c>
      <c r="K25" s="46">
        <f t="shared" ref="K25:K29" si="18">IF(J25=L25,M25)</f>
        <v>1</v>
      </c>
      <c r="L25" s="46">
        <f t="shared" ref="L25:L29" si="19">IF(J25="NA","NA",M25)</f>
        <v>1</v>
      </c>
      <c r="M25" s="46">
        <v>1</v>
      </c>
      <c r="N25" s="17" t="s">
        <v>481</v>
      </c>
      <c r="O25" s="18">
        <v>1</v>
      </c>
      <c r="P25" s="46">
        <f t="shared" ref="P25:P29" si="20">IF(O25=Q25,R25)</f>
        <v>1</v>
      </c>
      <c r="Q25" s="46">
        <f t="shared" ref="Q25:Q29" si="21">IF(O25="NA","NA",R25)</f>
        <v>1</v>
      </c>
      <c r="R25" s="46">
        <v>1</v>
      </c>
      <c r="S25" s="278" t="s">
        <v>179</v>
      </c>
    </row>
    <row r="26" spans="1:19" s="48" customFormat="1" ht="68.25" customHeight="1">
      <c r="A26" s="45">
        <v>15</v>
      </c>
      <c r="B26" s="17" t="s">
        <v>488</v>
      </c>
      <c r="C26" s="24" t="s">
        <v>162</v>
      </c>
      <c r="D26" s="17" t="s">
        <v>479</v>
      </c>
      <c r="E26" s="18">
        <v>1</v>
      </c>
      <c r="F26" s="46">
        <f t="shared" si="16"/>
        <v>1</v>
      </c>
      <c r="G26" s="46">
        <f t="shared" si="17"/>
        <v>1</v>
      </c>
      <c r="H26" s="46">
        <v>1</v>
      </c>
      <c r="I26" s="285"/>
      <c r="J26" s="18">
        <v>1</v>
      </c>
      <c r="K26" s="46">
        <f t="shared" si="18"/>
        <v>1</v>
      </c>
      <c r="L26" s="46">
        <f t="shared" si="19"/>
        <v>1</v>
      </c>
      <c r="M26" s="46">
        <v>1</v>
      </c>
      <c r="N26" s="17" t="s">
        <v>483</v>
      </c>
      <c r="O26" s="18">
        <v>1</v>
      </c>
      <c r="P26" s="46">
        <f t="shared" si="20"/>
        <v>1</v>
      </c>
      <c r="Q26" s="46">
        <f t="shared" si="21"/>
        <v>1</v>
      </c>
      <c r="R26" s="46">
        <v>1</v>
      </c>
      <c r="S26" s="279"/>
    </row>
    <row r="27" spans="1:19" s="48" customFormat="1" ht="72" customHeight="1">
      <c r="A27" s="45">
        <v>16</v>
      </c>
      <c r="B27" s="17" t="s">
        <v>489</v>
      </c>
      <c r="C27" s="24" t="s">
        <v>163</v>
      </c>
      <c r="D27" s="17" t="s">
        <v>479</v>
      </c>
      <c r="E27" s="18">
        <v>1</v>
      </c>
      <c r="F27" s="46">
        <f t="shared" si="16"/>
        <v>1</v>
      </c>
      <c r="G27" s="46">
        <f t="shared" si="17"/>
        <v>1</v>
      </c>
      <c r="H27" s="46">
        <v>1</v>
      </c>
      <c r="I27" s="285"/>
      <c r="J27" s="18">
        <v>1</v>
      </c>
      <c r="K27" s="46">
        <f t="shared" si="18"/>
        <v>1</v>
      </c>
      <c r="L27" s="46">
        <f t="shared" si="19"/>
        <v>1</v>
      </c>
      <c r="M27" s="46">
        <v>1</v>
      </c>
      <c r="N27" s="17" t="s">
        <v>481</v>
      </c>
      <c r="O27" s="18">
        <v>1</v>
      </c>
      <c r="P27" s="46">
        <f t="shared" si="20"/>
        <v>1</v>
      </c>
      <c r="Q27" s="46">
        <f t="shared" si="21"/>
        <v>1</v>
      </c>
      <c r="R27" s="46">
        <v>1</v>
      </c>
      <c r="S27" s="279"/>
    </row>
    <row r="28" spans="1:19" s="48" customFormat="1" ht="79.5" customHeight="1">
      <c r="A28" s="45">
        <v>17</v>
      </c>
      <c r="B28" s="17" t="s">
        <v>490</v>
      </c>
      <c r="C28" s="24" t="s">
        <v>164</v>
      </c>
      <c r="D28" s="17" t="s">
        <v>479</v>
      </c>
      <c r="E28" s="18">
        <v>1</v>
      </c>
      <c r="F28" s="46">
        <f t="shared" si="16"/>
        <v>1</v>
      </c>
      <c r="G28" s="46">
        <f t="shared" si="17"/>
        <v>1</v>
      </c>
      <c r="H28" s="46">
        <v>1</v>
      </c>
      <c r="I28" s="285"/>
      <c r="J28" s="18">
        <v>1</v>
      </c>
      <c r="K28" s="46">
        <f t="shared" si="18"/>
        <v>1</v>
      </c>
      <c r="L28" s="46">
        <f t="shared" si="19"/>
        <v>1</v>
      </c>
      <c r="M28" s="46">
        <v>1</v>
      </c>
      <c r="N28" s="17" t="s">
        <v>491</v>
      </c>
      <c r="O28" s="18">
        <v>1</v>
      </c>
      <c r="P28" s="46">
        <f t="shared" si="20"/>
        <v>1</v>
      </c>
      <c r="Q28" s="46">
        <f t="shared" si="21"/>
        <v>1</v>
      </c>
      <c r="R28" s="46">
        <v>1</v>
      </c>
      <c r="S28" s="279"/>
    </row>
    <row r="29" spans="1:19" s="50" customFormat="1" ht="75">
      <c r="A29" s="45">
        <v>18</v>
      </c>
      <c r="B29" s="17" t="s">
        <v>492</v>
      </c>
      <c r="C29" s="24" t="s">
        <v>165</v>
      </c>
      <c r="D29" s="17" t="s">
        <v>479</v>
      </c>
      <c r="E29" s="18">
        <v>1</v>
      </c>
      <c r="F29" s="46">
        <f t="shared" ref="F29" si="22">IF(E29=G29,H29)</f>
        <v>1</v>
      </c>
      <c r="G29" s="46">
        <f t="shared" ref="G29" si="23">IF(E29="NA","NA",H29)</f>
        <v>1</v>
      </c>
      <c r="H29" s="46">
        <v>1</v>
      </c>
      <c r="I29" s="286"/>
      <c r="J29" s="18">
        <v>1</v>
      </c>
      <c r="K29" s="46">
        <f t="shared" si="18"/>
        <v>1</v>
      </c>
      <c r="L29" s="46">
        <f t="shared" si="19"/>
        <v>1</v>
      </c>
      <c r="M29" s="46">
        <v>1</v>
      </c>
      <c r="N29" s="17" t="s">
        <v>493</v>
      </c>
      <c r="O29" s="18">
        <v>1</v>
      </c>
      <c r="P29" s="46">
        <f t="shared" si="20"/>
        <v>1</v>
      </c>
      <c r="Q29" s="46">
        <f t="shared" si="21"/>
        <v>1</v>
      </c>
      <c r="R29" s="46">
        <v>1</v>
      </c>
      <c r="S29" s="280"/>
    </row>
    <row r="30" spans="1:19" s="48" customFormat="1" ht="67.5" customHeight="1">
      <c r="A30" s="256" t="s">
        <v>1846</v>
      </c>
      <c r="B30" s="256"/>
      <c r="C30" s="256"/>
      <c r="D30" s="256"/>
      <c r="E30" s="256"/>
      <c r="F30" s="256"/>
      <c r="G30" s="256"/>
      <c r="H30" s="256"/>
      <c r="I30" s="256"/>
      <c r="J30" s="256"/>
      <c r="K30" s="256"/>
      <c r="L30" s="256"/>
      <c r="M30" s="256"/>
      <c r="N30" s="256"/>
      <c r="O30" s="256"/>
      <c r="P30" s="287"/>
      <c r="Q30" s="287"/>
      <c r="R30" s="287"/>
      <c r="S30" s="287"/>
    </row>
    <row r="31" spans="1:19" s="48" customFormat="1" ht="83.25" customHeight="1">
      <c r="A31" s="45">
        <v>19</v>
      </c>
      <c r="B31" s="17" t="s">
        <v>494</v>
      </c>
      <c r="C31" s="24" t="s">
        <v>166</v>
      </c>
      <c r="D31" s="17" t="s">
        <v>479</v>
      </c>
      <c r="E31" s="18">
        <v>1</v>
      </c>
      <c r="F31" s="46">
        <f t="shared" ref="F31:F35" si="24">IF(E31=G31,H31)</f>
        <v>1</v>
      </c>
      <c r="G31" s="46">
        <f t="shared" ref="G31:G35" si="25">IF(E31="NA","NA",H31)</f>
        <v>1</v>
      </c>
      <c r="H31" s="46">
        <v>1</v>
      </c>
      <c r="I31" s="284" t="s">
        <v>480</v>
      </c>
      <c r="J31" s="18">
        <v>1</v>
      </c>
      <c r="K31" s="46">
        <f t="shared" ref="K31:K41" si="26">IF(J31=L31,M31)</f>
        <v>1</v>
      </c>
      <c r="L31" s="46">
        <f t="shared" ref="L31:L41" si="27">IF(J31="NA","NA",M31)</f>
        <v>1</v>
      </c>
      <c r="M31" s="46">
        <v>1</v>
      </c>
      <c r="N31" s="17" t="s">
        <v>495</v>
      </c>
      <c r="O31" s="18">
        <v>1</v>
      </c>
      <c r="P31" s="46">
        <f t="shared" ref="P31:P41" si="28">IF(O31=Q31,R31)</f>
        <v>1</v>
      </c>
      <c r="Q31" s="46">
        <f t="shared" ref="Q31:Q41" si="29">IF(O31="NA","NA",R31)</f>
        <v>1</v>
      </c>
      <c r="R31" s="46">
        <v>1</v>
      </c>
      <c r="S31" s="278" t="s">
        <v>179</v>
      </c>
    </row>
    <row r="32" spans="1:19" s="48" customFormat="1" ht="64.5" customHeight="1">
      <c r="A32" s="45">
        <v>20</v>
      </c>
      <c r="B32" s="17" t="s">
        <v>496</v>
      </c>
      <c r="C32" s="24" t="s">
        <v>167</v>
      </c>
      <c r="D32" s="17" t="s">
        <v>479</v>
      </c>
      <c r="E32" s="18">
        <v>1</v>
      </c>
      <c r="F32" s="46">
        <f t="shared" si="24"/>
        <v>1</v>
      </c>
      <c r="G32" s="46">
        <f t="shared" si="25"/>
        <v>1</v>
      </c>
      <c r="H32" s="46">
        <v>1</v>
      </c>
      <c r="I32" s="285"/>
      <c r="J32" s="18">
        <v>1</v>
      </c>
      <c r="K32" s="46">
        <f t="shared" si="26"/>
        <v>1</v>
      </c>
      <c r="L32" s="46">
        <f t="shared" si="27"/>
        <v>1</v>
      </c>
      <c r="M32" s="46">
        <v>1</v>
      </c>
      <c r="N32" s="17" t="s">
        <v>497</v>
      </c>
      <c r="O32" s="18">
        <v>1</v>
      </c>
      <c r="P32" s="46">
        <f t="shared" si="28"/>
        <v>1</v>
      </c>
      <c r="Q32" s="46">
        <f t="shared" si="29"/>
        <v>1</v>
      </c>
      <c r="R32" s="46">
        <v>1</v>
      </c>
      <c r="S32" s="279"/>
    </row>
    <row r="33" spans="1:19" s="48" customFormat="1" ht="60.75" customHeight="1">
      <c r="A33" s="45">
        <v>21</v>
      </c>
      <c r="B33" s="17" t="s">
        <v>498</v>
      </c>
      <c r="C33" s="24" t="s">
        <v>168</v>
      </c>
      <c r="D33" s="17" t="s">
        <v>479</v>
      </c>
      <c r="E33" s="18">
        <v>1</v>
      </c>
      <c r="F33" s="46">
        <f t="shared" si="24"/>
        <v>1</v>
      </c>
      <c r="G33" s="46">
        <f t="shared" si="25"/>
        <v>1</v>
      </c>
      <c r="H33" s="46">
        <v>1</v>
      </c>
      <c r="I33" s="285"/>
      <c r="J33" s="18">
        <v>1</v>
      </c>
      <c r="K33" s="46">
        <f t="shared" si="26"/>
        <v>1</v>
      </c>
      <c r="L33" s="46">
        <f t="shared" si="27"/>
        <v>1</v>
      </c>
      <c r="M33" s="46">
        <v>1</v>
      </c>
      <c r="N33" s="17" t="s">
        <v>495</v>
      </c>
      <c r="O33" s="18">
        <v>1</v>
      </c>
      <c r="P33" s="46">
        <f t="shared" si="28"/>
        <v>1</v>
      </c>
      <c r="Q33" s="46">
        <f t="shared" si="29"/>
        <v>1</v>
      </c>
      <c r="R33" s="46">
        <v>1</v>
      </c>
      <c r="S33" s="279"/>
    </row>
    <row r="34" spans="1:19" s="48" customFormat="1" ht="70.5" customHeight="1">
      <c r="A34" s="45">
        <v>22</v>
      </c>
      <c r="B34" s="17" t="s">
        <v>499</v>
      </c>
      <c r="C34" s="24" t="s">
        <v>169</v>
      </c>
      <c r="D34" s="17" t="s">
        <v>479</v>
      </c>
      <c r="E34" s="18">
        <v>1</v>
      </c>
      <c r="F34" s="46">
        <f t="shared" si="24"/>
        <v>1</v>
      </c>
      <c r="G34" s="46">
        <f t="shared" si="25"/>
        <v>1</v>
      </c>
      <c r="H34" s="46">
        <v>1</v>
      </c>
      <c r="I34" s="285"/>
      <c r="J34" s="18">
        <v>1</v>
      </c>
      <c r="K34" s="46">
        <f t="shared" si="26"/>
        <v>1</v>
      </c>
      <c r="L34" s="46">
        <f t="shared" si="27"/>
        <v>1</v>
      </c>
      <c r="M34" s="46">
        <v>1</v>
      </c>
      <c r="N34" s="17" t="s">
        <v>500</v>
      </c>
      <c r="O34" s="18">
        <v>1</v>
      </c>
      <c r="P34" s="46">
        <f t="shared" si="28"/>
        <v>1</v>
      </c>
      <c r="Q34" s="46">
        <f t="shared" si="29"/>
        <v>1</v>
      </c>
      <c r="R34" s="46">
        <v>1</v>
      </c>
      <c r="S34" s="279"/>
    </row>
    <row r="35" spans="1:19" s="48" customFormat="1" ht="72.75" customHeight="1">
      <c r="A35" s="45">
        <v>23</v>
      </c>
      <c r="B35" s="17" t="s">
        <v>501</v>
      </c>
      <c r="C35" s="24" t="s">
        <v>170</v>
      </c>
      <c r="D35" s="17" t="s">
        <v>479</v>
      </c>
      <c r="E35" s="18">
        <v>1</v>
      </c>
      <c r="F35" s="46">
        <f t="shared" si="24"/>
        <v>1</v>
      </c>
      <c r="G35" s="46">
        <f t="shared" si="25"/>
        <v>1</v>
      </c>
      <c r="H35" s="46">
        <v>1</v>
      </c>
      <c r="I35" s="285"/>
      <c r="J35" s="18">
        <v>1</v>
      </c>
      <c r="K35" s="46">
        <f t="shared" si="26"/>
        <v>1</v>
      </c>
      <c r="L35" s="46">
        <f t="shared" si="27"/>
        <v>1</v>
      </c>
      <c r="M35" s="46">
        <v>1</v>
      </c>
      <c r="N35" s="281" t="s">
        <v>502</v>
      </c>
      <c r="O35" s="18">
        <v>1</v>
      </c>
      <c r="P35" s="46">
        <f t="shared" si="28"/>
        <v>1</v>
      </c>
      <c r="Q35" s="46">
        <f t="shared" si="29"/>
        <v>1</v>
      </c>
      <c r="R35" s="46">
        <v>1</v>
      </c>
      <c r="S35" s="279"/>
    </row>
    <row r="36" spans="1:19" s="48" customFormat="1" ht="116.25" customHeight="1">
      <c r="A36" s="45">
        <v>24</v>
      </c>
      <c r="B36" s="17" t="s">
        <v>503</v>
      </c>
      <c r="C36" s="24" t="s">
        <v>171</v>
      </c>
      <c r="D36" s="17" t="s">
        <v>479</v>
      </c>
      <c r="E36" s="18">
        <v>1</v>
      </c>
      <c r="F36" s="46">
        <f t="shared" ref="F36:F41" si="30">IF(E36=G36,H36)</f>
        <v>1</v>
      </c>
      <c r="G36" s="46">
        <f t="shared" ref="G36:G41" si="31">IF(E36="NA","NA",H36)</f>
        <v>1</v>
      </c>
      <c r="H36" s="46">
        <v>1</v>
      </c>
      <c r="I36" s="285"/>
      <c r="J36" s="18">
        <v>1</v>
      </c>
      <c r="K36" s="46">
        <f t="shared" si="26"/>
        <v>1</v>
      </c>
      <c r="L36" s="46">
        <f t="shared" si="27"/>
        <v>1</v>
      </c>
      <c r="M36" s="46">
        <v>1</v>
      </c>
      <c r="N36" s="282"/>
      <c r="O36" s="18">
        <v>1</v>
      </c>
      <c r="P36" s="46">
        <f t="shared" si="28"/>
        <v>1</v>
      </c>
      <c r="Q36" s="46">
        <f t="shared" si="29"/>
        <v>1</v>
      </c>
      <c r="R36" s="46">
        <v>1</v>
      </c>
      <c r="S36" s="279"/>
    </row>
    <row r="37" spans="1:19" s="48" customFormat="1" ht="135" customHeight="1">
      <c r="A37" s="45">
        <v>25</v>
      </c>
      <c r="B37" s="17" t="s">
        <v>504</v>
      </c>
      <c r="C37" s="24" t="s">
        <v>172</v>
      </c>
      <c r="D37" s="17" t="s">
        <v>479</v>
      </c>
      <c r="E37" s="18">
        <v>1</v>
      </c>
      <c r="F37" s="46">
        <f t="shared" si="30"/>
        <v>1</v>
      </c>
      <c r="G37" s="46">
        <f t="shared" si="31"/>
        <v>1</v>
      </c>
      <c r="H37" s="46">
        <v>1</v>
      </c>
      <c r="I37" s="286"/>
      <c r="J37" s="18">
        <v>1</v>
      </c>
      <c r="K37" s="46">
        <f t="shared" si="26"/>
        <v>1</v>
      </c>
      <c r="L37" s="46">
        <f t="shared" si="27"/>
        <v>1</v>
      </c>
      <c r="M37" s="46">
        <v>1</v>
      </c>
      <c r="N37" s="283"/>
      <c r="O37" s="18">
        <v>1</v>
      </c>
      <c r="P37" s="46">
        <f t="shared" si="28"/>
        <v>1</v>
      </c>
      <c r="Q37" s="46">
        <f t="shared" si="29"/>
        <v>1</v>
      </c>
      <c r="R37" s="46">
        <v>1</v>
      </c>
      <c r="S37" s="279"/>
    </row>
    <row r="38" spans="1:19" s="48" customFormat="1" ht="116.25" customHeight="1">
      <c r="A38" s="45">
        <v>26</v>
      </c>
      <c r="B38" s="17" t="s">
        <v>505</v>
      </c>
      <c r="C38" s="24" t="s">
        <v>173</v>
      </c>
      <c r="D38" s="17" t="s">
        <v>479</v>
      </c>
      <c r="E38" s="18">
        <v>1</v>
      </c>
      <c r="F38" s="46">
        <f t="shared" si="30"/>
        <v>1</v>
      </c>
      <c r="G38" s="46">
        <f t="shared" si="31"/>
        <v>1</v>
      </c>
      <c r="H38" s="46">
        <v>1</v>
      </c>
      <c r="I38" s="284" t="s">
        <v>480</v>
      </c>
      <c r="J38" s="18">
        <v>1</v>
      </c>
      <c r="K38" s="46">
        <f t="shared" si="26"/>
        <v>1</v>
      </c>
      <c r="L38" s="46">
        <f t="shared" si="27"/>
        <v>1</v>
      </c>
      <c r="M38" s="46">
        <v>1</v>
      </c>
      <c r="N38" s="17" t="s">
        <v>506</v>
      </c>
      <c r="O38" s="18">
        <v>1</v>
      </c>
      <c r="P38" s="46">
        <f t="shared" si="28"/>
        <v>1</v>
      </c>
      <c r="Q38" s="46">
        <f t="shared" si="29"/>
        <v>1</v>
      </c>
      <c r="R38" s="46">
        <v>1</v>
      </c>
      <c r="S38" s="279" t="s">
        <v>179</v>
      </c>
    </row>
    <row r="39" spans="1:19" s="48" customFormat="1" ht="123" customHeight="1">
      <c r="A39" s="45">
        <v>27</v>
      </c>
      <c r="B39" s="17" t="s">
        <v>507</v>
      </c>
      <c r="C39" s="24" t="s">
        <v>174</v>
      </c>
      <c r="D39" s="17" t="s">
        <v>479</v>
      </c>
      <c r="E39" s="18">
        <v>1</v>
      </c>
      <c r="F39" s="46">
        <f t="shared" si="30"/>
        <v>1</v>
      </c>
      <c r="G39" s="46">
        <f t="shared" si="31"/>
        <v>1</v>
      </c>
      <c r="H39" s="46">
        <v>1</v>
      </c>
      <c r="I39" s="286"/>
      <c r="J39" s="18">
        <v>1</v>
      </c>
      <c r="K39" s="46">
        <f t="shared" si="26"/>
        <v>1</v>
      </c>
      <c r="L39" s="46">
        <f t="shared" si="27"/>
        <v>1</v>
      </c>
      <c r="M39" s="46">
        <v>1</v>
      </c>
      <c r="N39" s="17" t="s">
        <v>508</v>
      </c>
      <c r="O39" s="18">
        <v>1</v>
      </c>
      <c r="P39" s="46">
        <f t="shared" si="28"/>
        <v>1</v>
      </c>
      <c r="Q39" s="46">
        <f t="shared" si="29"/>
        <v>1</v>
      </c>
      <c r="R39" s="46">
        <v>1</v>
      </c>
      <c r="S39" s="279"/>
    </row>
    <row r="40" spans="1:19" s="48" customFormat="1" ht="120">
      <c r="A40" s="45">
        <v>28</v>
      </c>
      <c r="B40" s="17" t="s">
        <v>509</v>
      </c>
      <c r="C40" s="24" t="s">
        <v>175</v>
      </c>
      <c r="D40" s="17" t="s">
        <v>479</v>
      </c>
      <c r="E40" s="18">
        <v>1</v>
      </c>
      <c r="F40" s="46">
        <f t="shared" si="30"/>
        <v>1</v>
      </c>
      <c r="G40" s="46">
        <f t="shared" si="31"/>
        <v>1</v>
      </c>
      <c r="H40" s="46">
        <v>1</v>
      </c>
      <c r="I40" s="20" t="s">
        <v>480</v>
      </c>
      <c r="J40" s="18">
        <v>1</v>
      </c>
      <c r="K40" s="46">
        <f t="shared" si="26"/>
        <v>1</v>
      </c>
      <c r="L40" s="46">
        <f t="shared" si="27"/>
        <v>1</v>
      </c>
      <c r="M40" s="46">
        <v>1</v>
      </c>
      <c r="N40" s="17" t="s">
        <v>510</v>
      </c>
      <c r="O40" s="18">
        <v>1</v>
      </c>
      <c r="P40" s="46">
        <f t="shared" si="28"/>
        <v>1</v>
      </c>
      <c r="Q40" s="46">
        <f t="shared" si="29"/>
        <v>1</v>
      </c>
      <c r="R40" s="46">
        <v>1</v>
      </c>
      <c r="S40" s="280"/>
    </row>
    <row r="41" spans="1:19" s="52" customFormat="1" ht="240">
      <c r="A41" s="45">
        <v>29</v>
      </c>
      <c r="B41" s="17" t="s">
        <v>511</v>
      </c>
      <c r="C41" s="24" t="s">
        <v>1863</v>
      </c>
      <c r="D41" s="194" t="s">
        <v>512</v>
      </c>
      <c r="E41" s="195">
        <v>1</v>
      </c>
      <c r="F41" s="46">
        <f t="shared" si="30"/>
        <v>1</v>
      </c>
      <c r="G41" s="46">
        <f t="shared" si="31"/>
        <v>1</v>
      </c>
      <c r="H41" s="46">
        <v>1</v>
      </c>
      <c r="I41" s="196" t="s">
        <v>513</v>
      </c>
      <c r="J41" s="195">
        <v>1</v>
      </c>
      <c r="K41" s="46">
        <f t="shared" si="26"/>
        <v>1</v>
      </c>
      <c r="L41" s="46">
        <f t="shared" si="27"/>
        <v>1</v>
      </c>
      <c r="M41" s="46">
        <v>1</v>
      </c>
      <c r="N41" s="194" t="s">
        <v>514</v>
      </c>
      <c r="O41" s="18">
        <v>1</v>
      </c>
      <c r="P41" s="46">
        <f t="shared" si="28"/>
        <v>1</v>
      </c>
      <c r="Q41" s="46">
        <f t="shared" si="29"/>
        <v>1</v>
      </c>
      <c r="R41" s="46">
        <v>1</v>
      </c>
      <c r="S41" s="51" t="s">
        <v>180</v>
      </c>
    </row>
    <row r="42" spans="1:19" s="52" customFormat="1" ht="30">
      <c r="B42" s="29" t="s">
        <v>1253</v>
      </c>
      <c r="C42" s="53"/>
      <c r="D42" s="31">
        <f>'RESULTADOS HEMATOPATIAS'!F16</f>
        <v>1</v>
      </c>
      <c r="E42" s="54">
        <f>SUM(E10:E23)</f>
        <v>13</v>
      </c>
      <c r="F42" s="54">
        <f>SUM(F10:F23)</f>
        <v>13</v>
      </c>
      <c r="G42" s="54">
        <f t="shared" ref="G42:H42" si="32">SUM(G10:G23)</f>
        <v>13</v>
      </c>
      <c r="H42" s="54">
        <f t="shared" si="32"/>
        <v>13</v>
      </c>
      <c r="I42" s="55"/>
      <c r="J42" s="54">
        <f>SUM(J10:J23)</f>
        <v>13</v>
      </c>
      <c r="K42" s="54">
        <f>SUM(K10:K23)</f>
        <v>13</v>
      </c>
      <c r="L42" s="54">
        <f t="shared" ref="L42:M42" si="33">SUM(L10:L23)</f>
        <v>13</v>
      </c>
      <c r="M42" s="54">
        <f t="shared" si="33"/>
        <v>13</v>
      </c>
      <c r="N42" s="56"/>
      <c r="O42" s="54">
        <f>SUM(O10:O23)</f>
        <v>11</v>
      </c>
      <c r="P42" s="54">
        <f>SUM(P10:P23)</f>
        <v>11</v>
      </c>
      <c r="Q42" s="54">
        <f t="shared" ref="Q42:R42" si="34">SUM(Q10:Q23)</f>
        <v>11</v>
      </c>
      <c r="R42" s="54">
        <f t="shared" si="34"/>
        <v>11</v>
      </c>
      <c r="S42" s="57"/>
    </row>
    <row r="43" spans="1:19" s="52" customFormat="1" ht="15">
      <c r="B43" s="29" t="s">
        <v>1254</v>
      </c>
      <c r="C43" s="53"/>
      <c r="D43" s="31">
        <f>'RESULTADOS FUERA'!F16</f>
        <v>1</v>
      </c>
      <c r="E43" s="54">
        <f>SUM(E10:E18,E31:E41)</f>
        <v>20</v>
      </c>
      <c r="F43" s="54">
        <f t="shared" ref="F43:H43" si="35">SUM(F10:F18,F31:F41)</f>
        <v>20</v>
      </c>
      <c r="G43" s="54">
        <f t="shared" si="35"/>
        <v>20</v>
      </c>
      <c r="H43" s="54">
        <f t="shared" si="35"/>
        <v>20</v>
      </c>
      <c r="I43" s="55"/>
      <c r="J43" s="54">
        <f t="shared" ref="J43" si="36">SUM(J10:J18,J31:J41)</f>
        <v>20</v>
      </c>
      <c r="K43" s="54">
        <f t="shared" ref="K43:M43" si="37">SUM(K10:K18,K31:K41)</f>
        <v>20</v>
      </c>
      <c r="L43" s="54">
        <f t="shared" si="37"/>
        <v>20</v>
      </c>
      <c r="M43" s="54">
        <f t="shared" si="37"/>
        <v>20</v>
      </c>
      <c r="N43" s="56"/>
      <c r="O43" s="54">
        <f t="shared" ref="O43" si="38">SUM(O10:O18,O31:O41)</f>
        <v>18</v>
      </c>
      <c r="P43" s="54">
        <f t="shared" ref="P43:R43" si="39">SUM(P10:P18,P31:P41)</f>
        <v>18</v>
      </c>
      <c r="Q43" s="54">
        <f t="shared" si="39"/>
        <v>18</v>
      </c>
      <c r="R43" s="54">
        <f t="shared" si="39"/>
        <v>18</v>
      </c>
      <c r="S43" s="57"/>
    </row>
    <row r="44" spans="1:19" ht="9" customHeight="1">
      <c r="A44" s="52"/>
      <c r="B44" s="29" t="s">
        <v>1255</v>
      </c>
      <c r="C44" s="53"/>
      <c r="D44" s="31">
        <f>'RESULTADOS TUMORES SOLIDOS'!F16</f>
        <v>1</v>
      </c>
      <c r="E44" s="54">
        <f>SUM(E10:E18,E25:E29)</f>
        <v>14</v>
      </c>
      <c r="F44" s="54">
        <f t="shared" ref="F44:H44" si="40">SUM(F10:F18,F25:F29)</f>
        <v>14</v>
      </c>
      <c r="G44" s="54">
        <f t="shared" si="40"/>
        <v>14</v>
      </c>
      <c r="H44" s="54">
        <f t="shared" si="40"/>
        <v>14</v>
      </c>
      <c r="I44" s="55"/>
      <c r="J44" s="54">
        <f t="shared" ref="J44" si="41">SUM(J10:J18,J25:J29)</f>
        <v>14</v>
      </c>
      <c r="K44" s="54">
        <f t="shared" ref="K44:M44" si="42">SUM(K10:K18,K25:K29)</f>
        <v>14</v>
      </c>
      <c r="L44" s="54">
        <f t="shared" si="42"/>
        <v>14</v>
      </c>
      <c r="M44" s="54">
        <f t="shared" si="42"/>
        <v>14</v>
      </c>
      <c r="N44" s="56"/>
      <c r="O44" s="54">
        <f t="shared" ref="O44" si="43">SUM(O10:O18,O25:O29)</f>
        <v>12</v>
      </c>
      <c r="P44" s="54">
        <f t="shared" ref="P44:R44" si="44">SUM(P10:P18,P25:P29)</f>
        <v>12</v>
      </c>
      <c r="Q44" s="54">
        <f t="shared" si="44"/>
        <v>12</v>
      </c>
      <c r="R44" s="54">
        <f t="shared" si="44"/>
        <v>12</v>
      </c>
      <c r="S44" s="57"/>
    </row>
    <row r="45" spans="1:19" ht="9" customHeight="1">
      <c r="D45" s="60"/>
    </row>
  </sheetData>
  <mergeCells count="38">
    <mergeCell ref="Q7:Q9"/>
    <mergeCell ref="R7:R9"/>
    <mergeCell ref="G7:G9"/>
    <mergeCell ref="H7:H9"/>
    <mergeCell ref="K7:K9"/>
    <mergeCell ref="L7:L9"/>
    <mergeCell ref="M7:M9"/>
    <mergeCell ref="O7:O9"/>
    <mergeCell ref="A1:S1"/>
    <mergeCell ref="A2:S2"/>
    <mergeCell ref="A4:S4"/>
    <mergeCell ref="A6:S6"/>
    <mergeCell ref="A3:S3"/>
    <mergeCell ref="A5:I5"/>
    <mergeCell ref="J5:S5"/>
    <mergeCell ref="S7:S9"/>
    <mergeCell ref="A19:S19"/>
    <mergeCell ref="A24:S24"/>
    <mergeCell ref="A30:S30"/>
    <mergeCell ref="A7:A9"/>
    <mergeCell ref="B7:B9"/>
    <mergeCell ref="C7:C9"/>
    <mergeCell ref="E7:E9"/>
    <mergeCell ref="J7:J9"/>
    <mergeCell ref="S10:S11"/>
    <mergeCell ref="S12:S14"/>
    <mergeCell ref="S16:S18"/>
    <mergeCell ref="S20:S23"/>
    <mergeCell ref="S25:S29"/>
    <mergeCell ref="F7:F9"/>
    <mergeCell ref="P7:P9"/>
    <mergeCell ref="S31:S37"/>
    <mergeCell ref="S38:S40"/>
    <mergeCell ref="N35:N37"/>
    <mergeCell ref="I20:I23"/>
    <mergeCell ref="I25:I29"/>
    <mergeCell ref="I31:I37"/>
    <mergeCell ref="I38:I39"/>
  </mergeCells>
  <pageMargins left="0.70866141732283472" right="0.70866141732283472" top="0.74803149606299213" bottom="0.74803149606299213" header="0.31496062992125984" footer="0.31496062992125984"/>
  <pageSetup scale="34"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rgb="FF8E001B"/>
    <pageSetUpPr fitToPage="1"/>
  </sheetPr>
  <dimension ref="A1:S93"/>
  <sheetViews>
    <sheetView topLeftCell="A13" zoomScale="70" zoomScaleNormal="70" workbookViewId="0">
      <selection activeCell="A16" sqref="A16:XFD16"/>
    </sheetView>
  </sheetViews>
  <sheetFormatPr baseColWidth="10" defaultColWidth="9.3984375" defaultRowHeight="9" customHeight="1"/>
  <cols>
    <col min="1" max="1" width="5.796875" style="58" customWidth="1"/>
    <col min="2" max="2" width="50.796875" style="58" customWidth="1"/>
    <col min="3" max="3" width="24.3984375" style="59" customWidth="1"/>
    <col min="4" max="4" width="71.796875" style="63" customWidth="1"/>
    <col min="5" max="5" width="10.796875" style="61" customWidth="1"/>
    <col min="6" max="8" width="10.796875" style="58" hidden="1" customWidth="1"/>
    <col min="9" max="9" width="99.19921875" style="62" customWidth="1"/>
    <col min="10" max="10" width="10.796875" style="58" customWidth="1"/>
    <col min="11" max="13" width="10.796875" style="58" hidden="1" customWidth="1"/>
    <col min="14" max="14" width="90.796875" style="63" customWidth="1"/>
    <col min="15" max="15" width="10.796875" style="58" customWidth="1"/>
    <col min="16" max="18" width="10.796875" style="58" hidden="1" customWidth="1"/>
    <col min="19" max="19" width="50.796875" style="59" customWidth="1"/>
    <col min="20" max="20" width="8.796875" style="58" customWidth="1"/>
    <col min="21" max="16384" width="9.3984375" style="58"/>
  </cols>
  <sheetData>
    <row r="1" spans="1:19" s="1" customFormat="1" ht="18" customHeight="1">
      <c r="A1" s="259" t="s">
        <v>1829</v>
      </c>
      <c r="B1" s="260"/>
      <c r="C1" s="260"/>
      <c r="D1" s="260"/>
      <c r="E1" s="260"/>
      <c r="F1" s="260"/>
      <c r="G1" s="260"/>
      <c r="H1" s="260"/>
      <c r="I1" s="260"/>
      <c r="J1" s="260"/>
      <c r="K1" s="260"/>
      <c r="L1" s="260"/>
      <c r="M1" s="260"/>
      <c r="N1" s="260"/>
      <c r="O1" s="260"/>
      <c r="P1" s="260"/>
      <c r="Q1" s="260"/>
      <c r="R1" s="260"/>
      <c r="S1" s="260"/>
    </row>
    <row r="2" spans="1:19" s="1" customFormat="1" ht="18" customHeight="1">
      <c r="A2" s="261" t="s">
        <v>27</v>
      </c>
      <c r="B2" s="262"/>
      <c r="C2" s="262"/>
      <c r="D2" s="262"/>
      <c r="E2" s="262"/>
      <c r="F2" s="262"/>
      <c r="G2" s="262"/>
      <c r="H2" s="262"/>
      <c r="I2" s="262"/>
      <c r="J2" s="262"/>
      <c r="K2" s="262"/>
      <c r="L2" s="262"/>
      <c r="M2" s="262"/>
      <c r="N2" s="262"/>
      <c r="O2" s="262"/>
      <c r="P2" s="262"/>
      <c r="Q2" s="262"/>
      <c r="R2" s="262"/>
      <c r="S2" s="262"/>
    </row>
    <row r="3" spans="1:19" s="6" customFormat="1" ht="42" customHeight="1">
      <c r="A3" s="265"/>
      <c r="B3" s="266"/>
      <c r="C3" s="266"/>
      <c r="D3" s="266"/>
      <c r="E3" s="266"/>
      <c r="F3" s="266"/>
      <c r="G3" s="266"/>
      <c r="H3" s="266"/>
      <c r="I3" s="266"/>
      <c r="J3" s="266"/>
      <c r="K3" s="266"/>
      <c r="L3" s="266"/>
      <c r="M3" s="266"/>
      <c r="N3" s="266"/>
      <c r="O3" s="266"/>
      <c r="P3" s="266"/>
      <c r="Q3" s="266"/>
      <c r="R3" s="266"/>
      <c r="S3" s="266"/>
    </row>
    <row r="4" spans="1:19" s="1" customFormat="1" ht="64.5" customHeight="1">
      <c r="A4" s="263" t="str">
        <f>CARÁTULA!B4</f>
        <v xml:space="preserve">CÉDULA DE EVALUACIÓN PARA CÁNCER EN MENORES DE 18 AÑOS: Astrocitoma, Ependimoma, Meduloblastoma, Neuroblastoma, Otros tumores del sistema nervioso central; Tumor de Wilms, Otros tumores renales, Hepatocarcinoma, Hepatoblastoma, Osteosarcoma, Sarcoma de Ewing, Linfoma no Hodgkin, Enfermedad o linfoma deHodgkin, Retinoblastoma, Sarcoma de partes blandas, Tumores gonadales, Tumores extragonadales, Diversos carcinomas, Histiocitosis; Leucemia linfoblástica aguda, Leucemia mieloblástica aguda, Leucemia crónica, Síndrome mielodisplásico - 2018                                                                                                                                                                             </v>
      </c>
      <c r="B4" s="264"/>
      <c r="C4" s="264"/>
      <c r="D4" s="264"/>
      <c r="E4" s="264"/>
      <c r="F4" s="264"/>
      <c r="G4" s="264"/>
      <c r="H4" s="264"/>
      <c r="I4" s="264"/>
      <c r="J4" s="264"/>
      <c r="K4" s="264"/>
      <c r="L4" s="264"/>
      <c r="M4" s="264"/>
      <c r="N4" s="264"/>
      <c r="O4" s="264"/>
      <c r="P4" s="264"/>
      <c r="Q4" s="264"/>
      <c r="R4" s="264"/>
      <c r="S4" s="264"/>
    </row>
    <row r="5" spans="1:19" s="7" customFormat="1" ht="19">
      <c r="A5" s="273">
        <f>CARÁTULA!E8</f>
        <v>0</v>
      </c>
      <c r="B5" s="274"/>
      <c r="C5" s="274"/>
      <c r="D5" s="274"/>
      <c r="E5" s="274"/>
      <c r="F5" s="274"/>
      <c r="G5" s="274"/>
      <c r="H5" s="274"/>
      <c r="I5" s="274"/>
      <c r="J5" s="274">
        <f>CARÁTULA!E11</f>
        <v>0</v>
      </c>
      <c r="K5" s="274"/>
      <c r="L5" s="274"/>
      <c r="M5" s="274"/>
      <c r="N5" s="274"/>
      <c r="O5" s="274"/>
      <c r="P5" s="274"/>
      <c r="Q5" s="274"/>
      <c r="R5" s="274"/>
      <c r="S5" s="274"/>
    </row>
    <row r="6" spans="1:19" s="7" customFormat="1" ht="20" customHeight="1">
      <c r="A6" s="299" t="s">
        <v>1810</v>
      </c>
      <c r="B6" s="300"/>
      <c r="C6" s="300"/>
      <c r="D6" s="300"/>
      <c r="E6" s="300"/>
      <c r="F6" s="300"/>
      <c r="G6" s="300"/>
      <c r="H6" s="300"/>
      <c r="I6" s="300"/>
      <c r="J6" s="300"/>
      <c r="K6" s="300"/>
      <c r="L6" s="300"/>
      <c r="M6" s="300"/>
      <c r="N6" s="300"/>
      <c r="O6" s="300"/>
      <c r="P6" s="300"/>
      <c r="Q6" s="300"/>
      <c r="R6" s="300"/>
      <c r="S6" s="300"/>
    </row>
    <row r="7" spans="1:19" s="7" customFormat="1" ht="20" customHeight="1">
      <c r="A7" s="251"/>
      <c r="B7" s="251" t="s">
        <v>28</v>
      </c>
      <c r="C7" s="252" t="s">
        <v>29</v>
      </c>
      <c r="D7" s="8" t="s">
        <v>30</v>
      </c>
      <c r="E7" s="252" t="s">
        <v>31</v>
      </c>
      <c r="F7" s="257" t="s">
        <v>1723</v>
      </c>
      <c r="G7" s="257" t="s">
        <v>452</v>
      </c>
      <c r="H7" s="257" t="s">
        <v>1724</v>
      </c>
      <c r="I7" s="8" t="s">
        <v>1</v>
      </c>
      <c r="J7" s="252" t="s">
        <v>31</v>
      </c>
      <c r="K7" s="257" t="s">
        <v>1723</v>
      </c>
      <c r="L7" s="257" t="s">
        <v>452</v>
      </c>
      <c r="M7" s="257" t="s">
        <v>1724</v>
      </c>
      <c r="N7" s="9" t="s">
        <v>2</v>
      </c>
      <c r="O7" s="252" t="s">
        <v>31</v>
      </c>
      <c r="P7" s="288" t="s">
        <v>1723</v>
      </c>
      <c r="Q7" s="288" t="s">
        <v>452</v>
      </c>
      <c r="R7" s="288" t="s">
        <v>1724</v>
      </c>
      <c r="S7" s="252" t="s">
        <v>32</v>
      </c>
    </row>
    <row r="8" spans="1:19" s="7" customFormat="1" ht="20" customHeight="1">
      <c r="A8" s="251"/>
      <c r="B8" s="251"/>
      <c r="C8" s="252"/>
      <c r="D8" s="39" t="s">
        <v>33</v>
      </c>
      <c r="E8" s="252"/>
      <c r="F8" s="257"/>
      <c r="G8" s="257"/>
      <c r="H8" s="257"/>
      <c r="I8" s="40" t="s">
        <v>33</v>
      </c>
      <c r="J8" s="252"/>
      <c r="K8" s="257"/>
      <c r="L8" s="257"/>
      <c r="M8" s="257"/>
      <c r="N8" s="41" t="s">
        <v>5</v>
      </c>
      <c r="O8" s="252"/>
      <c r="P8" s="288"/>
      <c r="Q8" s="288"/>
      <c r="R8" s="288"/>
      <c r="S8" s="252"/>
    </row>
    <row r="9" spans="1:19" s="66" customFormat="1" ht="15">
      <c r="A9" s="251"/>
      <c r="B9" s="251"/>
      <c r="C9" s="253"/>
      <c r="D9" s="42" t="s">
        <v>34</v>
      </c>
      <c r="E9" s="253"/>
      <c r="F9" s="257"/>
      <c r="G9" s="257"/>
      <c r="H9" s="257"/>
      <c r="I9" s="43" t="s">
        <v>34</v>
      </c>
      <c r="J9" s="253"/>
      <c r="K9" s="257"/>
      <c r="L9" s="257"/>
      <c r="M9" s="257"/>
      <c r="N9" s="44" t="s">
        <v>34</v>
      </c>
      <c r="O9" s="253"/>
      <c r="P9" s="288"/>
      <c r="Q9" s="288"/>
      <c r="R9" s="288"/>
      <c r="S9" s="253"/>
    </row>
    <row r="10" spans="1:19" s="66" customFormat="1" ht="295.5" customHeight="1">
      <c r="A10" s="45">
        <v>1</v>
      </c>
      <c r="B10" s="295" t="s">
        <v>1778</v>
      </c>
      <c r="C10" s="289" t="s">
        <v>1865</v>
      </c>
      <c r="D10" s="65" t="s">
        <v>1897</v>
      </c>
      <c r="E10" s="18">
        <v>1</v>
      </c>
      <c r="F10" s="46">
        <f t="shared" ref="F10:F11" si="0">IF(E10=G10,H10)</f>
        <v>1</v>
      </c>
      <c r="G10" s="46">
        <f t="shared" ref="G10:G11" si="1">IF(E10="NA","NA",H10)</f>
        <v>1</v>
      </c>
      <c r="H10" s="46">
        <v>1</v>
      </c>
      <c r="I10" s="20" t="s">
        <v>1896</v>
      </c>
      <c r="J10" s="18">
        <v>1</v>
      </c>
      <c r="K10" s="46">
        <f t="shared" ref="K10:K27" si="2">IF(J10=L10,M10)</f>
        <v>1</v>
      </c>
      <c r="L10" s="46">
        <f t="shared" ref="L10:L27" si="3">IF(J10="NA","NA",M10)</f>
        <v>1</v>
      </c>
      <c r="M10" s="46">
        <v>1</v>
      </c>
      <c r="N10" s="17" t="s">
        <v>515</v>
      </c>
      <c r="O10" s="18">
        <v>1</v>
      </c>
      <c r="P10" s="46">
        <f t="shared" ref="P10:P27" si="4">IF(O10=Q10,R10)</f>
        <v>1</v>
      </c>
      <c r="Q10" s="46">
        <f t="shared" ref="Q10:Q27" si="5">IF(O10="NA","NA",R10)</f>
        <v>1</v>
      </c>
      <c r="R10" s="46">
        <v>1</v>
      </c>
      <c r="S10" s="28" t="s">
        <v>190</v>
      </c>
    </row>
    <row r="11" spans="1:19" s="66" customFormat="1" ht="245.25" customHeight="1">
      <c r="A11" s="45">
        <v>2</v>
      </c>
      <c r="B11" s="295"/>
      <c r="C11" s="290"/>
      <c r="D11" s="65" t="s">
        <v>442</v>
      </c>
      <c r="E11" s="18">
        <v>1</v>
      </c>
      <c r="F11" s="46">
        <f t="shared" si="0"/>
        <v>1</v>
      </c>
      <c r="G11" s="46">
        <f t="shared" si="1"/>
        <v>1</v>
      </c>
      <c r="H11" s="46">
        <v>1</v>
      </c>
      <c r="I11" s="20" t="s">
        <v>1926</v>
      </c>
      <c r="J11" s="18">
        <v>1</v>
      </c>
      <c r="K11" s="46">
        <f t="shared" si="2"/>
        <v>1</v>
      </c>
      <c r="L11" s="46">
        <f t="shared" si="3"/>
        <v>1</v>
      </c>
      <c r="M11" s="46">
        <v>1</v>
      </c>
      <c r="N11" s="17" t="s">
        <v>516</v>
      </c>
      <c r="O11" s="18">
        <v>1</v>
      </c>
      <c r="P11" s="46">
        <f t="shared" si="4"/>
        <v>1</v>
      </c>
      <c r="Q11" s="46">
        <f t="shared" si="5"/>
        <v>1</v>
      </c>
      <c r="R11" s="46">
        <v>1</v>
      </c>
      <c r="S11" s="28" t="s">
        <v>433</v>
      </c>
    </row>
    <row r="12" spans="1:19" s="66" customFormat="1" ht="255">
      <c r="A12" s="45">
        <v>3</v>
      </c>
      <c r="B12" s="295" t="s">
        <v>1778</v>
      </c>
      <c r="C12" s="289" t="s">
        <v>1928</v>
      </c>
      <c r="D12" s="65" t="s">
        <v>517</v>
      </c>
      <c r="E12" s="18">
        <v>1</v>
      </c>
      <c r="F12" s="46">
        <f t="shared" ref="F12:F27" si="6">IF(E12=G12,H12)</f>
        <v>1</v>
      </c>
      <c r="G12" s="46">
        <f t="shared" ref="G12:G27" si="7">IF(E12="NA","NA",H12)</f>
        <v>1</v>
      </c>
      <c r="H12" s="46">
        <v>1</v>
      </c>
      <c r="I12" s="20" t="s">
        <v>1927</v>
      </c>
      <c r="J12" s="18">
        <v>1</v>
      </c>
      <c r="K12" s="46">
        <f t="shared" si="2"/>
        <v>1</v>
      </c>
      <c r="L12" s="46">
        <f t="shared" si="3"/>
        <v>1</v>
      </c>
      <c r="M12" s="46">
        <v>1</v>
      </c>
      <c r="N12" s="17" t="s">
        <v>439</v>
      </c>
      <c r="O12" s="18">
        <v>1</v>
      </c>
      <c r="P12" s="46">
        <f t="shared" si="4"/>
        <v>1</v>
      </c>
      <c r="Q12" s="46">
        <f t="shared" si="5"/>
        <v>1</v>
      </c>
      <c r="R12" s="46">
        <v>1</v>
      </c>
      <c r="S12" s="28" t="s">
        <v>434</v>
      </c>
    </row>
    <row r="13" spans="1:19" s="66" customFormat="1" ht="63.75" customHeight="1">
      <c r="A13" s="45">
        <v>4</v>
      </c>
      <c r="B13" s="296"/>
      <c r="C13" s="290"/>
      <c r="D13" s="65" t="s">
        <v>518</v>
      </c>
      <c r="E13" s="18">
        <v>1</v>
      </c>
      <c r="F13" s="46">
        <f t="shared" si="6"/>
        <v>1</v>
      </c>
      <c r="G13" s="46">
        <f t="shared" si="7"/>
        <v>1</v>
      </c>
      <c r="H13" s="46">
        <v>1</v>
      </c>
      <c r="I13" s="20" t="s">
        <v>519</v>
      </c>
      <c r="J13" s="18">
        <v>1</v>
      </c>
      <c r="K13" s="46">
        <f t="shared" si="2"/>
        <v>1</v>
      </c>
      <c r="L13" s="46">
        <f t="shared" si="3"/>
        <v>1</v>
      </c>
      <c r="M13" s="46">
        <v>1</v>
      </c>
      <c r="N13" s="17" t="s">
        <v>520</v>
      </c>
      <c r="O13" s="47" t="s">
        <v>452</v>
      </c>
      <c r="P13" s="17" t="s">
        <v>452</v>
      </c>
      <c r="Q13" s="17" t="s">
        <v>452</v>
      </c>
      <c r="R13" s="17" t="s">
        <v>452</v>
      </c>
      <c r="S13" s="28" t="s">
        <v>435</v>
      </c>
    </row>
    <row r="14" spans="1:19" s="66" customFormat="1" ht="88.5" customHeight="1">
      <c r="A14" s="67">
        <v>5</v>
      </c>
      <c r="B14" s="284" t="s">
        <v>521</v>
      </c>
      <c r="C14" s="297" t="s">
        <v>181</v>
      </c>
      <c r="D14" s="17" t="s">
        <v>522</v>
      </c>
      <c r="E14" s="18">
        <v>1</v>
      </c>
      <c r="F14" s="46">
        <f t="shared" si="6"/>
        <v>1</v>
      </c>
      <c r="G14" s="46">
        <f t="shared" si="7"/>
        <v>1</v>
      </c>
      <c r="H14" s="46">
        <v>1</v>
      </c>
      <c r="I14" s="20" t="s">
        <v>1929</v>
      </c>
      <c r="J14" s="18">
        <v>1</v>
      </c>
      <c r="K14" s="46">
        <f t="shared" si="2"/>
        <v>1</v>
      </c>
      <c r="L14" s="46">
        <f t="shared" si="3"/>
        <v>1</v>
      </c>
      <c r="M14" s="46">
        <v>1</v>
      </c>
      <c r="N14" s="17" t="s">
        <v>523</v>
      </c>
      <c r="O14" s="18">
        <v>1</v>
      </c>
      <c r="P14" s="46">
        <f t="shared" si="4"/>
        <v>1</v>
      </c>
      <c r="Q14" s="46">
        <f t="shared" si="5"/>
        <v>1</v>
      </c>
      <c r="R14" s="46">
        <v>1</v>
      </c>
      <c r="S14" s="28" t="s">
        <v>436</v>
      </c>
    </row>
    <row r="15" spans="1:19" s="66" customFormat="1" ht="93.75" customHeight="1">
      <c r="A15" s="67">
        <v>6</v>
      </c>
      <c r="B15" s="285"/>
      <c r="C15" s="298"/>
      <c r="D15" s="17" t="s">
        <v>1931</v>
      </c>
      <c r="E15" s="18">
        <v>1</v>
      </c>
      <c r="F15" s="46">
        <f t="shared" si="6"/>
        <v>1</v>
      </c>
      <c r="G15" s="46">
        <f t="shared" si="7"/>
        <v>1</v>
      </c>
      <c r="H15" s="46">
        <v>1</v>
      </c>
      <c r="I15" s="20" t="s">
        <v>1930</v>
      </c>
      <c r="J15" s="18">
        <v>1</v>
      </c>
      <c r="K15" s="46">
        <f t="shared" si="2"/>
        <v>1</v>
      </c>
      <c r="L15" s="46">
        <f t="shared" si="3"/>
        <v>1</v>
      </c>
      <c r="M15" s="46">
        <v>1</v>
      </c>
      <c r="N15" s="17" t="s">
        <v>524</v>
      </c>
      <c r="O15" s="18">
        <v>1</v>
      </c>
      <c r="P15" s="46">
        <f t="shared" si="4"/>
        <v>1</v>
      </c>
      <c r="Q15" s="46">
        <f t="shared" si="5"/>
        <v>1</v>
      </c>
      <c r="R15" s="46">
        <v>1</v>
      </c>
      <c r="S15" s="28" t="s">
        <v>177</v>
      </c>
    </row>
    <row r="16" spans="1:19" s="66" customFormat="1" ht="105">
      <c r="A16" s="67">
        <v>7</v>
      </c>
      <c r="B16" s="285"/>
      <c r="C16" s="298"/>
      <c r="D16" s="17" t="s">
        <v>1972</v>
      </c>
      <c r="E16" s="18">
        <v>1</v>
      </c>
      <c r="F16" s="46">
        <f t="shared" si="6"/>
        <v>1</v>
      </c>
      <c r="G16" s="46">
        <f t="shared" si="7"/>
        <v>1</v>
      </c>
      <c r="H16" s="46">
        <v>1</v>
      </c>
      <c r="I16" s="20" t="s">
        <v>1938</v>
      </c>
      <c r="J16" s="18">
        <v>1</v>
      </c>
      <c r="K16" s="46">
        <f t="shared" si="2"/>
        <v>1</v>
      </c>
      <c r="L16" s="46">
        <f t="shared" si="3"/>
        <v>1</v>
      </c>
      <c r="M16" s="46">
        <v>1</v>
      </c>
      <c r="N16" s="17" t="s">
        <v>525</v>
      </c>
      <c r="O16" s="18">
        <v>1</v>
      </c>
      <c r="P16" s="46">
        <f t="shared" si="4"/>
        <v>1</v>
      </c>
      <c r="Q16" s="46">
        <f t="shared" si="5"/>
        <v>1</v>
      </c>
      <c r="R16" s="46">
        <v>1</v>
      </c>
      <c r="S16" s="254" t="s">
        <v>433</v>
      </c>
    </row>
    <row r="17" spans="1:19" s="66" customFormat="1" ht="127.5" customHeight="1">
      <c r="A17" s="67">
        <v>8</v>
      </c>
      <c r="B17" s="68" t="s">
        <v>521</v>
      </c>
      <c r="C17" s="298"/>
      <c r="D17" s="17" t="s">
        <v>1973</v>
      </c>
      <c r="E17" s="18">
        <v>1</v>
      </c>
      <c r="F17" s="46">
        <f t="shared" si="6"/>
        <v>1</v>
      </c>
      <c r="G17" s="46">
        <f t="shared" si="7"/>
        <v>1</v>
      </c>
      <c r="H17" s="46">
        <v>1</v>
      </c>
      <c r="I17" s="20" t="s">
        <v>526</v>
      </c>
      <c r="J17" s="18">
        <v>1</v>
      </c>
      <c r="K17" s="46">
        <f t="shared" si="2"/>
        <v>1</v>
      </c>
      <c r="L17" s="46">
        <f t="shared" si="3"/>
        <v>1</v>
      </c>
      <c r="M17" s="46">
        <v>1</v>
      </c>
      <c r="N17" s="17" t="s">
        <v>527</v>
      </c>
      <c r="O17" s="18">
        <v>1</v>
      </c>
      <c r="P17" s="46">
        <f t="shared" si="4"/>
        <v>1</v>
      </c>
      <c r="Q17" s="46">
        <f t="shared" si="5"/>
        <v>1</v>
      </c>
      <c r="R17" s="46">
        <v>1</v>
      </c>
      <c r="S17" s="254"/>
    </row>
    <row r="18" spans="1:19" s="66" customFormat="1" ht="124.5" customHeight="1">
      <c r="A18" s="45">
        <v>9</v>
      </c>
      <c r="B18" s="69" t="s">
        <v>528</v>
      </c>
      <c r="C18" s="24" t="s">
        <v>1720</v>
      </c>
      <c r="D18" s="17" t="s">
        <v>529</v>
      </c>
      <c r="E18" s="18">
        <v>1</v>
      </c>
      <c r="F18" s="46">
        <f t="shared" si="6"/>
        <v>1</v>
      </c>
      <c r="G18" s="46">
        <f t="shared" si="7"/>
        <v>1</v>
      </c>
      <c r="H18" s="46">
        <v>1</v>
      </c>
      <c r="I18" s="20" t="s">
        <v>530</v>
      </c>
      <c r="J18" s="18">
        <v>1</v>
      </c>
      <c r="K18" s="46">
        <f t="shared" si="2"/>
        <v>1</v>
      </c>
      <c r="L18" s="46">
        <f t="shared" si="3"/>
        <v>1</v>
      </c>
      <c r="M18" s="46">
        <v>1</v>
      </c>
      <c r="N18" s="17" t="s">
        <v>531</v>
      </c>
      <c r="O18" s="18">
        <v>1</v>
      </c>
      <c r="P18" s="46">
        <f t="shared" si="4"/>
        <v>1</v>
      </c>
      <c r="Q18" s="46">
        <f t="shared" si="5"/>
        <v>1</v>
      </c>
      <c r="R18" s="46">
        <v>1</v>
      </c>
      <c r="S18" s="28" t="s">
        <v>81</v>
      </c>
    </row>
    <row r="19" spans="1:19" s="66" customFormat="1" ht="153.75" customHeight="1">
      <c r="A19" s="45">
        <v>10</v>
      </c>
      <c r="B19" s="270" t="s">
        <v>532</v>
      </c>
      <c r="C19" s="24" t="s">
        <v>182</v>
      </c>
      <c r="D19" s="17" t="s">
        <v>533</v>
      </c>
      <c r="E19" s="18">
        <v>1</v>
      </c>
      <c r="F19" s="46">
        <f t="shared" si="6"/>
        <v>1</v>
      </c>
      <c r="G19" s="46">
        <f t="shared" si="7"/>
        <v>1</v>
      </c>
      <c r="H19" s="46">
        <v>1</v>
      </c>
      <c r="I19" s="20" t="s">
        <v>1932</v>
      </c>
      <c r="J19" s="18">
        <v>1</v>
      </c>
      <c r="K19" s="46">
        <f t="shared" si="2"/>
        <v>1</v>
      </c>
      <c r="L19" s="46">
        <f t="shared" si="3"/>
        <v>1</v>
      </c>
      <c r="M19" s="46">
        <v>1</v>
      </c>
      <c r="N19" s="17" t="s">
        <v>534</v>
      </c>
      <c r="O19" s="18">
        <v>1</v>
      </c>
      <c r="P19" s="46">
        <f t="shared" si="4"/>
        <v>1</v>
      </c>
      <c r="Q19" s="46">
        <f t="shared" si="5"/>
        <v>1</v>
      </c>
      <c r="R19" s="46">
        <v>1</v>
      </c>
      <c r="S19" s="28" t="s">
        <v>192</v>
      </c>
    </row>
    <row r="20" spans="1:19" s="66" customFormat="1" ht="211.5" customHeight="1">
      <c r="A20" s="45">
        <v>11</v>
      </c>
      <c r="B20" s="270"/>
      <c r="C20" s="289" t="s">
        <v>182</v>
      </c>
      <c r="D20" s="17" t="s">
        <v>535</v>
      </c>
      <c r="E20" s="18">
        <v>1</v>
      </c>
      <c r="F20" s="46">
        <f t="shared" si="6"/>
        <v>1</v>
      </c>
      <c r="G20" s="46">
        <f t="shared" si="7"/>
        <v>1</v>
      </c>
      <c r="H20" s="46">
        <v>1</v>
      </c>
      <c r="I20" s="20" t="s">
        <v>1933</v>
      </c>
      <c r="J20" s="18">
        <v>1</v>
      </c>
      <c r="K20" s="46">
        <f t="shared" si="2"/>
        <v>1</v>
      </c>
      <c r="L20" s="46">
        <f t="shared" si="3"/>
        <v>1</v>
      </c>
      <c r="M20" s="46">
        <v>1</v>
      </c>
      <c r="N20" s="17" t="s">
        <v>536</v>
      </c>
      <c r="O20" s="18">
        <v>1</v>
      </c>
      <c r="P20" s="46">
        <f t="shared" si="4"/>
        <v>1</v>
      </c>
      <c r="Q20" s="46">
        <f t="shared" si="5"/>
        <v>1</v>
      </c>
      <c r="R20" s="46">
        <v>1</v>
      </c>
      <c r="S20" s="28" t="s">
        <v>440</v>
      </c>
    </row>
    <row r="21" spans="1:19" s="66" customFormat="1" ht="172.5" customHeight="1">
      <c r="A21" s="45">
        <v>12</v>
      </c>
      <c r="B21" s="270" t="s">
        <v>532</v>
      </c>
      <c r="C21" s="293"/>
      <c r="D21" s="17" t="s">
        <v>537</v>
      </c>
      <c r="E21" s="18">
        <v>1</v>
      </c>
      <c r="F21" s="46">
        <f t="shared" si="6"/>
        <v>1</v>
      </c>
      <c r="G21" s="46">
        <f t="shared" si="7"/>
        <v>1</v>
      </c>
      <c r="H21" s="46">
        <v>1</v>
      </c>
      <c r="I21" s="20" t="s">
        <v>538</v>
      </c>
      <c r="J21" s="18">
        <v>1</v>
      </c>
      <c r="K21" s="46">
        <f t="shared" si="2"/>
        <v>1</v>
      </c>
      <c r="L21" s="46">
        <f t="shared" si="3"/>
        <v>1</v>
      </c>
      <c r="M21" s="46">
        <v>1</v>
      </c>
      <c r="N21" s="17" t="s">
        <v>539</v>
      </c>
      <c r="O21" s="18">
        <v>1</v>
      </c>
      <c r="P21" s="46">
        <f t="shared" si="4"/>
        <v>1</v>
      </c>
      <c r="Q21" s="46">
        <f t="shared" si="5"/>
        <v>1</v>
      </c>
      <c r="R21" s="46">
        <v>1</v>
      </c>
      <c r="S21" s="294" t="s">
        <v>441</v>
      </c>
    </row>
    <row r="22" spans="1:19" s="66" customFormat="1" ht="180">
      <c r="A22" s="45">
        <v>13</v>
      </c>
      <c r="B22" s="270"/>
      <c r="C22" s="24" t="s">
        <v>183</v>
      </c>
      <c r="D22" s="17" t="s">
        <v>540</v>
      </c>
      <c r="E22" s="18">
        <v>1</v>
      </c>
      <c r="F22" s="46">
        <f t="shared" si="6"/>
        <v>1</v>
      </c>
      <c r="G22" s="46">
        <f t="shared" si="7"/>
        <v>1</v>
      </c>
      <c r="H22" s="46">
        <v>1</v>
      </c>
      <c r="I22" s="20" t="s">
        <v>1934</v>
      </c>
      <c r="J22" s="18">
        <v>1</v>
      </c>
      <c r="K22" s="46">
        <f t="shared" si="2"/>
        <v>1</v>
      </c>
      <c r="L22" s="46">
        <f t="shared" si="3"/>
        <v>1</v>
      </c>
      <c r="M22" s="46">
        <v>1</v>
      </c>
      <c r="N22" s="17" t="s">
        <v>541</v>
      </c>
      <c r="O22" s="18">
        <v>1</v>
      </c>
      <c r="P22" s="46">
        <f t="shared" si="4"/>
        <v>1</v>
      </c>
      <c r="Q22" s="46">
        <f t="shared" si="5"/>
        <v>1</v>
      </c>
      <c r="R22" s="46">
        <v>1</v>
      </c>
      <c r="S22" s="292"/>
    </row>
    <row r="23" spans="1:19" s="66" customFormat="1" ht="90">
      <c r="A23" s="45">
        <v>14</v>
      </c>
      <c r="B23" s="17" t="s">
        <v>542</v>
      </c>
      <c r="C23" s="24" t="s">
        <v>184</v>
      </c>
      <c r="D23" s="17" t="s">
        <v>543</v>
      </c>
      <c r="E23" s="18">
        <v>1</v>
      </c>
      <c r="F23" s="46">
        <f t="shared" si="6"/>
        <v>1</v>
      </c>
      <c r="G23" s="46">
        <f t="shared" si="7"/>
        <v>1</v>
      </c>
      <c r="H23" s="46">
        <v>1</v>
      </c>
      <c r="I23" s="20" t="s">
        <v>1935</v>
      </c>
      <c r="J23" s="18">
        <v>1</v>
      </c>
      <c r="K23" s="46">
        <f t="shared" si="2"/>
        <v>1</v>
      </c>
      <c r="L23" s="46">
        <f t="shared" si="3"/>
        <v>1</v>
      </c>
      <c r="M23" s="46">
        <v>1</v>
      </c>
      <c r="N23" s="17" t="s">
        <v>544</v>
      </c>
      <c r="O23" s="18">
        <v>1</v>
      </c>
      <c r="P23" s="46">
        <f t="shared" si="4"/>
        <v>1</v>
      </c>
      <c r="Q23" s="46">
        <f t="shared" si="5"/>
        <v>1</v>
      </c>
      <c r="R23" s="46">
        <v>1</v>
      </c>
      <c r="S23" s="28" t="s">
        <v>193</v>
      </c>
    </row>
    <row r="24" spans="1:19" s="66" customFormat="1" ht="91.5" customHeight="1">
      <c r="A24" s="45">
        <v>15</v>
      </c>
      <c r="B24" s="17" t="s">
        <v>545</v>
      </c>
      <c r="C24" s="24" t="s">
        <v>185</v>
      </c>
      <c r="D24" s="17" t="s">
        <v>546</v>
      </c>
      <c r="E24" s="18">
        <v>1</v>
      </c>
      <c r="F24" s="46">
        <f t="shared" si="6"/>
        <v>1</v>
      </c>
      <c r="G24" s="46">
        <f t="shared" si="7"/>
        <v>1</v>
      </c>
      <c r="H24" s="46">
        <v>1</v>
      </c>
      <c r="I24" s="20" t="s">
        <v>1936</v>
      </c>
      <c r="J24" s="18">
        <v>1</v>
      </c>
      <c r="K24" s="46">
        <f t="shared" si="2"/>
        <v>1</v>
      </c>
      <c r="L24" s="46">
        <f t="shared" si="3"/>
        <v>1</v>
      </c>
      <c r="M24" s="46">
        <v>1</v>
      </c>
      <c r="N24" s="17" t="s">
        <v>547</v>
      </c>
      <c r="O24" s="18">
        <v>1</v>
      </c>
      <c r="P24" s="46">
        <f t="shared" si="4"/>
        <v>1</v>
      </c>
      <c r="Q24" s="46">
        <f t="shared" si="5"/>
        <v>1</v>
      </c>
      <c r="R24" s="46">
        <v>1</v>
      </c>
      <c r="S24" s="28" t="s">
        <v>191</v>
      </c>
    </row>
    <row r="25" spans="1:19" s="66" customFormat="1" ht="94.5" customHeight="1">
      <c r="A25" s="45">
        <v>16</v>
      </c>
      <c r="B25" s="17" t="s">
        <v>548</v>
      </c>
      <c r="C25" s="24" t="s">
        <v>186</v>
      </c>
      <c r="D25" s="17" t="s">
        <v>549</v>
      </c>
      <c r="E25" s="18">
        <v>1</v>
      </c>
      <c r="F25" s="46">
        <f t="shared" si="6"/>
        <v>1</v>
      </c>
      <c r="G25" s="46">
        <f t="shared" si="7"/>
        <v>1</v>
      </c>
      <c r="H25" s="46">
        <v>1</v>
      </c>
      <c r="I25" s="20" t="s">
        <v>1937</v>
      </c>
      <c r="J25" s="18">
        <v>1</v>
      </c>
      <c r="K25" s="46">
        <f t="shared" si="2"/>
        <v>1</v>
      </c>
      <c r="L25" s="46">
        <f t="shared" si="3"/>
        <v>1</v>
      </c>
      <c r="M25" s="46">
        <v>1</v>
      </c>
      <c r="N25" s="17" t="s">
        <v>550</v>
      </c>
      <c r="O25" s="18">
        <v>1</v>
      </c>
      <c r="P25" s="46">
        <f t="shared" si="4"/>
        <v>1</v>
      </c>
      <c r="Q25" s="46">
        <f t="shared" si="5"/>
        <v>1</v>
      </c>
      <c r="R25" s="46">
        <v>1</v>
      </c>
      <c r="S25" s="28" t="s">
        <v>177</v>
      </c>
    </row>
    <row r="26" spans="1:19" s="66" customFormat="1" ht="75">
      <c r="A26" s="45">
        <v>17</v>
      </c>
      <c r="B26" s="17" t="s">
        <v>551</v>
      </c>
      <c r="C26" s="24" t="s">
        <v>187</v>
      </c>
      <c r="D26" s="17" t="s">
        <v>552</v>
      </c>
      <c r="E26" s="18">
        <v>1</v>
      </c>
      <c r="F26" s="46">
        <f t="shared" si="6"/>
        <v>1</v>
      </c>
      <c r="G26" s="46">
        <f t="shared" si="7"/>
        <v>1</v>
      </c>
      <c r="H26" s="46">
        <v>1</v>
      </c>
      <c r="I26" s="20" t="s">
        <v>553</v>
      </c>
      <c r="J26" s="18">
        <v>1</v>
      </c>
      <c r="K26" s="46">
        <f t="shared" si="2"/>
        <v>1</v>
      </c>
      <c r="L26" s="46">
        <f t="shared" si="3"/>
        <v>1</v>
      </c>
      <c r="M26" s="46">
        <v>1</v>
      </c>
      <c r="N26" s="17" t="s">
        <v>554</v>
      </c>
      <c r="O26" s="18">
        <v>1</v>
      </c>
      <c r="P26" s="46">
        <f t="shared" si="4"/>
        <v>1</v>
      </c>
      <c r="Q26" s="46">
        <f t="shared" si="5"/>
        <v>1</v>
      </c>
      <c r="R26" s="46">
        <v>1</v>
      </c>
      <c r="S26" s="28" t="s">
        <v>437</v>
      </c>
    </row>
    <row r="27" spans="1:19" s="70" customFormat="1" ht="105">
      <c r="A27" s="45">
        <v>18</v>
      </c>
      <c r="B27" s="17" t="s">
        <v>555</v>
      </c>
      <c r="C27" s="24" t="s">
        <v>188</v>
      </c>
      <c r="D27" s="17" t="s">
        <v>556</v>
      </c>
      <c r="E27" s="18">
        <v>1</v>
      </c>
      <c r="F27" s="46">
        <f t="shared" si="6"/>
        <v>1</v>
      </c>
      <c r="G27" s="46">
        <f t="shared" si="7"/>
        <v>1</v>
      </c>
      <c r="H27" s="46">
        <v>1</v>
      </c>
      <c r="I27" s="20" t="s">
        <v>557</v>
      </c>
      <c r="J27" s="18">
        <v>1</v>
      </c>
      <c r="K27" s="46">
        <f t="shared" si="2"/>
        <v>1</v>
      </c>
      <c r="L27" s="46">
        <f t="shared" si="3"/>
        <v>1</v>
      </c>
      <c r="M27" s="46">
        <v>1</v>
      </c>
      <c r="N27" s="17" t="s">
        <v>554</v>
      </c>
      <c r="O27" s="18">
        <v>1</v>
      </c>
      <c r="P27" s="46">
        <f t="shared" si="4"/>
        <v>1</v>
      </c>
      <c r="Q27" s="46">
        <f t="shared" si="5"/>
        <v>1</v>
      </c>
      <c r="R27" s="46">
        <v>1</v>
      </c>
      <c r="S27" s="28" t="s">
        <v>437</v>
      </c>
    </row>
    <row r="28" spans="1:19" s="66" customFormat="1" ht="14">
      <c r="A28" s="254" t="s">
        <v>189</v>
      </c>
      <c r="B28" s="294"/>
      <c r="C28" s="294"/>
      <c r="D28" s="254"/>
      <c r="E28" s="254"/>
      <c r="F28" s="254"/>
      <c r="G28" s="254"/>
      <c r="H28" s="254"/>
      <c r="I28" s="254"/>
      <c r="J28" s="254"/>
      <c r="K28" s="254"/>
      <c r="L28" s="254"/>
      <c r="M28" s="254"/>
      <c r="N28" s="254"/>
      <c r="O28" s="254"/>
      <c r="P28" s="294"/>
      <c r="Q28" s="294"/>
      <c r="R28" s="294"/>
      <c r="S28" s="294"/>
    </row>
    <row r="29" spans="1:19" s="66" customFormat="1" ht="402" customHeight="1">
      <c r="A29" s="67">
        <v>19</v>
      </c>
      <c r="B29" s="71" t="s">
        <v>1779</v>
      </c>
      <c r="C29" s="72" t="s">
        <v>194</v>
      </c>
      <c r="D29" s="65" t="s">
        <v>1940</v>
      </c>
      <c r="E29" s="18">
        <v>1</v>
      </c>
      <c r="F29" s="46">
        <f t="shared" ref="F29:F30" si="8">IF(E29=G29,H29)</f>
        <v>1</v>
      </c>
      <c r="G29" s="46">
        <f t="shared" ref="G29:G30" si="9">IF(E29="NA","NA",H29)</f>
        <v>1</v>
      </c>
      <c r="H29" s="46">
        <v>1</v>
      </c>
      <c r="I29" s="20" t="s">
        <v>1939</v>
      </c>
      <c r="J29" s="18">
        <v>1</v>
      </c>
      <c r="K29" s="46">
        <f t="shared" ref="K29:K31" si="10">IF(J29=L29,M29)</f>
        <v>1</v>
      </c>
      <c r="L29" s="46">
        <f t="shared" ref="L29:L31" si="11">IF(J29="NA","NA",M29)</f>
        <v>1</v>
      </c>
      <c r="M29" s="46">
        <v>1</v>
      </c>
      <c r="N29" s="17" t="s">
        <v>558</v>
      </c>
      <c r="O29" s="18">
        <v>1</v>
      </c>
      <c r="P29" s="46">
        <f t="shared" ref="P29:P31" si="12">IF(O29=Q29,R29)</f>
        <v>1</v>
      </c>
      <c r="Q29" s="46">
        <f t="shared" ref="Q29:Q31" si="13">IF(O29="NA","NA",R29)</f>
        <v>1</v>
      </c>
      <c r="R29" s="46">
        <v>1</v>
      </c>
      <c r="S29" s="73" t="s">
        <v>438</v>
      </c>
    </row>
    <row r="30" spans="1:19" s="66" customFormat="1" ht="291.75" customHeight="1">
      <c r="A30" s="67">
        <v>20</v>
      </c>
      <c r="B30" s="285" t="s">
        <v>1779</v>
      </c>
      <c r="C30" s="290" t="s">
        <v>194</v>
      </c>
      <c r="D30" s="65" t="s">
        <v>559</v>
      </c>
      <c r="E30" s="18">
        <v>1</v>
      </c>
      <c r="F30" s="46">
        <f t="shared" si="8"/>
        <v>1</v>
      </c>
      <c r="G30" s="46">
        <f t="shared" si="9"/>
        <v>1</v>
      </c>
      <c r="H30" s="46">
        <v>1</v>
      </c>
      <c r="I30" s="20" t="s">
        <v>560</v>
      </c>
      <c r="J30" s="18">
        <v>1</v>
      </c>
      <c r="K30" s="46">
        <f t="shared" si="10"/>
        <v>1</v>
      </c>
      <c r="L30" s="46">
        <f t="shared" si="11"/>
        <v>1</v>
      </c>
      <c r="M30" s="46">
        <v>1</v>
      </c>
      <c r="N30" s="17" t="s">
        <v>561</v>
      </c>
      <c r="O30" s="18">
        <v>1</v>
      </c>
      <c r="P30" s="46">
        <f t="shared" si="12"/>
        <v>1</v>
      </c>
      <c r="Q30" s="46">
        <f t="shared" si="13"/>
        <v>1</v>
      </c>
      <c r="R30" s="46">
        <v>1</v>
      </c>
      <c r="S30" s="291" t="s">
        <v>438</v>
      </c>
    </row>
    <row r="31" spans="1:19" s="70" customFormat="1" ht="150">
      <c r="A31" s="67">
        <v>21</v>
      </c>
      <c r="B31" s="286"/>
      <c r="C31" s="293"/>
      <c r="D31" s="65" t="s">
        <v>562</v>
      </c>
      <c r="E31" s="18">
        <v>1</v>
      </c>
      <c r="F31" s="46">
        <f t="shared" ref="F31" si="14">IF(E31=G31,H31)</f>
        <v>1</v>
      </c>
      <c r="G31" s="46">
        <f t="shared" ref="G31" si="15">IF(E31="NA","NA",H31)</f>
        <v>1</v>
      </c>
      <c r="H31" s="46">
        <v>1</v>
      </c>
      <c r="I31" s="20" t="s">
        <v>563</v>
      </c>
      <c r="J31" s="18">
        <v>1</v>
      </c>
      <c r="K31" s="46">
        <f t="shared" si="10"/>
        <v>1</v>
      </c>
      <c r="L31" s="46">
        <f t="shared" si="11"/>
        <v>1</v>
      </c>
      <c r="M31" s="46">
        <v>1</v>
      </c>
      <c r="N31" s="17" t="s">
        <v>564</v>
      </c>
      <c r="O31" s="18">
        <v>1</v>
      </c>
      <c r="P31" s="46">
        <f t="shared" si="12"/>
        <v>1</v>
      </c>
      <c r="Q31" s="46">
        <f t="shared" si="13"/>
        <v>1</v>
      </c>
      <c r="R31" s="46">
        <v>1</v>
      </c>
      <c r="S31" s="292"/>
    </row>
    <row r="32" spans="1:19" s="66" customFormat="1" ht="14">
      <c r="A32" s="254" t="s">
        <v>195</v>
      </c>
      <c r="B32" s="292"/>
      <c r="C32" s="292"/>
      <c r="D32" s="254"/>
      <c r="E32" s="254"/>
      <c r="F32" s="254"/>
      <c r="G32" s="254"/>
      <c r="H32" s="254"/>
      <c r="I32" s="254"/>
      <c r="J32" s="254"/>
      <c r="K32" s="254"/>
      <c r="L32" s="254"/>
      <c r="M32" s="254"/>
      <c r="N32" s="254"/>
      <c r="O32" s="254"/>
      <c r="P32" s="292"/>
      <c r="Q32" s="292"/>
      <c r="R32" s="292"/>
      <c r="S32" s="292"/>
    </row>
    <row r="33" spans="1:19" s="66" customFormat="1" ht="105">
      <c r="A33" s="45">
        <v>22</v>
      </c>
      <c r="B33" s="17" t="s">
        <v>631</v>
      </c>
      <c r="C33" s="24" t="s">
        <v>202</v>
      </c>
      <c r="D33" s="17" t="s">
        <v>479</v>
      </c>
      <c r="E33" s="18">
        <v>1</v>
      </c>
      <c r="F33" s="46">
        <f t="shared" ref="F33:F35" si="16">IF(E33=G33,H33)</f>
        <v>1</v>
      </c>
      <c r="G33" s="46">
        <f t="shared" ref="G33:G35" si="17">IF(E33="NA","NA",H33)</f>
        <v>1</v>
      </c>
      <c r="H33" s="46">
        <v>1</v>
      </c>
      <c r="I33" s="20" t="s">
        <v>566</v>
      </c>
      <c r="J33" s="18">
        <v>1</v>
      </c>
      <c r="K33" s="46">
        <f t="shared" ref="K33:K38" si="18">IF(J33=L33,M33)</f>
        <v>1</v>
      </c>
      <c r="L33" s="46">
        <f t="shared" ref="L33:L38" si="19">IF(J33="NA","NA",M33)</f>
        <v>1</v>
      </c>
      <c r="M33" s="46">
        <v>1</v>
      </c>
      <c r="N33" s="17" t="s">
        <v>567</v>
      </c>
      <c r="O33" s="18">
        <v>1</v>
      </c>
      <c r="P33" s="46">
        <f t="shared" ref="P33:P38" si="20">IF(O33=Q33,R33)</f>
        <v>1</v>
      </c>
      <c r="Q33" s="46">
        <f t="shared" ref="Q33:Q38" si="21">IF(O33="NA","NA",R33)</f>
        <v>1</v>
      </c>
      <c r="R33" s="46">
        <v>1</v>
      </c>
      <c r="S33" s="28" t="s">
        <v>196</v>
      </c>
    </row>
    <row r="34" spans="1:19" s="66" customFormat="1" ht="150">
      <c r="A34" s="45">
        <v>23</v>
      </c>
      <c r="B34" s="270" t="s">
        <v>511</v>
      </c>
      <c r="C34" s="267" t="s">
        <v>1866</v>
      </c>
      <c r="D34" s="194" t="s">
        <v>568</v>
      </c>
      <c r="E34" s="195">
        <v>1</v>
      </c>
      <c r="F34" s="46">
        <f t="shared" si="16"/>
        <v>1</v>
      </c>
      <c r="G34" s="46">
        <f t="shared" si="17"/>
        <v>1</v>
      </c>
      <c r="H34" s="46">
        <v>1</v>
      </c>
      <c r="I34" s="196" t="s">
        <v>569</v>
      </c>
      <c r="J34" s="195">
        <v>1</v>
      </c>
      <c r="K34" s="46">
        <f t="shared" si="18"/>
        <v>1</v>
      </c>
      <c r="L34" s="46">
        <f t="shared" si="19"/>
        <v>1</v>
      </c>
      <c r="M34" s="46">
        <v>1</v>
      </c>
      <c r="N34" s="194" t="s">
        <v>570</v>
      </c>
      <c r="O34" s="18">
        <v>1</v>
      </c>
      <c r="P34" s="46">
        <f t="shared" si="20"/>
        <v>1</v>
      </c>
      <c r="Q34" s="46">
        <f t="shared" si="21"/>
        <v>1</v>
      </c>
      <c r="R34" s="46">
        <v>1</v>
      </c>
      <c r="S34" s="254" t="s">
        <v>197</v>
      </c>
    </row>
    <row r="35" spans="1:19" s="66" customFormat="1" ht="90">
      <c r="A35" s="45">
        <v>24</v>
      </c>
      <c r="B35" s="270"/>
      <c r="C35" s="267"/>
      <c r="D35" s="194" t="s">
        <v>571</v>
      </c>
      <c r="E35" s="195">
        <v>1</v>
      </c>
      <c r="F35" s="46">
        <f t="shared" si="16"/>
        <v>1</v>
      </c>
      <c r="G35" s="46">
        <f t="shared" si="17"/>
        <v>1</v>
      </c>
      <c r="H35" s="46">
        <v>1</v>
      </c>
      <c r="I35" s="196" t="s">
        <v>572</v>
      </c>
      <c r="J35" s="195">
        <v>1</v>
      </c>
      <c r="K35" s="46">
        <f t="shared" si="18"/>
        <v>1</v>
      </c>
      <c r="L35" s="46">
        <f t="shared" si="19"/>
        <v>1</v>
      </c>
      <c r="M35" s="46">
        <v>1</v>
      </c>
      <c r="N35" s="194" t="s">
        <v>573</v>
      </c>
      <c r="O35" s="18">
        <v>1</v>
      </c>
      <c r="P35" s="46">
        <f t="shared" si="20"/>
        <v>1</v>
      </c>
      <c r="Q35" s="46">
        <f t="shared" si="21"/>
        <v>1</v>
      </c>
      <c r="R35" s="46">
        <v>1</v>
      </c>
      <c r="S35" s="254"/>
    </row>
    <row r="36" spans="1:19" s="66" customFormat="1" ht="120">
      <c r="A36" s="45">
        <v>25</v>
      </c>
      <c r="B36" s="270"/>
      <c r="C36" s="267"/>
      <c r="D36" s="194" t="s">
        <v>574</v>
      </c>
      <c r="E36" s="195">
        <v>1</v>
      </c>
      <c r="F36" s="46">
        <f t="shared" ref="F36:F38" si="22">IF(E36=G36,H36)</f>
        <v>1</v>
      </c>
      <c r="G36" s="46">
        <f t="shared" ref="G36:G38" si="23">IF(E36="NA","NA",H36)</f>
        <v>1</v>
      </c>
      <c r="H36" s="46">
        <v>1</v>
      </c>
      <c r="I36" s="196" t="s">
        <v>575</v>
      </c>
      <c r="J36" s="195">
        <v>1</v>
      </c>
      <c r="K36" s="46">
        <f t="shared" si="18"/>
        <v>1</v>
      </c>
      <c r="L36" s="46">
        <f t="shared" si="19"/>
        <v>1</v>
      </c>
      <c r="M36" s="46">
        <v>1</v>
      </c>
      <c r="N36" s="194" t="s">
        <v>1780</v>
      </c>
      <c r="O36" s="18">
        <v>1</v>
      </c>
      <c r="P36" s="46">
        <f t="shared" si="20"/>
        <v>1</v>
      </c>
      <c r="Q36" s="46">
        <f t="shared" si="21"/>
        <v>1</v>
      </c>
      <c r="R36" s="46">
        <v>1</v>
      </c>
      <c r="S36" s="254"/>
    </row>
    <row r="37" spans="1:19" s="66" customFormat="1" ht="116.25" customHeight="1">
      <c r="A37" s="45">
        <v>26</v>
      </c>
      <c r="B37" s="270"/>
      <c r="C37" s="267"/>
      <c r="D37" s="194" t="s">
        <v>576</v>
      </c>
      <c r="E37" s="195">
        <v>1</v>
      </c>
      <c r="F37" s="46">
        <f t="shared" si="22"/>
        <v>1</v>
      </c>
      <c r="G37" s="46">
        <f t="shared" si="23"/>
        <v>1</v>
      </c>
      <c r="H37" s="46">
        <v>1</v>
      </c>
      <c r="I37" s="196" t="s">
        <v>577</v>
      </c>
      <c r="J37" s="195">
        <v>1</v>
      </c>
      <c r="K37" s="46">
        <f t="shared" si="18"/>
        <v>1</v>
      </c>
      <c r="L37" s="46">
        <f t="shared" si="19"/>
        <v>1</v>
      </c>
      <c r="M37" s="46">
        <v>1</v>
      </c>
      <c r="N37" s="194" t="s">
        <v>132</v>
      </c>
      <c r="O37" s="18">
        <v>1</v>
      </c>
      <c r="P37" s="46">
        <f t="shared" si="20"/>
        <v>1</v>
      </c>
      <c r="Q37" s="46">
        <f t="shared" si="21"/>
        <v>1</v>
      </c>
      <c r="R37" s="46">
        <v>1</v>
      </c>
      <c r="S37" s="254"/>
    </row>
    <row r="38" spans="1:19" s="70" customFormat="1" ht="120">
      <c r="A38" s="45">
        <v>27</v>
      </c>
      <c r="B38" s="17" t="s">
        <v>578</v>
      </c>
      <c r="C38" s="24" t="s">
        <v>203</v>
      </c>
      <c r="D38" s="17" t="s">
        <v>579</v>
      </c>
      <c r="E38" s="18">
        <v>1</v>
      </c>
      <c r="F38" s="46">
        <f t="shared" si="22"/>
        <v>1</v>
      </c>
      <c r="G38" s="46">
        <f t="shared" si="23"/>
        <v>1</v>
      </c>
      <c r="H38" s="46">
        <v>1</v>
      </c>
      <c r="I38" s="20" t="s">
        <v>580</v>
      </c>
      <c r="J38" s="18">
        <v>1</v>
      </c>
      <c r="K38" s="46">
        <f t="shared" si="18"/>
        <v>1</v>
      </c>
      <c r="L38" s="46">
        <f t="shared" si="19"/>
        <v>1</v>
      </c>
      <c r="M38" s="46">
        <v>1</v>
      </c>
      <c r="N38" s="17" t="s">
        <v>1781</v>
      </c>
      <c r="O38" s="18">
        <v>1</v>
      </c>
      <c r="P38" s="46">
        <f t="shared" si="20"/>
        <v>1</v>
      </c>
      <c r="Q38" s="46">
        <f t="shared" si="21"/>
        <v>1</v>
      </c>
      <c r="R38" s="46">
        <v>1</v>
      </c>
      <c r="S38" s="28" t="s">
        <v>26</v>
      </c>
    </row>
    <row r="39" spans="1:19" s="66" customFormat="1" ht="14">
      <c r="A39" s="254" t="s">
        <v>198</v>
      </c>
      <c r="B39" s="254"/>
      <c r="C39" s="254"/>
      <c r="D39" s="254"/>
      <c r="E39" s="254"/>
      <c r="F39" s="254"/>
      <c r="G39" s="254"/>
      <c r="H39" s="254"/>
      <c r="I39" s="254"/>
      <c r="J39" s="254"/>
      <c r="K39" s="254"/>
      <c r="L39" s="254"/>
      <c r="M39" s="254"/>
      <c r="N39" s="254"/>
      <c r="O39" s="254"/>
      <c r="P39" s="254"/>
      <c r="Q39" s="254"/>
      <c r="R39" s="254"/>
      <c r="S39" s="254"/>
    </row>
    <row r="40" spans="1:19" s="66" customFormat="1" ht="45">
      <c r="A40" s="45">
        <v>28</v>
      </c>
      <c r="B40" s="270" t="s">
        <v>578</v>
      </c>
      <c r="C40" s="289" t="s">
        <v>203</v>
      </c>
      <c r="D40" s="17" t="s">
        <v>1710</v>
      </c>
      <c r="E40" s="18">
        <v>1</v>
      </c>
      <c r="F40" s="46">
        <f t="shared" ref="F40:F41" si="24">IF(E40=G40,H40)</f>
        <v>1</v>
      </c>
      <c r="G40" s="46">
        <f t="shared" ref="G40:G41" si="25">IF(E40="NA","NA",H40)</f>
        <v>1</v>
      </c>
      <c r="H40" s="46">
        <v>1</v>
      </c>
      <c r="I40" s="20" t="s">
        <v>1782</v>
      </c>
      <c r="J40" s="18">
        <v>1</v>
      </c>
      <c r="K40" s="46">
        <f t="shared" ref="K40:K42" si="26">IF(J40=L40,M40)</f>
        <v>1</v>
      </c>
      <c r="L40" s="46">
        <f t="shared" ref="L40:L42" si="27">IF(J40="NA","NA",M40)</f>
        <v>1</v>
      </c>
      <c r="M40" s="46">
        <v>1</v>
      </c>
      <c r="N40" s="17" t="s">
        <v>581</v>
      </c>
      <c r="O40" s="18">
        <v>1</v>
      </c>
      <c r="P40" s="46">
        <f t="shared" ref="P40:P42" si="28">IF(O40=Q40,R40)</f>
        <v>1</v>
      </c>
      <c r="Q40" s="46">
        <f t="shared" ref="Q40:Q42" si="29">IF(O40="NA","NA",R40)</f>
        <v>1</v>
      </c>
      <c r="R40" s="46">
        <v>1</v>
      </c>
      <c r="S40" s="254" t="s">
        <v>26</v>
      </c>
    </row>
    <row r="41" spans="1:19" s="66" customFormat="1" ht="60">
      <c r="A41" s="45">
        <v>29</v>
      </c>
      <c r="B41" s="270"/>
      <c r="C41" s="290"/>
      <c r="D41" s="17" t="s">
        <v>1712</v>
      </c>
      <c r="E41" s="18">
        <v>1</v>
      </c>
      <c r="F41" s="46">
        <f t="shared" si="24"/>
        <v>1</v>
      </c>
      <c r="G41" s="46">
        <f t="shared" si="25"/>
        <v>1</v>
      </c>
      <c r="H41" s="46">
        <v>1</v>
      </c>
      <c r="I41" s="20" t="s">
        <v>582</v>
      </c>
      <c r="J41" s="18">
        <v>1</v>
      </c>
      <c r="K41" s="46">
        <f t="shared" si="26"/>
        <v>1</v>
      </c>
      <c r="L41" s="46">
        <f t="shared" si="27"/>
        <v>1</v>
      </c>
      <c r="M41" s="46">
        <v>1</v>
      </c>
      <c r="N41" s="17" t="s">
        <v>583</v>
      </c>
      <c r="O41" s="18">
        <v>1</v>
      </c>
      <c r="P41" s="46">
        <f t="shared" si="28"/>
        <v>1</v>
      </c>
      <c r="Q41" s="46">
        <f t="shared" si="29"/>
        <v>1</v>
      </c>
      <c r="R41" s="46">
        <v>1</v>
      </c>
      <c r="S41" s="254"/>
    </row>
    <row r="42" spans="1:19" s="70" customFormat="1" ht="30">
      <c r="A42" s="45">
        <v>30</v>
      </c>
      <c r="B42" s="270"/>
      <c r="C42" s="293"/>
      <c r="D42" s="17" t="s">
        <v>1713</v>
      </c>
      <c r="E42" s="18">
        <v>1</v>
      </c>
      <c r="F42" s="46">
        <f t="shared" ref="F42" si="30">IF(E42=G42,H42)</f>
        <v>1</v>
      </c>
      <c r="G42" s="46">
        <f t="shared" ref="G42" si="31">IF(E42="NA","NA",H42)</f>
        <v>1</v>
      </c>
      <c r="H42" s="46">
        <v>1</v>
      </c>
      <c r="I42" s="20" t="s">
        <v>584</v>
      </c>
      <c r="J42" s="18">
        <v>1</v>
      </c>
      <c r="K42" s="46">
        <f t="shared" si="26"/>
        <v>1</v>
      </c>
      <c r="L42" s="46">
        <f t="shared" si="27"/>
        <v>1</v>
      </c>
      <c r="M42" s="46">
        <v>1</v>
      </c>
      <c r="N42" s="17" t="s">
        <v>585</v>
      </c>
      <c r="O42" s="18">
        <v>1</v>
      </c>
      <c r="P42" s="46">
        <f t="shared" si="28"/>
        <v>1</v>
      </c>
      <c r="Q42" s="46">
        <f t="shared" si="29"/>
        <v>1</v>
      </c>
      <c r="R42" s="46">
        <v>1</v>
      </c>
      <c r="S42" s="254"/>
    </row>
    <row r="43" spans="1:19" s="70" customFormat="1" ht="14">
      <c r="A43" s="254" t="s">
        <v>199</v>
      </c>
      <c r="B43" s="254"/>
      <c r="C43" s="254"/>
      <c r="D43" s="254"/>
      <c r="E43" s="254"/>
      <c r="F43" s="254"/>
      <c r="G43" s="254"/>
      <c r="H43" s="254"/>
      <c r="I43" s="254"/>
      <c r="J43" s="254"/>
      <c r="K43" s="254"/>
      <c r="L43" s="254"/>
      <c r="M43" s="254"/>
      <c r="N43" s="254"/>
      <c r="O43" s="254"/>
      <c r="P43" s="254"/>
      <c r="Q43" s="254"/>
      <c r="R43" s="254"/>
      <c r="S43" s="254"/>
    </row>
    <row r="44" spans="1:19" s="66" customFormat="1" ht="14">
      <c r="A44" s="254" t="s">
        <v>200</v>
      </c>
      <c r="B44" s="254"/>
      <c r="C44" s="254"/>
      <c r="D44" s="254"/>
      <c r="E44" s="254"/>
      <c r="F44" s="254"/>
      <c r="G44" s="254"/>
      <c r="H44" s="254"/>
      <c r="I44" s="254"/>
      <c r="J44" s="254"/>
      <c r="K44" s="254"/>
      <c r="L44" s="254"/>
      <c r="M44" s="254"/>
      <c r="N44" s="254"/>
      <c r="O44" s="254"/>
      <c r="P44" s="254"/>
      <c r="Q44" s="254"/>
      <c r="R44" s="254"/>
      <c r="S44" s="254"/>
    </row>
    <row r="45" spans="1:19" s="66" customFormat="1" ht="15">
      <c r="A45" s="45">
        <v>31</v>
      </c>
      <c r="B45" s="270" t="s">
        <v>578</v>
      </c>
      <c r="C45" s="267" t="s">
        <v>203</v>
      </c>
      <c r="D45" s="17" t="s">
        <v>586</v>
      </c>
      <c r="E45" s="18">
        <v>1</v>
      </c>
      <c r="F45" s="46">
        <f t="shared" ref="F45:F47" si="32">IF(E45=G45,H45)</f>
        <v>1</v>
      </c>
      <c r="G45" s="46">
        <f t="shared" ref="G45:G47" si="33">IF(E45="NA","NA",H45)</f>
        <v>1</v>
      </c>
      <c r="H45" s="46">
        <v>1</v>
      </c>
      <c r="I45" s="20" t="s">
        <v>587</v>
      </c>
      <c r="J45" s="18">
        <v>1</v>
      </c>
      <c r="K45" s="46">
        <f t="shared" ref="K45:K63" si="34">IF(J45=L45,M45)</f>
        <v>1</v>
      </c>
      <c r="L45" s="46">
        <f t="shared" ref="L45:L63" si="35">IF(J45="NA","NA",M45)</f>
        <v>1</v>
      </c>
      <c r="M45" s="46">
        <v>1</v>
      </c>
      <c r="N45" s="17" t="s">
        <v>588</v>
      </c>
      <c r="O45" s="18">
        <v>1</v>
      </c>
      <c r="P45" s="46">
        <f t="shared" ref="P45:P63" si="36">IF(O45=Q45,R45)</f>
        <v>1</v>
      </c>
      <c r="Q45" s="46">
        <f t="shared" ref="Q45:Q63" si="37">IF(O45="NA","NA",R45)</f>
        <v>1</v>
      </c>
      <c r="R45" s="46">
        <v>1</v>
      </c>
      <c r="S45" s="254" t="s">
        <v>201</v>
      </c>
    </row>
    <row r="46" spans="1:19" s="66" customFormat="1" ht="15">
      <c r="A46" s="45">
        <v>32</v>
      </c>
      <c r="B46" s="270"/>
      <c r="C46" s="267"/>
      <c r="D46" s="17" t="s">
        <v>589</v>
      </c>
      <c r="E46" s="18">
        <v>1</v>
      </c>
      <c r="F46" s="46">
        <f t="shared" si="32"/>
        <v>1</v>
      </c>
      <c r="G46" s="46">
        <f t="shared" si="33"/>
        <v>1</v>
      </c>
      <c r="H46" s="46">
        <v>1</v>
      </c>
      <c r="I46" s="20" t="s">
        <v>587</v>
      </c>
      <c r="J46" s="18">
        <v>1</v>
      </c>
      <c r="K46" s="46">
        <f t="shared" si="34"/>
        <v>1</v>
      </c>
      <c r="L46" s="46">
        <f t="shared" si="35"/>
        <v>1</v>
      </c>
      <c r="M46" s="46">
        <v>1</v>
      </c>
      <c r="N46" s="17" t="s">
        <v>588</v>
      </c>
      <c r="O46" s="18">
        <v>1</v>
      </c>
      <c r="P46" s="46">
        <f t="shared" si="36"/>
        <v>1</v>
      </c>
      <c r="Q46" s="46">
        <f t="shared" si="37"/>
        <v>1</v>
      </c>
      <c r="R46" s="46">
        <v>1</v>
      </c>
      <c r="S46" s="254"/>
    </row>
    <row r="47" spans="1:19" s="66" customFormat="1" ht="15">
      <c r="A47" s="45">
        <v>33</v>
      </c>
      <c r="B47" s="270"/>
      <c r="C47" s="267"/>
      <c r="D47" s="17" t="s">
        <v>590</v>
      </c>
      <c r="E47" s="18">
        <v>1</v>
      </c>
      <c r="F47" s="46">
        <f t="shared" si="32"/>
        <v>1</v>
      </c>
      <c r="G47" s="46">
        <f t="shared" si="33"/>
        <v>1</v>
      </c>
      <c r="H47" s="46">
        <v>1</v>
      </c>
      <c r="I47" s="20" t="s">
        <v>587</v>
      </c>
      <c r="J47" s="18">
        <v>1</v>
      </c>
      <c r="K47" s="46">
        <f t="shared" si="34"/>
        <v>1</v>
      </c>
      <c r="L47" s="46">
        <f t="shared" si="35"/>
        <v>1</v>
      </c>
      <c r="M47" s="46">
        <v>1</v>
      </c>
      <c r="N47" s="17" t="s">
        <v>588</v>
      </c>
      <c r="O47" s="18">
        <v>1</v>
      </c>
      <c r="P47" s="46">
        <f t="shared" si="36"/>
        <v>1</v>
      </c>
      <c r="Q47" s="46">
        <f t="shared" si="37"/>
        <v>1</v>
      </c>
      <c r="R47" s="46">
        <v>1</v>
      </c>
      <c r="S47" s="254"/>
    </row>
    <row r="48" spans="1:19" s="66" customFormat="1" ht="15">
      <c r="A48" s="45">
        <v>34</v>
      </c>
      <c r="B48" s="270"/>
      <c r="C48" s="267"/>
      <c r="D48" s="17" t="s">
        <v>591</v>
      </c>
      <c r="E48" s="18">
        <v>1</v>
      </c>
      <c r="F48" s="46">
        <f t="shared" ref="F48:F63" si="38">IF(E48=G48,H48)</f>
        <v>1</v>
      </c>
      <c r="G48" s="46">
        <f t="shared" ref="G48:G63" si="39">IF(E48="NA","NA",H48)</f>
        <v>1</v>
      </c>
      <c r="H48" s="46">
        <v>1</v>
      </c>
      <c r="I48" s="20" t="s">
        <v>587</v>
      </c>
      <c r="J48" s="18">
        <v>1</v>
      </c>
      <c r="K48" s="46">
        <f t="shared" si="34"/>
        <v>1</v>
      </c>
      <c r="L48" s="46">
        <f t="shared" si="35"/>
        <v>1</v>
      </c>
      <c r="M48" s="46">
        <v>1</v>
      </c>
      <c r="N48" s="17" t="s">
        <v>588</v>
      </c>
      <c r="O48" s="18">
        <v>1</v>
      </c>
      <c r="P48" s="46">
        <f t="shared" si="36"/>
        <v>1</v>
      </c>
      <c r="Q48" s="46">
        <f t="shared" si="37"/>
        <v>1</v>
      </c>
      <c r="R48" s="46">
        <v>1</v>
      </c>
      <c r="S48" s="254"/>
    </row>
    <row r="49" spans="1:19" s="66" customFormat="1" ht="15">
      <c r="A49" s="45">
        <v>35</v>
      </c>
      <c r="B49" s="270"/>
      <c r="C49" s="267"/>
      <c r="D49" s="17" t="s">
        <v>592</v>
      </c>
      <c r="E49" s="18">
        <v>1</v>
      </c>
      <c r="F49" s="46">
        <f t="shared" si="38"/>
        <v>1</v>
      </c>
      <c r="G49" s="46">
        <f t="shared" si="39"/>
        <v>1</v>
      </c>
      <c r="H49" s="46">
        <v>1</v>
      </c>
      <c r="I49" s="20" t="s">
        <v>587</v>
      </c>
      <c r="J49" s="18">
        <v>1</v>
      </c>
      <c r="K49" s="46">
        <f t="shared" si="34"/>
        <v>1</v>
      </c>
      <c r="L49" s="46">
        <f t="shared" si="35"/>
        <v>1</v>
      </c>
      <c r="M49" s="46">
        <v>1</v>
      </c>
      <c r="N49" s="17" t="s">
        <v>588</v>
      </c>
      <c r="O49" s="18">
        <v>1</v>
      </c>
      <c r="P49" s="46">
        <f t="shared" si="36"/>
        <v>1</v>
      </c>
      <c r="Q49" s="46">
        <f t="shared" si="37"/>
        <v>1</v>
      </c>
      <c r="R49" s="46">
        <v>1</v>
      </c>
      <c r="S49" s="254"/>
    </row>
    <row r="50" spans="1:19" s="66" customFormat="1" ht="15">
      <c r="A50" s="45">
        <v>36</v>
      </c>
      <c r="B50" s="270"/>
      <c r="C50" s="267"/>
      <c r="D50" s="17" t="s">
        <v>593</v>
      </c>
      <c r="E50" s="18">
        <v>1</v>
      </c>
      <c r="F50" s="46">
        <f t="shared" si="38"/>
        <v>1</v>
      </c>
      <c r="G50" s="46">
        <f t="shared" si="39"/>
        <v>1</v>
      </c>
      <c r="H50" s="46">
        <v>1</v>
      </c>
      <c r="I50" s="20" t="s">
        <v>587</v>
      </c>
      <c r="J50" s="18">
        <v>1</v>
      </c>
      <c r="K50" s="46">
        <f t="shared" si="34"/>
        <v>1</v>
      </c>
      <c r="L50" s="46">
        <f t="shared" si="35"/>
        <v>1</v>
      </c>
      <c r="M50" s="46">
        <v>1</v>
      </c>
      <c r="N50" s="17" t="s">
        <v>588</v>
      </c>
      <c r="O50" s="18">
        <v>1</v>
      </c>
      <c r="P50" s="46">
        <f t="shared" si="36"/>
        <v>1</v>
      </c>
      <c r="Q50" s="46">
        <f t="shared" si="37"/>
        <v>1</v>
      </c>
      <c r="R50" s="46">
        <v>1</v>
      </c>
      <c r="S50" s="254"/>
    </row>
    <row r="51" spans="1:19" s="66" customFormat="1" ht="30">
      <c r="A51" s="45">
        <v>37</v>
      </c>
      <c r="B51" s="270"/>
      <c r="C51" s="267"/>
      <c r="D51" s="17" t="s">
        <v>594</v>
      </c>
      <c r="E51" s="18">
        <v>1</v>
      </c>
      <c r="F51" s="46">
        <f t="shared" si="38"/>
        <v>1</v>
      </c>
      <c r="G51" s="46">
        <f t="shared" si="39"/>
        <v>1</v>
      </c>
      <c r="H51" s="46">
        <v>1</v>
      </c>
      <c r="I51" s="20" t="s">
        <v>587</v>
      </c>
      <c r="J51" s="18">
        <v>1</v>
      </c>
      <c r="K51" s="46">
        <f t="shared" si="34"/>
        <v>1</v>
      </c>
      <c r="L51" s="46">
        <f t="shared" si="35"/>
        <v>1</v>
      </c>
      <c r="M51" s="46">
        <v>1</v>
      </c>
      <c r="N51" s="17" t="s">
        <v>588</v>
      </c>
      <c r="O51" s="18">
        <v>1</v>
      </c>
      <c r="P51" s="46">
        <f t="shared" si="36"/>
        <v>1</v>
      </c>
      <c r="Q51" s="46">
        <f t="shared" si="37"/>
        <v>1</v>
      </c>
      <c r="R51" s="46">
        <v>1</v>
      </c>
      <c r="S51" s="254"/>
    </row>
    <row r="52" spans="1:19" s="66" customFormat="1" ht="30">
      <c r="A52" s="45">
        <v>38</v>
      </c>
      <c r="B52" s="270"/>
      <c r="C52" s="267"/>
      <c r="D52" s="17" t="s">
        <v>595</v>
      </c>
      <c r="E52" s="18">
        <v>1</v>
      </c>
      <c r="F52" s="46">
        <f t="shared" si="38"/>
        <v>1</v>
      </c>
      <c r="G52" s="46">
        <f t="shared" si="39"/>
        <v>1</v>
      </c>
      <c r="H52" s="46">
        <v>1</v>
      </c>
      <c r="I52" s="20" t="s">
        <v>596</v>
      </c>
      <c r="J52" s="18">
        <v>1</v>
      </c>
      <c r="K52" s="46">
        <f t="shared" si="34"/>
        <v>1</v>
      </c>
      <c r="L52" s="46">
        <f t="shared" si="35"/>
        <v>1</v>
      </c>
      <c r="M52" s="46">
        <v>1</v>
      </c>
      <c r="N52" s="17" t="s">
        <v>588</v>
      </c>
      <c r="O52" s="18">
        <v>1</v>
      </c>
      <c r="P52" s="46">
        <f t="shared" si="36"/>
        <v>1</v>
      </c>
      <c r="Q52" s="46">
        <f t="shared" si="37"/>
        <v>1</v>
      </c>
      <c r="R52" s="46">
        <v>1</v>
      </c>
      <c r="S52" s="254"/>
    </row>
    <row r="53" spans="1:19" s="66" customFormat="1" ht="30">
      <c r="A53" s="45">
        <v>39</v>
      </c>
      <c r="B53" s="270"/>
      <c r="C53" s="267"/>
      <c r="D53" s="17" t="s">
        <v>597</v>
      </c>
      <c r="E53" s="18">
        <v>1</v>
      </c>
      <c r="F53" s="46">
        <f t="shared" si="38"/>
        <v>1</v>
      </c>
      <c r="G53" s="46">
        <f t="shared" si="39"/>
        <v>1</v>
      </c>
      <c r="H53" s="46">
        <v>1</v>
      </c>
      <c r="I53" s="20" t="s">
        <v>596</v>
      </c>
      <c r="J53" s="18">
        <v>1</v>
      </c>
      <c r="K53" s="46">
        <f t="shared" si="34"/>
        <v>1</v>
      </c>
      <c r="L53" s="46">
        <f t="shared" si="35"/>
        <v>1</v>
      </c>
      <c r="M53" s="46">
        <v>1</v>
      </c>
      <c r="N53" s="17" t="s">
        <v>588</v>
      </c>
      <c r="O53" s="18">
        <v>1</v>
      </c>
      <c r="P53" s="46">
        <f t="shared" si="36"/>
        <v>1</v>
      </c>
      <c r="Q53" s="46">
        <f t="shared" si="37"/>
        <v>1</v>
      </c>
      <c r="R53" s="46">
        <v>1</v>
      </c>
      <c r="S53" s="254"/>
    </row>
    <row r="54" spans="1:19" s="66" customFormat="1" ht="30">
      <c r="A54" s="45">
        <v>40</v>
      </c>
      <c r="B54" s="270"/>
      <c r="C54" s="267"/>
      <c r="D54" s="17" t="s">
        <v>598</v>
      </c>
      <c r="E54" s="18">
        <v>1</v>
      </c>
      <c r="F54" s="46">
        <f t="shared" si="38"/>
        <v>1</v>
      </c>
      <c r="G54" s="46">
        <f t="shared" si="39"/>
        <v>1</v>
      </c>
      <c r="H54" s="46">
        <v>1</v>
      </c>
      <c r="I54" s="20" t="s">
        <v>596</v>
      </c>
      <c r="J54" s="18">
        <v>1</v>
      </c>
      <c r="K54" s="46">
        <f t="shared" si="34"/>
        <v>1</v>
      </c>
      <c r="L54" s="46">
        <f t="shared" si="35"/>
        <v>1</v>
      </c>
      <c r="M54" s="46">
        <v>1</v>
      </c>
      <c r="N54" s="17" t="s">
        <v>588</v>
      </c>
      <c r="O54" s="18">
        <v>1</v>
      </c>
      <c r="P54" s="46">
        <f t="shared" si="36"/>
        <v>1</v>
      </c>
      <c r="Q54" s="46">
        <f t="shared" si="37"/>
        <v>1</v>
      </c>
      <c r="R54" s="46">
        <v>1</v>
      </c>
      <c r="S54" s="254"/>
    </row>
    <row r="55" spans="1:19" s="66" customFormat="1" ht="15">
      <c r="A55" s="45">
        <v>41</v>
      </c>
      <c r="B55" s="270"/>
      <c r="C55" s="267"/>
      <c r="D55" s="17" t="s">
        <v>599</v>
      </c>
      <c r="E55" s="18">
        <v>1</v>
      </c>
      <c r="F55" s="46">
        <f t="shared" si="38"/>
        <v>1</v>
      </c>
      <c r="G55" s="46">
        <f t="shared" si="39"/>
        <v>1</v>
      </c>
      <c r="H55" s="46">
        <v>1</v>
      </c>
      <c r="I55" s="20" t="s">
        <v>587</v>
      </c>
      <c r="J55" s="18">
        <v>1</v>
      </c>
      <c r="K55" s="46">
        <f t="shared" si="34"/>
        <v>1</v>
      </c>
      <c r="L55" s="46">
        <f t="shared" si="35"/>
        <v>1</v>
      </c>
      <c r="M55" s="46">
        <v>1</v>
      </c>
      <c r="N55" s="17" t="s">
        <v>588</v>
      </c>
      <c r="O55" s="18">
        <v>1</v>
      </c>
      <c r="P55" s="46">
        <f t="shared" si="36"/>
        <v>1</v>
      </c>
      <c r="Q55" s="46">
        <f t="shared" si="37"/>
        <v>1</v>
      </c>
      <c r="R55" s="46">
        <v>1</v>
      </c>
      <c r="S55" s="254"/>
    </row>
    <row r="56" spans="1:19" s="66" customFormat="1" ht="15">
      <c r="A56" s="45">
        <v>42</v>
      </c>
      <c r="B56" s="270"/>
      <c r="C56" s="267"/>
      <c r="D56" s="17" t="s">
        <v>600</v>
      </c>
      <c r="E56" s="18">
        <v>1</v>
      </c>
      <c r="F56" s="46">
        <f t="shared" si="38"/>
        <v>1</v>
      </c>
      <c r="G56" s="46">
        <f t="shared" si="39"/>
        <v>1</v>
      </c>
      <c r="H56" s="46">
        <v>1</v>
      </c>
      <c r="I56" s="20" t="s">
        <v>587</v>
      </c>
      <c r="J56" s="18">
        <v>1</v>
      </c>
      <c r="K56" s="46">
        <f t="shared" si="34"/>
        <v>1</v>
      </c>
      <c r="L56" s="46">
        <f t="shared" si="35"/>
        <v>1</v>
      </c>
      <c r="M56" s="46">
        <v>1</v>
      </c>
      <c r="N56" s="17" t="s">
        <v>588</v>
      </c>
      <c r="O56" s="18">
        <v>1</v>
      </c>
      <c r="P56" s="46">
        <f t="shared" si="36"/>
        <v>1</v>
      </c>
      <c r="Q56" s="46">
        <f t="shared" si="37"/>
        <v>1</v>
      </c>
      <c r="R56" s="46">
        <v>1</v>
      </c>
      <c r="S56" s="254"/>
    </row>
    <row r="57" spans="1:19" s="66" customFormat="1" ht="15">
      <c r="A57" s="45">
        <v>43</v>
      </c>
      <c r="B57" s="270"/>
      <c r="C57" s="267"/>
      <c r="D57" s="17" t="s">
        <v>601</v>
      </c>
      <c r="E57" s="18">
        <v>1</v>
      </c>
      <c r="F57" s="46">
        <f t="shared" si="38"/>
        <v>1</v>
      </c>
      <c r="G57" s="46">
        <f t="shared" si="39"/>
        <v>1</v>
      </c>
      <c r="H57" s="46">
        <v>1</v>
      </c>
      <c r="I57" s="20" t="s">
        <v>587</v>
      </c>
      <c r="J57" s="18">
        <v>1</v>
      </c>
      <c r="K57" s="46">
        <f t="shared" si="34"/>
        <v>1</v>
      </c>
      <c r="L57" s="46">
        <f t="shared" si="35"/>
        <v>1</v>
      </c>
      <c r="M57" s="46">
        <v>1</v>
      </c>
      <c r="N57" s="17" t="s">
        <v>588</v>
      </c>
      <c r="O57" s="18">
        <v>1</v>
      </c>
      <c r="P57" s="46">
        <f t="shared" si="36"/>
        <v>1</v>
      </c>
      <c r="Q57" s="46">
        <f t="shared" si="37"/>
        <v>1</v>
      </c>
      <c r="R57" s="46">
        <v>1</v>
      </c>
      <c r="S57" s="254"/>
    </row>
    <row r="58" spans="1:19" s="66" customFormat="1" ht="30">
      <c r="A58" s="45">
        <v>44</v>
      </c>
      <c r="B58" s="270"/>
      <c r="C58" s="267"/>
      <c r="D58" s="17" t="s">
        <v>602</v>
      </c>
      <c r="E58" s="18">
        <v>1</v>
      </c>
      <c r="F58" s="46">
        <f t="shared" si="38"/>
        <v>1</v>
      </c>
      <c r="G58" s="46">
        <f t="shared" si="39"/>
        <v>1</v>
      </c>
      <c r="H58" s="46">
        <v>1</v>
      </c>
      <c r="I58" s="20" t="s">
        <v>596</v>
      </c>
      <c r="J58" s="18">
        <v>1</v>
      </c>
      <c r="K58" s="46">
        <f t="shared" si="34"/>
        <v>1</v>
      </c>
      <c r="L58" s="46">
        <f t="shared" si="35"/>
        <v>1</v>
      </c>
      <c r="M58" s="46">
        <v>1</v>
      </c>
      <c r="N58" s="17" t="s">
        <v>588</v>
      </c>
      <c r="O58" s="18">
        <v>1</v>
      </c>
      <c r="P58" s="46">
        <f t="shared" si="36"/>
        <v>1</v>
      </c>
      <c r="Q58" s="46">
        <f t="shared" si="37"/>
        <v>1</v>
      </c>
      <c r="R58" s="46">
        <v>1</v>
      </c>
      <c r="S58" s="254"/>
    </row>
    <row r="59" spans="1:19" s="66" customFormat="1" ht="30">
      <c r="A59" s="45">
        <v>45</v>
      </c>
      <c r="B59" s="270"/>
      <c r="C59" s="267"/>
      <c r="D59" s="17" t="s">
        <v>603</v>
      </c>
      <c r="E59" s="18">
        <v>1</v>
      </c>
      <c r="F59" s="46">
        <f t="shared" si="38"/>
        <v>1</v>
      </c>
      <c r="G59" s="46">
        <f t="shared" si="39"/>
        <v>1</v>
      </c>
      <c r="H59" s="46">
        <v>1</v>
      </c>
      <c r="I59" s="20" t="s">
        <v>596</v>
      </c>
      <c r="J59" s="18">
        <v>1</v>
      </c>
      <c r="K59" s="46">
        <f t="shared" si="34"/>
        <v>1</v>
      </c>
      <c r="L59" s="46">
        <f t="shared" si="35"/>
        <v>1</v>
      </c>
      <c r="M59" s="46">
        <v>1</v>
      </c>
      <c r="N59" s="17" t="s">
        <v>588</v>
      </c>
      <c r="O59" s="18">
        <v>1</v>
      </c>
      <c r="P59" s="46">
        <f t="shared" si="36"/>
        <v>1</v>
      </c>
      <c r="Q59" s="46">
        <f t="shared" si="37"/>
        <v>1</v>
      </c>
      <c r="R59" s="46">
        <v>1</v>
      </c>
      <c r="S59" s="254"/>
    </row>
    <row r="60" spans="1:19" s="66" customFormat="1" ht="30">
      <c r="A60" s="45">
        <v>46</v>
      </c>
      <c r="B60" s="270"/>
      <c r="C60" s="267"/>
      <c r="D60" s="17" t="s">
        <v>604</v>
      </c>
      <c r="E60" s="18">
        <v>1</v>
      </c>
      <c r="F60" s="46">
        <f t="shared" si="38"/>
        <v>1</v>
      </c>
      <c r="G60" s="46">
        <f t="shared" si="39"/>
        <v>1</v>
      </c>
      <c r="H60" s="46">
        <v>1</v>
      </c>
      <c r="I60" s="20" t="s">
        <v>596</v>
      </c>
      <c r="J60" s="18">
        <v>1</v>
      </c>
      <c r="K60" s="46">
        <f t="shared" si="34"/>
        <v>1</v>
      </c>
      <c r="L60" s="46">
        <f t="shared" si="35"/>
        <v>1</v>
      </c>
      <c r="M60" s="46">
        <v>1</v>
      </c>
      <c r="N60" s="17" t="s">
        <v>588</v>
      </c>
      <c r="O60" s="18">
        <v>1</v>
      </c>
      <c r="P60" s="46">
        <f t="shared" si="36"/>
        <v>1</v>
      </c>
      <c r="Q60" s="46">
        <f t="shared" si="37"/>
        <v>1</v>
      </c>
      <c r="R60" s="46">
        <v>1</v>
      </c>
      <c r="S60" s="254"/>
    </row>
    <row r="61" spans="1:19" s="66" customFormat="1" ht="30">
      <c r="A61" s="45">
        <v>47</v>
      </c>
      <c r="B61" s="270"/>
      <c r="C61" s="267"/>
      <c r="D61" s="17" t="s">
        <v>605</v>
      </c>
      <c r="E61" s="18">
        <v>1</v>
      </c>
      <c r="F61" s="46">
        <f t="shared" si="38"/>
        <v>1</v>
      </c>
      <c r="G61" s="46">
        <f t="shared" si="39"/>
        <v>1</v>
      </c>
      <c r="H61" s="46">
        <v>1</v>
      </c>
      <c r="I61" s="20" t="s">
        <v>596</v>
      </c>
      <c r="J61" s="18">
        <v>1</v>
      </c>
      <c r="K61" s="46">
        <f t="shared" si="34"/>
        <v>1</v>
      </c>
      <c r="L61" s="46">
        <f t="shared" si="35"/>
        <v>1</v>
      </c>
      <c r="M61" s="46">
        <v>1</v>
      </c>
      <c r="N61" s="17" t="s">
        <v>588</v>
      </c>
      <c r="O61" s="18">
        <v>1</v>
      </c>
      <c r="P61" s="46">
        <f t="shared" si="36"/>
        <v>1</v>
      </c>
      <c r="Q61" s="46">
        <f t="shared" si="37"/>
        <v>1</v>
      </c>
      <c r="R61" s="46">
        <v>1</v>
      </c>
      <c r="S61" s="254"/>
    </row>
    <row r="62" spans="1:19" s="66" customFormat="1" ht="15">
      <c r="A62" s="45">
        <v>48</v>
      </c>
      <c r="B62" s="270"/>
      <c r="C62" s="267"/>
      <c r="D62" s="17" t="s">
        <v>606</v>
      </c>
      <c r="E62" s="18">
        <v>1</v>
      </c>
      <c r="F62" s="46">
        <f t="shared" si="38"/>
        <v>1</v>
      </c>
      <c r="G62" s="46">
        <f t="shared" si="39"/>
        <v>1</v>
      </c>
      <c r="H62" s="46">
        <v>1</v>
      </c>
      <c r="I62" s="20" t="s">
        <v>587</v>
      </c>
      <c r="J62" s="18">
        <v>1</v>
      </c>
      <c r="K62" s="46">
        <f t="shared" si="34"/>
        <v>1</v>
      </c>
      <c r="L62" s="46">
        <f t="shared" si="35"/>
        <v>1</v>
      </c>
      <c r="M62" s="46">
        <v>1</v>
      </c>
      <c r="N62" s="17" t="s">
        <v>588</v>
      </c>
      <c r="O62" s="18">
        <v>1</v>
      </c>
      <c r="P62" s="46">
        <f t="shared" si="36"/>
        <v>1</v>
      </c>
      <c r="Q62" s="46">
        <f t="shared" si="37"/>
        <v>1</v>
      </c>
      <c r="R62" s="46">
        <v>1</v>
      </c>
      <c r="S62" s="254"/>
    </row>
    <row r="63" spans="1:19" s="70" customFormat="1" ht="15">
      <c r="A63" s="45">
        <v>49</v>
      </c>
      <c r="B63" s="270"/>
      <c r="C63" s="267"/>
      <c r="D63" s="17" t="s">
        <v>607</v>
      </c>
      <c r="E63" s="18">
        <v>1</v>
      </c>
      <c r="F63" s="46">
        <f t="shared" si="38"/>
        <v>1</v>
      </c>
      <c r="G63" s="46">
        <f t="shared" si="39"/>
        <v>1</v>
      </c>
      <c r="H63" s="46">
        <v>1</v>
      </c>
      <c r="I63" s="20" t="s">
        <v>587</v>
      </c>
      <c r="J63" s="18">
        <v>1</v>
      </c>
      <c r="K63" s="46">
        <f t="shared" si="34"/>
        <v>1</v>
      </c>
      <c r="L63" s="46">
        <f t="shared" si="35"/>
        <v>1</v>
      </c>
      <c r="M63" s="46">
        <v>1</v>
      </c>
      <c r="N63" s="17" t="s">
        <v>588</v>
      </c>
      <c r="O63" s="18">
        <v>1</v>
      </c>
      <c r="P63" s="46">
        <f t="shared" si="36"/>
        <v>1</v>
      </c>
      <c r="Q63" s="46">
        <f t="shared" si="37"/>
        <v>1</v>
      </c>
      <c r="R63" s="46">
        <v>1</v>
      </c>
      <c r="S63" s="254"/>
    </row>
    <row r="64" spans="1:19" s="66" customFormat="1" ht="14">
      <c r="A64" s="254" t="s">
        <v>204</v>
      </c>
      <c r="B64" s="254"/>
      <c r="C64" s="254"/>
      <c r="D64" s="254"/>
      <c r="E64" s="254"/>
      <c r="F64" s="254"/>
      <c r="G64" s="254"/>
      <c r="H64" s="254"/>
      <c r="I64" s="254"/>
      <c r="J64" s="254"/>
      <c r="K64" s="254"/>
      <c r="L64" s="254"/>
      <c r="M64" s="254"/>
      <c r="N64" s="254"/>
      <c r="O64" s="254"/>
      <c r="P64" s="254"/>
      <c r="Q64" s="254"/>
      <c r="R64" s="254"/>
      <c r="S64" s="254"/>
    </row>
    <row r="65" spans="1:19" s="66" customFormat="1" ht="15">
      <c r="A65" s="45">
        <v>50</v>
      </c>
      <c r="B65" s="270" t="s">
        <v>578</v>
      </c>
      <c r="C65" s="267" t="s">
        <v>203</v>
      </c>
      <c r="D65" s="17" t="s">
        <v>608</v>
      </c>
      <c r="E65" s="18">
        <v>1</v>
      </c>
      <c r="F65" s="46">
        <f t="shared" ref="F65:F66" si="40">IF(E65=G65,H65)</f>
        <v>1</v>
      </c>
      <c r="G65" s="46">
        <f t="shared" ref="G65:G66" si="41">IF(E65="NA","NA",H65)</f>
        <v>1</v>
      </c>
      <c r="H65" s="46">
        <v>1</v>
      </c>
      <c r="I65" s="20" t="s">
        <v>587</v>
      </c>
      <c r="J65" s="18">
        <v>1</v>
      </c>
      <c r="K65" s="46">
        <f t="shared" ref="K65:K73" si="42">IF(J65=L65,M65)</f>
        <v>1</v>
      </c>
      <c r="L65" s="46">
        <f t="shared" ref="L65:L73" si="43">IF(J65="NA","NA",M65)</f>
        <v>1</v>
      </c>
      <c r="M65" s="46">
        <v>1</v>
      </c>
      <c r="N65" s="17" t="s">
        <v>588</v>
      </c>
      <c r="O65" s="18">
        <v>1</v>
      </c>
      <c r="P65" s="46">
        <f t="shared" ref="P65:P73" si="44">IF(O65=Q65,R65)</f>
        <v>1</v>
      </c>
      <c r="Q65" s="46">
        <f t="shared" ref="Q65:Q73" si="45">IF(O65="NA","NA",R65)</f>
        <v>1</v>
      </c>
      <c r="R65" s="46">
        <v>1</v>
      </c>
      <c r="S65" s="254" t="s">
        <v>201</v>
      </c>
    </row>
    <row r="66" spans="1:19" s="66" customFormat="1" ht="45">
      <c r="A66" s="45">
        <v>51</v>
      </c>
      <c r="B66" s="270"/>
      <c r="C66" s="267"/>
      <c r="D66" s="17" t="s">
        <v>609</v>
      </c>
      <c r="E66" s="18">
        <v>1</v>
      </c>
      <c r="F66" s="46">
        <f t="shared" si="40"/>
        <v>1</v>
      </c>
      <c r="G66" s="46">
        <f t="shared" si="41"/>
        <v>1</v>
      </c>
      <c r="H66" s="46">
        <v>1</v>
      </c>
      <c r="I66" s="20" t="s">
        <v>587</v>
      </c>
      <c r="J66" s="18">
        <v>1</v>
      </c>
      <c r="K66" s="46">
        <f t="shared" si="42"/>
        <v>1</v>
      </c>
      <c r="L66" s="46">
        <f t="shared" si="43"/>
        <v>1</v>
      </c>
      <c r="M66" s="46">
        <v>1</v>
      </c>
      <c r="N66" s="17" t="s">
        <v>588</v>
      </c>
      <c r="O66" s="18">
        <v>1</v>
      </c>
      <c r="P66" s="46">
        <f t="shared" si="44"/>
        <v>1</v>
      </c>
      <c r="Q66" s="46">
        <f t="shared" si="45"/>
        <v>1</v>
      </c>
      <c r="R66" s="46">
        <v>1</v>
      </c>
      <c r="S66" s="254"/>
    </row>
    <row r="67" spans="1:19" s="66" customFormat="1" ht="15">
      <c r="A67" s="45">
        <v>52</v>
      </c>
      <c r="B67" s="270"/>
      <c r="C67" s="267"/>
      <c r="D67" s="17" t="s">
        <v>610</v>
      </c>
      <c r="E67" s="18">
        <v>1</v>
      </c>
      <c r="F67" s="46">
        <f t="shared" ref="F67:F73" si="46">IF(E67=G67,H67)</f>
        <v>1</v>
      </c>
      <c r="G67" s="46">
        <f t="shared" ref="G67:G73" si="47">IF(E67="NA","NA",H67)</f>
        <v>1</v>
      </c>
      <c r="H67" s="46">
        <v>1</v>
      </c>
      <c r="I67" s="20" t="s">
        <v>587</v>
      </c>
      <c r="J67" s="18">
        <v>1</v>
      </c>
      <c r="K67" s="46">
        <f t="shared" si="42"/>
        <v>1</v>
      </c>
      <c r="L67" s="46">
        <f t="shared" si="43"/>
        <v>1</v>
      </c>
      <c r="M67" s="46">
        <v>1</v>
      </c>
      <c r="N67" s="17" t="s">
        <v>588</v>
      </c>
      <c r="O67" s="18">
        <v>1</v>
      </c>
      <c r="P67" s="46">
        <f t="shared" si="44"/>
        <v>1</v>
      </c>
      <c r="Q67" s="46">
        <f t="shared" si="45"/>
        <v>1</v>
      </c>
      <c r="R67" s="46">
        <v>1</v>
      </c>
      <c r="S67" s="254"/>
    </row>
    <row r="68" spans="1:19" s="66" customFormat="1" ht="30">
      <c r="A68" s="45">
        <v>53</v>
      </c>
      <c r="B68" s="270"/>
      <c r="C68" s="267"/>
      <c r="D68" s="17" t="s">
        <v>611</v>
      </c>
      <c r="E68" s="18">
        <v>1</v>
      </c>
      <c r="F68" s="46">
        <f t="shared" si="46"/>
        <v>1</v>
      </c>
      <c r="G68" s="46">
        <f t="shared" si="47"/>
        <v>1</v>
      </c>
      <c r="H68" s="46">
        <v>1</v>
      </c>
      <c r="I68" s="20" t="s">
        <v>587</v>
      </c>
      <c r="J68" s="18">
        <v>1</v>
      </c>
      <c r="K68" s="46">
        <f t="shared" si="42"/>
        <v>1</v>
      </c>
      <c r="L68" s="46">
        <f t="shared" si="43"/>
        <v>1</v>
      </c>
      <c r="M68" s="46">
        <v>1</v>
      </c>
      <c r="N68" s="17" t="s">
        <v>588</v>
      </c>
      <c r="O68" s="18">
        <v>1</v>
      </c>
      <c r="P68" s="46">
        <f t="shared" si="44"/>
        <v>1</v>
      </c>
      <c r="Q68" s="46">
        <f t="shared" si="45"/>
        <v>1</v>
      </c>
      <c r="R68" s="46">
        <v>1</v>
      </c>
      <c r="S68" s="254"/>
    </row>
    <row r="69" spans="1:19" s="66" customFormat="1" ht="15">
      <c r="A69" s="45">
        <v>54</v>
      </c>
      <c r="B69" s="270"/>
      <c r="C69" s="267"/>
      <c r="D69" s="17" t="s">
        <v>612</v>
      </c>
      <c r="E69" s="18">
        <v>1</v>
      </c>
      <c r="F69" s="46">
        <f t="shared" si="46"/>
        <v>1</v>
      </c>
      <c r="G69" s="46">
        <f t="shared" si="47"/>
        <v>1</v>
      </c>
      <c r="H69" s="46">
        <v>1</v>
      </c>
      <c r="I69" s="20" t="s">
        <v>587</v>
      </c>
      <c r="J69" s="18">
        <v>1</v>
      </c>
      <c r="K69" s="46">
        <f t="shared" si="42"/>
        <v>1</v>
      </c>
      <c r="L69" s="46">
        <f t="shared" si="43"/>
        <v>1</v>
      </c>
      <c r="M69" s="46">
        <v>1</v>
      </c>
      <c r="N69" s="17" t="s">
        <v>588</v>
      </c>
      <c r="O69" s="18">
        <v>1</v>
      </c>
      <c r="P69" s="46">
        <f t="shared" si="44"/>
        <v>1</v>
      </c>
      <c r="Q69" s="46">
        <f t="shared" si="45"/>
        <v>1</v>
      </c>
      <c r="R69" s="46">
        <v>1</v>
      </c>
      <c r="S69" s="254"/>
    </row>
    <row r="70" spans="1:19" s="66" customFormat="1" ht="15">
      <c r="A70" s="45">
        <v>55</v>
      </c>
      <c r="B70" s="270"/>
      <c r="C70" s="267"/>
      <c r="D70" s="17" t="s">
        <v>613</v>
      </c>
      <c r="E70" s="18">
        <v>1</v>
      </c>
      <c r="F70" s="46">
        <f t="shared" si="46"/>
        <v>1</v>
      </c>
      <c r="G70" s="46">
        <f t="shared" si="47"/>
        <v>1</v>
      </c>
      <c r="H70" s="46">
        <v>1</v>
      </c>
      <c r="I70" s="20" t="s">
        <v>587</v>
      </c>
      <c r="J70" s="18">
        <v>1</v>
      </c>
      <c r="K70" s="46">
        <f t="shared" si="42"/>
        <v>1</v>
      </c>
      <c r="L70" s="46">
        <f t="shared" si="43"/>
        <v>1</v>
      </c>
      <c r="M70" s="46">
        <v>1</v>
      </c>
      <c r="N70" s="17" t="s">
        <v>588</v>
      </c>
      <c r="O70" s="18">
        <v>1</v>
      </c>
      <c r="P70" s="46">
        <f t="shared" si="44"/>
        <v>1</v>
      </c>
      <c r="Q70" s="46">
        <f t="shared" si="45"/>
        <v>1</v>
      </c>
      <c r="R70" s="46">
        <v>1</v>
      </c>
      <c r="S70" s="254"/>
    </row>
    <row r="71" spans="1:19" s="66" customFormat="1" ht="15">
      <c r="A71" s="45">
        <v>56</v>
      </c>
      <c r="B71" s="270"/>
      <c r="C71" s="267"/>
      <c r="D71" s="17" t="s">
        <v>614</v>
      </c>
      <c r="E71" s="18">
        <v>1</v>
      </c>
      <c r="F71" s="46">
        <f t="shared" si="46"/>
        <v>1</v>
      </c>
      <c r="G71" s="46">
        <f t="shared" si="47"/>
        <v>1</v>
      </c>
      <c r="H71" s="46">
        <v>1</v>
      </c>
      <c r="I71" s="20" t="s">
        <v>587</v>
      </c>
      <c r="J71" s="18">
        <v>1</v>
      </c>
      <c r="K71" s="46">
        <f t="shared" si="42"/>
        <v>1</v>
      </c>
      <c r="L71" s="46">
        <f t="shared" si="43"/>
        <v>1</v>
      </c>
      <c r="M71" s="46">
        <v>1</v>
      </c>
      <c r="N71" s="17" t="s">
        <v>588</v>
      </c>
      <c r="O71" s="18">
        <v>1</v>
      </c>
      <c r="P71" s="46">
        <f t="shared" si="44"/>
        <v>1</v>
      </c>
      <c r="Q71" s="46">
        <f t="shared" si="45"/>
        <v>1</v>
      </c>
      <c r="R71" s="46">
        <v>1</v>
      </c>
      <c r="S71" s="254"/>
    </row>
    <row r="72" spans="1:19" s="66" customFormat="1" ht="15">
      <c r="A72" s="45">
        <v>57</v>
      </c>
      <c r="B72" s="270"/>
      <c r="C72" s="267"/>
      <c r="D72" s="17" t="s">
        <v>615</v>
      </c>
      <c r="E72" s="18">
        <v>1</v>
      </c>
      <c r="F72" s="46">
        <f t="shared" si="46"/>
        <v>1</v>
      </c>
      <c r="G72" s="46">
        <f t="shared" si="47"/>
        <v>1</v>
      </c>
      <c r="H72" s="46">
        <v>1</v>
      </c>
      <c r="I72" s="20" t="s">
        <v>587</v>
      </c>
      <c r="J72" s="18">
        <v>1</v>
      </c>
      <c r="K72" s="46">
        <f t="shared" si="42"/>
        <v>1</v>
      </c>
      <c r="L72" s="46">
        <f t="shared" si="43"/>
        <v>1</v>
      </c>
      <c r="M72" s="46">
        <v>1</v>
      </c>
      <c r="N72" s="17" t="s">
        <v>588</v>
      </c>
      <c r="O72" s="18">
        <v>1</v>
      </c>
      <c r="P72" s="46">
        <f t="shared" si="44"/>
        <v>1</v>
      </c>
      <c r="Q72" s="46">
        <f t="shared" si="45"/>
        <v>1</v>
      </c>
      <c r="R72" s="46">
        <v>1</v>
      </c>
      <c r="S72" s="254"/>
    </row>
    <row r="73" spans="1:19" s="70" customFormat="1" ht="45">
      <c r="A73" s="45">
        <v>58</v>
      </c>
      <c r="B73" s="270"/>
      <c r="C73" s="267"/>
      <c r="D73" s="17" t="s">
        <v>616</v>
      </c>
      <c r="E73" s="18">
        <v>1</v>
      </c>
      <c r="F73" s="46">
        <f t="shared" si="46"/>
        <v>1</v>
      </c>
      <c r="G73" s="46">
        <f t="shared" si="47"/>
        <v>1</v>
      </c>
      <c r="H73" s="46">
        <v>1</v>
      </c>
      <c r="I73" s="20" t="s">
        <v>587</v>
      </c>
      <c r="J73" s="18">
        <v>1</v>
      </c>
      <c r="K73" s="46">
        <f t="shared" si="42"/>
        <v>1</v>
      </c>
      <c r="L73" s="46">
        <f t="shared" si="43"/>
        <v>1</v>
      </c>
      <c r="M73" s="46">
        <v>1</v>
      </c>
      <c r="N73" s="17" t="s">
        <v>588</v>
      </c>
      <c r="O73" s="18">
        <v>1</v>
      </c>
      <c r="P73" s="46">
        <f t="shared" si="44"/>
        <v>1</v>
      </c>
      <c r="Q73" s="46">
        <f t="shared" si="45"/>
        <v>1</v>
      </c>
      <c r="R73" s="46">
        <v>1</v>
      </c>
      <c r="S73" s="254"/>
    </row>
    <row r="74" spans="1:19" s="66" customFormat="1" ht="14">
      <c r="A74" s="254" t="s">
        <v>205</v>
      </c>
      <c r="B74" s="254"/>
      <c r="C74" s="254"/>
      <c r="D74" s="254"/>
      <c r="E74" s="254"/>
      <c r="F74" s="254"/>
      <c r="G74" s="254"/>
      <c r="H74" s="254"/>
      <c r="I74" s="254"/>
      <c r="J74" s="254"/>
      <c r="K74" s="254"/>
      <c r="L74" s="254"/>
      <c r="M74" s="254"/>
      <c r="N74" s="254"/>
      <c r="O74" s="254"/>
      <c r="P74" s="254"/>
      <c r="Q74" s="254"/>
      <c r="R74" s="254"/>
      <c r="S74" s="254"/>
    </row>
    <row r="75" spans="1:19" s="66" customFormat="1" ht="45">
      <c r="A75" s="45">
        <v>59</v>
      </c>
      <c r="B75" s="270" t="s">
        <v>578</v>
      </c>
      <c r="C75" s="267" t="s">
        <v>203</v>
      </c>
      <c r="D75" s="17" t="s">
        <v>617</v>
      </c>
      <c r="E75" s="18">
        <v>1</v>
      </c>
      <c r="F75" s="46">
        <f t="shared" ref="F75:F76" si="48">IF(E75=G75,H75)</f>
        <v>1</v>
      </c>
      <c r="G75" s="46">
        <f t="shared" ref="G75:G76" si="49">IF(E75="NA","NA",H75)</f>
        <v>1</v>
      </c>
      <c r="H75" s="46">
        <v>1</v>
      </c>
      <c r="I75" s="20" t="s">
        <v>587</v>
      </c>
      <c r="J75" s="18">
        <v>1</v>
      </c>
      <c r="K75" s="46">
        <f t="shared" ref="K75:K82" si="50">IF(J75=L75,M75)</f>
        <v>1</v>
      </c>
      <c r="L75" s="46">
        <f t="shared" ref="L75:L82" si="51">IF(J75="NA","NA",M75)</f>
        <v>1</v>
      </c>
      <c r="M75" s="46">
        <v>1</v>
      </c>
      <c r="N75" s="17" t="s">
        <v>588</v>
      </c>
      <c r="O75" s="18">
        <v>1</v>
      </c>
      <c r="P75" s="46">
        <f t="shared" ref="P75:P82" si="52">IF(O75=Q75,R75)</f>
        <v>1</v>
      </c>
      <c r="Q75" s="46">
        <f t="shared" ref="Q75:Q82" si="53">IF(O75="NA","NA",R75)</f>
        <v>1</v>
      </c>
      <c r="R75" s="46">
        <v>1</v>
      </c>
      <c r="S75" s="254" t="s">
        <v>201</v>
      </c>
    </row>
    <row r="76" spans="1:19" s="66" customFormat="1" ht="15">
      <c r="A76" s="45">
        <v>60</v>
      </c>
      <c r="B76" s="270"/>
      <c r="C76" s="267"/>
      <c r="D76" s="17" t="s">
        <v>618</v>
      </c>
      <c r="E76" s="18">
        <v>1</v>
      </c>
      <c r="F76" s="46">
        <f t="shared" si="48"/>
        <v>1</v>
      </c>
      <c r="G76" s="46">
        <f t="shared" si="49"/>
        <v>1</v>
      </c>
      <c r="H76" s="46">
        <v>1</v>
      </c>
      <c r="I76" s="20" t="s">
        <v>587</v>
      </c>
      <c r="J76" s="18">
        <v>1</v>
      </c>
      <c r="K76" s="46">
        <f t="shared" si="50"/>
        <v>1</v>
      </c>
      <c r="L76" s="46">
        <f t="shared" si="51"/>
        <v>1</v>
      </c>
      <c r="M76" s="46">
        <v>1</v>
      </c>
      <c r="N76" s="17" t="s">
        <v>588</v>
      </c>
      <c r="O76" s="18">
        <v>1</v>
      </c>
      <c r="P76" s="46">
        <f t="shared" si="52"/>
        <v>1</v>
      </c>
      <c r="Q76" s="46">
        <f t="shared" si="53"/>
        <v>1</v>
      </c>
      <c r="R76" s="46">
        <v>1</v>
      </c>
      <c r="S76" s="254"/>
    </row>
    <row r="77" spans="1:19" s="66" customFormat="1" ht="15">
      <c r="A77" s="45">
        <v>61</v>
      </c>
      <c r="B77" s="270"/>
      <c r="C77" s="267"/>
      <c r="D77" s="17" t="s">
        <v>619</v>
      </c>
      <c r="E77" s="18">
        <v>1</v>
      </c>
      <c r="F77" s="46">
        <f t="shared" ref="F77:F82" si="54">IF(E77=G77,H77)</f>
        <v>1</v>
      </c>
      <c r="G77" s="46">
        <f t="shared" ref="G77:G82" si="55">IF(E77="NA","NA",H77)</f>
        <v>1</v>
      </c>
      <c r="H77" s="46">
        <v>1</v>
      </c>
      <c r="I77" s="20" t="s">
        <v>587</v>
      </c>
      <c r="J77" s="18">
        <v>1</v>
      </c>
      <c r="K77" s="46">
        <f t="shared" si="50"/>
        <v>1</v>
      </c>
      <c r="L77" s="46">
        <f t="shared" si="51"/>
        <v>1</v>
      </c>
      <c r="M77" s="46">
        <v>1</v>
      </c>
      <c r="N77" s="17" t="s">
        <v>588</v>
      </c>
      <c r="O77" s="18">
        <v>1</v>
      </c>
      <c r="P77" s="46">
        <f t="shared" si="52"/>
        <v>1</v>
      </c>
      <c r="Q77" s="46">
        <f t="shared" si="53"/>
        <v>1</v>
      </c>
      <c r="R77" s="46">
        <v>1</v>
      </c>
      <c r="S77" s="254"/>
    </row>
    <row r="78" spans="1:19" s="66" customFormat="1" ht="15">
      <c r="A78" s="45">
        <v>62</v>
      </c>
      <c r="B78" s="270"/>
      <c r="C78" s="267"/>
      <c r="D78" s="17" t="s">
        <v>620</v>
      </c>
      <c r="E78" s="18">
        <v>1</v>
      </c>
      <c r="F78" s="46">
        <f t="shared" si="54"/>
        <v>1</v>
      </c>
      <c r="G78" s="46">
        <f t="shared" si="55"/>
        <v>1</v>
      </c>
      <c r="H78" s="46">
        <v>1</v>
      </c>
      <c r="I78" s="20" t="s">
        <v>587</v>
      </c>
      <c r="J78" s="18">
        <v>1</v>
      </c>
      <c r="K78" s="46">
        <f t="shared" si="50"/>
        <v>1</v>
      </c>
      <c r="L78" s="46">
        <f t="shared" si="51"/>
        <v>1</v>
      </c>
      <c r="M78" s="46">
        <v>1</v>
      </c>
      <c r="N78" s="17" t="s">
        <v>588</v>
      </c>
      <c r="O78" s="18">
        <v>1</v>
      </c>
      <c r="P78" s="46">
        <f t="shared" si="52"/>
        <v>1</v>
      </c>
      <c r="Q78" s="46">
        <f t="shared" si="53"/>
        <v>1</v>
      </c>
      <c r="R78" s="46">
        <v>1</v>
      </c>
      <c r="S78" s="254"/>
    </row>
    <row r="79" spans="1:19" s="66" customFormat="1" ht="15">
      <c r="A79" s="45">
        <v>63</v>
      </c>
      <c r="B79" s="270"/>
      <c r="C79" s="267"/>
      <c r="D79" s="17" t="s">
        <v>621</v>
      </c>
      <c r="E79" s="18">
        <v>1</v>
      </c>
      <c r="F79" s="46">
        <f t="shared" si="54"/>
        <v>1</v>
      </c>
      <c r="G79" s="46">
        <f t="shared" si="55"/>
        <v>1</v>
      </c>
      <c r="H79" s="46">
        <v>1</v>
      </c>
      <c r="I79" s="20" t="s">
        <v>587</v>
      </c>
      <c r="J79" s="18">
        <v>1</v>
      </c>
      <c r="K79" s="46">
        <f t="shared" si="50"/>
        <v>1</v>
      </c>
      <c r="L79" s="46">
        <f t="shared" si="51"/>
        <v>1</v>
      </c>
      <c r="M79" s="46">
        <v>1</v>
      </c>
      <c r="N79" s="17" t="s">
        <v>588</v>
      </c>
      <c r="O79" s="18">
        <v>1</v>
      </c>
      <c r="P79" s="46">
        <f t="shared" si="52"/>
        <v>1</v>
      </c>
      <c r="Q79" s="46">
        <f t="shared" si="53"/>
        <v>1</v>
      </c>
      <c r="R79" s="46">
        <v>1</v>
      </c>
      <c r="S79" s="254"/>
    </row>
    <row r="80" spans="1:19" s="66" customFormat="1" ht="15">
      <c r="A80" s="45">
        <v>64</v>
      </c>
      <c r="B80" s="270"/>
      <c r="C80" s="267"/>
      <c r="D80" s="17" t="s">
        <v>622</v>
      </c>
      <c r="E80" s="18">
        <v>1</v>
      </c>
      <c r="F80" s="46">
        <f t="shared" si="54"/>
        <v>1</v>
      </c>
      <c r="G80" s="46">
        <f t="shared" si="55"/>
        <v>1</v>
      </c>
      <c r="H80" s="46">
        <v>1</v>
      </c>
      <c r="I80" s="20" t="s">
        <v>587</v>
      </c>
      <c r="J80" s="18">
        <v>1</v>
      </c>
      <c r="K80" s="46">
        <f t="shared" si="50"/>
        <v>1</v>
      </c>
      <c r="L80" s="46">
        <f t="shared" si="51"/>
        <v>1</v>
      </c>
      <c r="M80" s="46">
        <v>1</v>
      </c>
      <c r="N80" s="17" t="s">
        <v>588</v>
      </c>
      <c r="O80" s="18">
        <v>1</v>
      </c>
      <c r="P80" s="46">
        <f t="shared" si="52"/>
        <v>1</v>
      </c>
      <c r="Q80" s="46">
        <f t="shared" si="53"/>
        <v>1</v>
      </c>
      <c r="R80" s="46">
        <v>1</v>
      </c>
      <c r="S80" s="254"/>
    </row>
    <row r="81" spans="1:19" s="66" customFormat="1" ht="15">
      <c r="A81" s="45">
        <v>65</v>
      </c>
      <c r="B81" s="270"/>
      <c r="C81" s="267"/>
      <c r="D81" s="17" t="s">
        <v>623</v>
      </c>
      <c r="E81" s="18">
        <v>1</v>
      </c>
      <c r="F81" s="46">
        <f t="shared" si="54"/>
        <v>1</v>
      </c>
      <c r="G81" s="46">
        <f t="shared" si="55"/>
        <v>1</v>
      </c>
      <c r="H81" s="46">
        <v>1</v>
      </c>
      <c r="I81" s="20" t="s">
        <v>587</v>
      </c>
      <c r="J81" s="18">
        <v>1</v>
      </c>
      <c r="K81" s="46">
        <f t="shared" si="50"/>
        <v>1</v>
      </c>
      <c r="L81" s="46">
        <f t="shared" si="51"/>
        <v>1</v>
      </c>
      <c r="M81" s="46">
        <v>1</v>
      </c>
      <c r="N81" s="17" t="s">
        <v>588</v>
      </c>
      <c r="O81" s="18">
        <v>1</v>
      </c>
      <c r="P81" s="46">
        <f t="shared" si="52"/>
        <v>1</v>
      </c>
      <c r="Q81" s="46">
        <f t="shared" si="53"/>
        <v>1</v>
      </c>
      <c r="R81" s="46">
        <v>1</v>
      </c>
      <c r="S81" s="254"/>
    </row>
    <row r="82" spans="1:19" s="70" customFormat="1" ht="15">
      <c r="A82" s="45">
        <v>66</v>
      </c>
      <c r="B82" s="270"/>
      <c r="C82" s="267"/>
      <c r="D82" s="17" t="s">
        <v>624</v>
      </c>
      <c r="E82" s="18">
        <v>1</v>
      </c>
      <c r="F82" s="46">
        <f t="shared" si="54"/>
        <v>1</v>
      </c>
      <c r="G82" s="46">
        <f t="shared" si="55"/>
        <v>1</v>
      </c>
      <c r="H82" s="46">
        <v>1</v>
      </c>
      <c r="I82" s="20" t="s">
        <v>587</v>
      </c>
      <c r="J82" s="18">
        <v>1</v>
      </c>
      <c r="K82" s="46">
        <f t="shared" si="50"/>
        <v>1</v>
      </c>
      <c r="L82" s="46">
        <f t="shared" si="51"/>
        <v>1</v>
      </c>
      <c r="M82" s="46">
        <v>1</v>
      </c>
      <c r="N82" s="17" t="s">
        <v>588</v>
      </c>
      <c r="O82" s="18">
        <v>1</v>
      </c>
      <c r="P82" s="46">
        <f t="shared" si="52"/>
        <v>1</v>
      </c>
      <c r="Q82" s="46">
        <f t="shared" si="53"/>
        <v>1</v>
      </c>
      <c r="R82" s="46">
        <v>1</v>
      </c>
      <c r="S82" s="254"/>
    </row>
    <row r="83" spans="1:19" s="66" customFormat="1" ht="27" customHeight="1">
      <c r="A83" s="254" t="s">
        <v>206</v>
      </c>
      <c r="B83" s="254"/>
      <c r="C83" s="254"/>
      <c r="D83" s="254"/>
      <c r="E83" s="254"/>
      <c r="F83" s="254"/>
      <c r="G83" s="254"/>
      <c r="H83" s="254"/>
      <c r="I83" s="254"/>
      <c r="J83" s="254"/>
      <c r="K83" s="254"/>
      <c r="L83" s="254"/>
      <c r="M83" s="254"/>
      <c r="N83" s="254"/>
      <c r="O83" s="254"/>
      <c r="P83" s="254"/>
      <c r="Q83" s="254"/>
      <c r="R83" s="254"/>
      <c r="S83" s="254"/>
    </row>
    <row r="84" spans="1:19" s="66" customFormat="1" ht="27" customHeight="1">
      <c r="A84" s="45">
        <v>67</v>
      </c>
      <c r="B84" s="270" t="s">
        <v>578</v>
      </c>
      <c r="C84" s="267" t="s">
        <v>203</v>
      </c>
      <c r="D84" s="17" t="s">
        <v>625</v>
      </c>
      <c r="E84" s="18">
        <v>1</v>
      </c>
      <c r="F84" s="46">
        <f t="shared" ref="F84:F87" si="56">IF(E84=G84,H84)</f>
        <v>1</v>
      </c>
      <c r="G84" s="46">
        <f t="shared" ref="G84:G87" si="57">IF(E84="NA","NA",H84)</f>
        <v>1</v>
      </c>
      <c r="H84" s="46">
        <v>1</v>
      </c>
      <c r="I84" s="20" t="s">
        <v>587</v>
      </c>
      <c r="J84" s="18">
        <v>1</v>
      </c>
      <c r="K84" s="46">
        <f t="shared" ref="K84:K90" si="58">IF(J84=L84,M84)</f>
        <v>1</v>
      </c>
      <c r="L84" s="46">
        <f t="shared" ref="L84:L90" si="59">IF(J84="NA","NA",M84)</f>
        <v>1</v>
      </c>
      <c r="M84" s="46">
        <v>1</v>
      </c>
      <c r="N84" s="17" t="s">
        <v>588</v>
      </c>
      <c r="O84" s="18">
        <v>1</v>
      </c>
      <c r="P84" s="46">
        <f t="shared" ref="P84:P90" si="60">IF(O84=Q84,R84)</f>
        <v>1</v>
      </c>
      <c r="Q84" s="46">
        <f t="shared" ref="Q84:Q90" si="61">IF(O84="NA","NA",R84)</f>
        <v>1</v>
      </c>
      <c r="R84" s="46">
        <v>1</v>
      </c>
      <c r="S84" s="254" t="s">
        <v>201</v>
      </c>
    </row>
    <row r="85" spans="1:19" s="66" customFormat="1" ht="27" customHeight="1">
      <c r="A85" s="45">
        <v>68</v>
      </c>
      <c r="B85" s="270"/>
      <c r="C85" s="267"/>
      <c r="D85" s="17" t="s">
        <v>626</v>
      </c>
      <c r="E85" s="18">
        <v>1</v>
      </c>
      <c r="F85" s="46">
        <f t="shared" si="56"/>
        <v>1</v>
      </c>
      <c r="G85" s="46">
        <f t="shared" si="57"/>
        <v>1</v>
      </c>
      <c r="H85" s="46">
        <v>1</v>
      </c>
      <c r="I85" s="20" t="s">
        <v>587</v>
      </c>
      <c r="J85" s="18">
        <v>1</v>
      </c>
      <c r="K85" s="46">
        <f t="shared" si="58"/>
        <v>1</v>
      </c>
      <c r="L85" s="46">
        <f t="shared" si="59"/>
        <v>1</v>
      </c>
      <c r="M85" s="46">
        <v>1</v>
      </c>
      <c r="N85" s="17" t="s">
        <v>588</v>
      </c>
      <c r="O85" s="18">
        <v>1</v>
      </c>
      <c r="P85" s="46">
        <f t="shared" si="60"/>
        <v>1</v>
      </c>
      <c r="Q85" s="46">
        <f t="shared" si="61"/>
        <v>1</v>
      </c>
      <c r="R85" s="46">
        <v>1</v>
      </c>
      <c r="S85" s="254"/>
    </row>
    <row r="86" spans="1:19" s="66" customFormat="1" ht="27" customHeight="1">
      <c r="A86" s="45">
        <v>69</v>
      </c>
      <c r="B86" s="270"/>
      <c r="C86" s="267"/>
      <c r="D86" s="17" t="s">
        <v>627</v>
      </c>
      <c r="E86" s="18">
        <v>1</v>
      </c>
      <c r="F86" s="46">
        <f t="shared" si="56"/>
        <v>1</v>
      </c>
      <c r="G86" s="46">
        <f t="shared" si="57"/>
        <v>1</v>
      </c>
      <c r="H86" s="46">
        <v>1</v>
      </c>
      <c r="I86" s="20" t="s">
        <v>587</v>
      </c>
      <c r="J86" s="18">
        <v>1</v>
      </c>
      <c r="K86" s="46">
        <f t="shared" si="58"/>
        <v>1</v>
      </c>
      <c r="L86" s="46">
        <f t="shared" si="59"/>
        <v>1</v>
      </c>
      <c r="M86" s="46">
        <v>1</v>
      </c>
      <c r="N86" s="17" t="s">
        <v>588</v>
      </c>
      <c r="O86" s="18">
        <v>1</v>
      </c>
      <c r="P86" s="46">
        <f t="shared" si="60"/>
        <v>1</v>
      </c>
      <c r="Q86" s="46">
        <f t="shared" si="61"/>
        <v>1</v>
      </c>
      <c r="R86" s="46">
        <v>1</v>
      </c>
      <c r="S86" s="254"/>
    </row>
    <row r="87" spans="1:19" s="66" customFormat="1" ht="27" customHeight="1">
      <c r="A87" s="45">
        <v>70</v>
      </c>
      <c r="B87" s="270"/>
      <c r="C87" s="267"/>
      <c r="D87" s="17" t="s">
        <v>628</v>
      </c>
      <c r="E87" s="18">
        <v>1</v>
      </c>
      <c r="F87" s="46">
        <f t="shared" si="56"/>
        <v>1</v>
      </c>
      <c r="G87" s="46">
        <f t="shared" si="57"/>
        <v>1</v>
      </c>
      <c r="H87" s="46">
        <v>1</v>
      </c>
      <c r="I87" s="20" t="s">
        <v>587</v>
      </c>
      <c r="J87" s="18">
        <v>1</v>
      </c>
      <c r="K87" s="46">
        <f t="shared" si="58"/>
        <v>1</v>
      </c>
      <c r="L87" s="46">
        <f t="shared" si="59"/>
        <v>1</v>
      </c>
      <c r="M87" s="46">
        <v>1</v>
      </c>
      <c r="N87" s="17" t="s">
        <v>588</v>
      </c>
      <c r="O87" s="18">
        <v>1</v>
      </c>
      <c r="P87" s="46">
        <f t="shared" si="60"/>
        <v>1</v>
      </c>
      <c r="Q87" s="46">
        <f t="shared" si="61"/>
        <v>1</v>
      </c>
      <c r="R87" s="46">
        <v>1</v>
      </c>
      <c r="S87" s="254"/>
    </row>
    <row r="88" spans="1:19" s="66" customFormat="1" ht="27" customHeight="1">
      <c r="A88" s="45">
        <v>71</v>
      </c>
      <c r="B88" s="270"/>
      <c r="C88" s="267"/>
      <c r="D88" s="17" t="s">
        <v>629</v>
      </c>
      <c r="E88" s="18">
        <v>1</v>
      </c>
      <c r="F88" s="46">
        <f t="shared" ref="F88:F90" si="62">IF(E88=G88,H88)</f>
        <v>1</v>
      </c>
      <c r="G88" s="46">
        <f t="shared" ref="G88:G90" si="63">IF(E88="NA","NA",H88)</f>
        <v>1</v>
      </c>
      <c r="H88" s="46">
        <v>1</v>
      </c>
      <c r="I88" s="20" t="s">
        <v>587</v>
      </c>
      <c r="J88" s="18">
        <v>1</v>
      </c>
      <c r="K88" s="46">
        <f t="shared" si="58"/>
        <v>1</v>
      </c>
      <c r="L88" s="46">
        <f t="shared" si="59"/>
        <v>1</v>
      </c>
      <c r="M88" s="46">
        <v>1</v>
      </c>
      <c r="N88" s="17" t="s">
        <v>588</v>
      </c>
      <c r="O88" s="18">
        <v>1</v>
      </c>
      <c r="P88" s="46">
        <f t="shared" si="60"/>
        <v>1</v>
      </c>
      <c r="Q88" s="46">
        <f t="shared" si="61"/>
        <v>1</v>
      </c>
      <c r="R88" s="46">
        <v>1</v>
      </c>
      <c r="S88" s="254"/>
    </row>
    <row r="89" spans="1:19" s="66" customFormat="1" ht="27" customHeight="1">
      <c r="A89" s="45">
        <v>72</v>
      </c>
      <c r="B89" s="270"/>
      <c r="C89" s="267"/>
      <c r="D89" s="17" t="s">
        <v>630</v>
      </c>
      <c r="E89" s="18">
        <v>1</v>
      </c>
      <c r="F89" s="46">
        <f t="shared" si="62"/>
        <v>1</v>
      </c>
      <c r="G89" s="46">
        <f t="shared" si="63"/>
        <v>1</v>
      </c>
      <c r="H89" s="46">
        <v>1</v>
      </c>
      <c r="I89" s="20" t="s">
        <v>587</v>
      </c>
      <c r="J89" s="18">
        <v>1</v>
      </c>
      <c r="K89" s="46">
        <f t="shared" si="58"/>
        <v>1</v>
      </c>
      <c r="L89" s="46">
        <f t="shared" si="59"/>
        <v>1</v>
      </c>
      <c r="M89" s="46">
        <v>1</v>
      </c>
      <c r="N89" s="17" t="s">
        <v>588</v>
      </c>
      <c r="O89" s="18">
        <v>1</v>
      </c>
      <c r="P89" s="46">
        <f t="shared" si="60"/>
        <v>1</v>
      </c>
      <c r="Q89" s="46">
        <f t="shared" si="61"/>
        <v>1</v>
      </c>
      <c r="R89" s="46">
        <v>1</v>
      </c>
      <c r="S89" s="254"/>
    </row>
    <row r="90" spans="1:19" s="2" customFormat="1" ht="15">
      <c r="A90" s="45">
        <v>73</v>
      </c>
      <c r="B90" s="270"/>
      <c r="C90" s="267"/>
      <c r="D90" s="17" t="s">
        <v>632</v>
      </c>
      <c r="E90" s="18">
        <v>1</v>
      </c>
      <c r="F90" s="46">
        <f t="shared" si="62"/>
        <v>1</v>
      </c>
      <c r="G90" s="46">
        <f t="shared" si="63"/>
        <v>1</v>
      </c>
      <c r="H90" s="46">
        <v>1</v>
      </c>
      <c r="I90" s="20" t="s">
        <v>587</v>
      </c>
      <c r="J90" s="18">
        <v>1</v>
      </c>
      <c r="K90" s="46">
        <f t="shared" si="58"/>
        <v>1</v>
      </c>
      <c r="L90" s="46">
        <f t="shared" si="59"/>
        <v>1</v>
      </c>
      <c r="M90" s="46">
        <v>1</v>
      </c>
      <c r="N90" s="17" t="s">
        <v>588</v>
      </c>
      <c r="O90" s="18">
        <v>1</v>
      </c>
      <c r="P90" s="46">
        <f t="shared" si="60"/>
        <v>1</v>
      </c>
      <c r="Q90" s="46">
        <f t="shared" si="61"/>
        <v>1</v>
      </c>
      <c r="R90" s="46">
        <v>1</v>
      </c>
      <c r="S90" s="254"/>
    </row>
    <row r="91" spans="1:19" s="2" customFormat="1" ht="30">
      <c r="B91" s="29" t="s">
        <v>1236</v>
      </c>
      <c r="C91" s="29"/>
      <c r="D91" s="31">
        <f>'RESULTADOS HEMATOPATIAS'!J16</f>
        <v>1</v>
      </c>
      <c r="E91" s="32">
        <f>SUM(E10:E90)</f>
        <v>73</v>
      </c>
      <c r="F91" s="32">
        <f t="shared" ref="F91:H91" si="64">SUM(F10:F90)</f>
        <v>73</v>
      </c>
      <c r="G91" s="32">
        <f t="shared" si="64"/>
        <v>73</v>
      </c>
      <c r="H91" s="32">
        <f t="shared" si="64"/>
        <v>73</v>
      </c>
      <c r="I91" s="33"/>
      <c r="J91" s="32">
        <f t="shared" ref="J91:K91" si="65">SUM(J10:J90)</f>
        <v>73</v>
      </c>
      <c r="K91" s="32">
        <f t="shared" si="65"/>
        <v>73</v>
      </c>
      <c r="L91" s="32">
        <f t="shared" ref="L91" si="66">SUM(L10:L90)</f>
        <v>73</v>
      </c>
      <c r="M91" s="32">
        <f t="shared" ref="M91" si="67">SUM(M10:M90)</f>
        <v>73</v>
      </c>
      <c r="N91" s="34"/>
      <c r="O91" s="32">
        <f t="shared" ref="O91:P91" si="68">SUM(O10:O90)</f>
        <v>72</v>
      </c>
      <c r="P91" s="32">
        <f t="shared" si="68"/>
        <v>72</v>
      </c>
      <c r="Q91" s="32">
        <f t="shared" ref="Q91" si="69">SUM(Q10:Q90)</f>
        <v>72</v>
      </c>
      <c r="R91" s="32">
        <f t="shared" ref="R91" si="70">SUM(R10:R90)</f>
        <v>72</v>
      </c>
      <c r="S91" s="29"/>
    </row>
    <row r="92" spans="1:19" s="2" customFormat="1" ht="15">
      <c r="B92" s="29" t="s">
        <v>1237</v>
      </c>
      <c r="C92" s="29"/>
      <c r="D92" s="31">
        <f>'RESULTADOS FUERA'!J16</f>
        <v>1</v>
      </c>
      <c r="E92" s="32">
        <f>SUM(E10:E90)</f>
        <v>73</v>
      </c>
      <c r="F92" s="32">
        <f t="shared" ref="F92:H92" si="71">SUM(F10:F90)</f>
        <v>73</v>
      </c>
      <c r="G92" s="32">
        <f t="shared" si="71"/>
        <v>73</v>
      </c>
      <c r="H92" s="32">
        <f t="shared" si="71"/>
        <v>73</v>
      </c>
      <c r="I92" s="33"/>
      <c r="J92" s="32">
        <f t="shared" ref="J92" si="72">SUM(J10:J90)</f>
        <v>73</v>
      </c>
      <c r="K92" s="32">
        <f t="shared" ref="K92:M92" si="73">SUM(K10:K90)</f>
        <v>73</v>
      </c>
      <c r="L92" s="32">
        <f t="shared" si="73"/>
        <v>73</v>
      </c>
      <c r="M92" s="32">
        <f t="shared" si="73"/>
        <v>73</v>
      </c>
      <c r="N92" s="34"/>
      <c r="O92" s="32">
        <f t="shared" ref="O92" si="74">SUM(O10:O90)</f>
        <v>72</v>
      </c>
      <c r="P92" s="32">
        <f t="shared" ref="P92:R92" si="75">SUM(P10:P90)</f>
        <v>72</v>
      </c>
      <c r="Q92" s="32">
        <f t="shared" si="75"/>
        <v>72</v>
      </c>
      <c r="R92" s="32">
        <f t="shared" si="75"/>
        <v>72</v>
      </c>
      <c r="S92" s="29"/>
    </row>
    <row r="93" spans="1:19" ht="9" customHeight="1">
      <c r="A93" s="2"/>
      <c r="B93" s="29" t="s">
        <v>1238</v>
      </c>
      <c r="C93" s="29"/>
      <c r="D93" s="31">
        <f>'RESULTADOS TUMORES SOLIDOS'!J16</f>
        <v>1</v>
      </c>
      <c r="E93" s="32">
        <f>SUM(E10:E90)</f>
        <v>73</v>
      </c>
      <c r="F93" s="32">
        <f t="shared" ref="F93:H93" si="76">SUM(F10:F90)</f>
        <v>73</v>
      </c>
      <c r="G93" s="32">
        <f t="shared" si="76"/>
        <v>73</v>
      </c>
      <c r="H93" s="32">
        <f t="shared" si="76"/>
        <v>73</v>
      </c>
      <c r="I93" s="33"/>
      <c r="J93" s="32">
        <f t="shared" ref="J93" si="77">SUM(J10:J90)</f>
        <v>73</v>
      </c>
      <c r="K93" s="32">
        <f t="shared" ref="K93:M93" si="78">SUM(K10:K90)</f>
        <v>73</v>
      </c>
      <c r="L93" s="32">
        <f t="shared" si="78"/>
        <v>73</v>
      </c>
      <c r="M93" s="32">
        <f t="shared" si="78"/>
        <v>73</v>
      </c>
      <c r="N93" s="34"/>
      <c r="O93" s="32">
        <f t="shared" ref="O93" si="79">SUM(O10:O90)</f>
        <v>72</v>
      </c>
      <c r="P93" s="32">
        <f t="shared" ref="P93:R93" si="80">SUM(P10:P90)</f>
        <v>72</v>
      </c>
      <c r="Q93" s="32">
        <f t="shared" si="80"/>
        <v>72</v>
      </c>
      <c r="R93" s="32">
        <f t="shared" si="80"/>
        <v>72</v>
      </c>
      <c r="S93" s="29"/>
    </row>
  </sheetData>
  <mergeCells count="63">
    <mergeCell ref="M7:M9"/>
    <mergeCell ref="P7:P9"/>
    <mergeCell ref="Q7:Q9"/>
    <mergeCell ref="R7:R9"/>
    <mergeCell ref="F7:F9"/>
    <mergeCell ref="G7:G9"/>
    <mergeCell ref="H7:H9"/>
    <mergeCell ref="K7:K9"/>
    <mergeCell ref="L7:L9"/>
    <mergeCell ref="A1:S1"/>
    <mergeCell ref="A2:S2"/>
    <mergeCell ref="A4:S4"/>
    <mergeCell ref="A6:S6"/>
    <mergeCell ref="A3:S3"/>
    <mergeCell ref="A5:I5"/>
    <mergeCell ref="J5:S5"/>
    <mergeCell ref="B34:B37"/>
    <mergeCell ref="C34:C37"/>
    <mergeCell ref="O7:O9"/>
    <mergeCell ref="A28:S28"/>
    <mergeCell ref="A32:S32"/>
    <mergeCell ref="S34:S37"/>
    <mergeCell ref="S7:S9"/>
    <mergeCell ref="B10:B11"/>
    <mergeCell ref="B12:B13"/>
    <mergeCell ref="C14:C17"/>
    <mergeCell ref="S16:S17"/>
    <mergeCell ref="A7:A9"/>
    <mergeCell ref="B7:B9"/>
    <mergeCell ref="C7:C9"/>
    <mergeCell ref="E7:E9"/>
    <mergeCell ref="J7:J9"/>
    <mergeCell ref="C75:C82"/>
    <mergeCell ref="C65:C73"/>
    <mergeCell ref="C84:C90"/>
    <mergeCell ref="A83:S83"/>
    <mergeCell ref="B40:B42"/>
    <mergeCell ref="B45:B63"/>
    <mergeCell ref="B75:B82"/>
    <mergeCell ref="B84:B90"/>
    <mergeCell ref="S84:S90"/>
    <mergeCell ref="S75:S82"/>
    <mergeCell ref="A74:S74"/>
    <mergeCell ref="A39:S39"/>
    <mergeCell ref="A43:S43"/>
    <mergeCell ref="A44:S44"/>
    <mergeCell ref="A64:S64"/>
    <mergeCell ref="B65:B73"/>
    <mergeCell ref="S40:S42"/>
    <mergeCell ref="S45:S63"/>
    <mergeCell ref="S65:S73"/>
    <mergeCell ref="C40:C42"/>
    <mergeCell ref="C45:C63"/>
    <mergeCell ref="C12:C13"/>
    <mergeCell ref="C10:C11"/>
    <mergeCell ref="S30:S31"/>
    <mergeCell ref="C30:C31"/>
    <mergeCell ref="B30:B31"/>
    <mergeCell ref="C20:C21"/>
    <mergeCell ref="S21:S22"/>
    <mergeCell ref="B14:B16"/>
    <mergeCell ref="B19:B20"/>
    <mergeCell ref="B21:B22"/>
  </mergeCells>
  <pageMargins left="0.70866141732283472" right="0.70866141732283472" top="0.74803149606299213" bottom="0.74803149606299213" header="0.31496062992125984" footer="0.31496062992125984"/>
  <pageSetup scale="34"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tabColor rgb="FF8E001B"/>
    <pageSetUpPr fitToPage="1"/>
  </sheetPr>
  <dimension ref="A1:S98"/>
  <sheetViews>
    <sheetView topLeftCell="B1" zoomScale="80" zoomScaleNormal="80" workbookViewId="0">
      <pane ySplit="8" topLeftCell="A9" activePane="bottomLeft" state="frozen"/>
      <selection activeCell="A5" sqref="A5:I5"/>
      <selection pane="bottomLeft" activeCell="N21" sqref="N21"/>
    </sheetView>
  </sheetViews>
  <sheetFormatPr baseColWidth="10" defaultColWidth="9.3984375" defaultRowHeight="9" customHeight="1"/>
  <cols>
    <col min="1" max="1" width="5.796875" style="58" customWidth="1"/>
    <col min="2" max="2" width="50.796875" style="58" customWidth="1"/>
    <col min="3" max="3" width="22.796875" style="59" customWidth="1"/>
    <col min="4" max="4" width="58.796875" style="63" customWidth="1"/>
    <col min="5" max="5" width="10.796875" style="61" customWidth="1"/>
    <col min="6" max="8" width="10.796875" style="58" hidden="1" customWidth="1"/>
    <col min="9" max="9" width="95.796875" style="62" customWidth="1"/>
    <col min="10" max="10" width="10.796875" style="58" customWidth="1"/>
    <col min="11" max="13" width="10.796875" style="58" hidden="1" customWidth="1"/>
    <col min="14" max="14" width="90.796875" style="63" customWidth="1"/>
    <col min="15" max="15" width="10.796875" style="58" customWidth="1"/>
    <col min="16" max="18" width="10.796875" style="58" hidden="1" customWidth="1"/>
    <col min="19" max="19" width="50.796875" style="82" customWidth="1"/>
    <col min="20" max="20" width="8.796875" style="58" customWidth="1"/>
    <col min="21" max="16384" width="9.3984375" style="58"/>
  </cols>
  <sheetData>
    <row r="1" spans="1:19" s="1" customFormat="1" ht="18" customHeight="1">
      <c r="A1" s="259" t="s">
        <v>1829</v>
      </c>
      <c r="B1" s="260"/>
      <c r="C1" s="260"/>
      <c r="D1" s="260"/>
      <c r="E1" s="260"/>
      <c r="F1" s="260"/>
      <c r="G1" s="260"/>
      <c r="H1" s="260"/>
      <c r="I1" s="260"/>
      <c r="J1" s="260"/>
      <c r="K1" s="260"/>
      <c r="L1" s="260"/>
      <c r="M1" s="260"/>
      <c r="N1" s="260"/>
      <c r="O1" s="260"/>
      <c r="P1" s="260"/>
      <c r="Q1" s="260"/>
      <c r="R1" s="260"/>
      <c r="S1" s="260"/>
    </row>
    <row r="2" spans="1:19" s="1" customFormat="1" ht="18" customHeight="1">
      <c r="A2" s="261" t="s">
        <v>27</v>
      </c>
      <c r="B2" s="262"/>
      <c r="C2" s="262"/>
      <c r="D2" s="262"/>
      <c r="E2" s="262"/>
      <c r="F2" s="262"/>
      <c r="G2" s="262"/>
      <c r="H2" s="262"/>
      <c r="I2" s="262"/>
      <c r="J2" s="262"/>
      <c r="K2" s="262"/>
      <c r="L2" s="262"/>
      <c r="M2" s="262"/>
      <c r="N2" s="262"/>
      <c r="O2" s="262"/>
      <c r="P2" s="262"/>
      <c r="Q2" s="262"/>
      <c r="R2" s="262"/>
      <c r="S2" s="262"/>
    </row>
    <row r="3" spans="1:19" s="6" customFormat="1" ht="42" customHeight="1">
      <c r="A3" s="265"/>
      <c r="B3" s="266"/>
      <c r="C3" s="266"/>
      <c r="D3" s="266"/>
      <c r="E3" s="266"/>
      <c r="F3" s="266"/>
      <c r="G3" s="266"/>
      <c r="H3" s="266"/>
      <c r="I3" s="266"/>
      <c r="J3" s="266"/>
      <c r="K3" s="266"/>
      <c r="L3" s="266"/>
      <c r="M3" s="266"/>
      <c r="N3" s="266"/>
      <c r="O3" s="266"/>
      <c r="P3" s="266"/>
      <c r="Q3" s="266"/>
      <c r="R3" s="266"/>
      <c r="S3" s="266"/>
    </row>
    <row r="4" spans="1:19" s="1" customFormat="1" ht="54" customHeight="1">
      <c r="A4" s="263" t="str">
        <f>CARÁTULA!B4</f>
        <v xml:space="preserve">CÉDULA DE EVALUACIÓN PARA CÁNCER EN MENORES DE 18 AÑOS: Astrocitoma, Ependimoma, Meduloblastoma, Neuroblastoma, Otros tumores del sistema nervioso central; Tumor de Wilms, Otros tumores renales, Hepatocarcinoma, Hepatoblastoma, Osteosarcoma, Sarcoma de Ewing, Linfoma no Hodgkin, Enfermedad o linfoma deHodgkin, Retinoblastoma, Sarcoma de partes blandas, Tumores gonadales, Tumores extragonadales, Diversos carcinomas, Histiocitosis; Leucemia linfoblástica aguda, Leucemia mieloblástica aguda, Leucemia crónica, Síndrome mielodisplásico - 2018                                                                                                                                                                             </v>
      </c>
      <c r="B4" s="264"/>
      <c r="C4" s="264"/>
      <c r="D4" s="264"/>
      <c r="E4" s="264"/>
      <c r="F4" s="264"/>
      <c r="G4" s="264"/>
      <c r="H4" s="264"/>
      <c r="I4" s="264"/>
      <c r="J4" s="264"/>
      <c r="K4" s="264"/>
      <c r="L4" s="264"/>
      <c r="M4" s="264"/>
      <c r="N4" s="264"/>
      <c r="O4" s="264"/>
      <c r="P4" s="264"/>
      <c r="Q4" s="264"/>
      <c r="R4" s="264"/>
      <c r="S4" s="264"/>
    </row>
    <row r="5" spans="1:19" s="7" customFormat="1" ht="21" customHeight="1">
      <c r="A5" s="301">
        <f>CARÁTULA!E8</f>
        <v>0</v>
      </c>
      <c r="B5" s="301"/>
      <c r="C5" s="301"/>
      <c r="D5" s="301"/>
      <c r="E5" s="301"/>
      <c r="F5" s="301"/>
      <c r="G5" s="301"/>
      <c r="H5" s="301"/>
      <c r="I5" s="301"/>
      <c r="J5" s="301">
        <f>CARÁTULA!E11</f>
        <v>0</v>
      </c>
      <c r="K5" s="301"/>
      <c r="L5" s="301"/>
      <c r="M5" s="301"/>
      <c r="N5" s="301"/>
      <c r="O5" s="301"/>
      <c r="P5" s="301"/>
      <c r="Q5" s="301"/>
      <c r="R5" s="301"/>
      <c r="S5" s="301"/>
    </row>
    <row r="6" spans="1:19" s="7" customFormat="1" ht="20" customHeight="1">
      <c r="A6" s="302" t="s">
        <v>1847</v>
      </c>
      <c r="B6" s="302"/>
      <c r="C6" s="302"/>
      <c r="D6" s="302"/>
      <c r="E6" s="302"/>
      <c r="F6" s="302"/>
      <c r="G6" s="302"/>
      <c r="H6" s="302"/>
      <c r="I6" s="302"/>
      <c r="J6" s="302"/>
      <c r="K6" s="302"/>
      <c r="L6" s="302"/>
      <c r="M6" s="302"/>
      <c r="N6" s="302"/>
      <c r="O6" s="302"/>
      <c r="P6" s="302"/>
      <c r="Q6" s="302"/>
      <c r="R6" s="302"/>
      <c r="S6" s="302"/>
    </row>
    <row r="7" spans="1:19" s="7" customFormat="1" ht="20" customHeight="1">
      <c r="A7" s="251"/>
      <c r="B7" s="251" t="s">
        <v>28</v>
      </c>
      <c r="C7" s="252" t="s">
        <v>29</v>
      </c>
      <c r="D7" s="8" t="s">
        <v>30</v>
      </c>
      <c r="E7" s="252" t="s">
        <v>31</v>
      </c>
      <c r="F7" s="257" t="s">
        <v>1723</v>
      </c>
      <c r="G7" s="257" t="s">
        <v>452</v>
      </c>
      <c r="H7" s="257" t="s">
        <v>1724</v>
      </c>
      <c r="I7" s="8" t="s">
        <v>1</v>
      </c>
      <c r="J7" s="252" t="s">
        <v>31</v>
      </c>
      <c r="K7" s="257" t="s">
        <v>1723</v>
      </c>
      <c r="L7" s="257" t="s">
        <v>452</v>
      </c>
      <c r="M7" s="257" t="s">
        <v>1724</v>
      </c>
      <c r="N7" s="9" t="s">
        <v>2</v>
      </c>
      <c r="O7" s="252" t="s">
        <v>31</v>
      </c>
      <c r="P7" s="288" t="s">
        <v>1723</v>
      </c>
      <c r="Q7" s="288" t="s">
        <v>452</v>
      </c>
      <c r="R7" s="288" t="s">
        <v>1724</v>
      </c>
      <c r="S7" s="252" t="s">
        <v>32</v>
      </c>
    </row>
    <row r="8" spans="1:19" s="7" customFormat="1" ht="20" customHeight="1">
      <c r="A8" s="251"/>
      <c r="B8" s="251"/>
      <c r="C8" s="252"/>
      <c r="D8" s="39" t="s">
        <v>33</v>
      </c>
      <c r="E8" s="252"/>
      <c r="F8" s="257"/>
      <c r="G8" s="257"/>
      <c r="H8" s="257"/>
      <c r="I8" s="40" t="s">
        <v>33</v>
      </c>
      <c r="J8" s="252"/>
      <c r="K8" s="257"/>
      <c r="L8" s="257"/>
      <c r="M8" s="257"/>
      <c r="N8" s="41" t="s">
        <v>5</v>
      </c>
      <c r="O8" s="252"/>
      <c r="P8" s="288"/>
      <c r="Q8" s="288"/>
      <c r="R8" s="288"/>
      <c r="S8" s="252"/>
    </row>
    <row r="9" spans="1:19" s="66" customFormat="1" ht="39" customHeight="1">
      <c r="A9" s="251"/>
      <c r="B9" s="251"/>
      <c r="C9" s="253"/>
      <c r="D9" s="42" t="s">
        <v>34</v>
      </c>
      <c r="E9" s="253"/>
      <c r="F9" s="257"/>
      <c r="G9" s="257"/>
      <c r="H9" s="257"/>
      <c r="I9" s="43" t="s">
        <v>34</v>
      </c>
      <c r="J9" s="253"/>
      <c r="K9" s="257"/>
      <c r="L9" s="257"/>
      <c r="M9" s="257"/>
      <c r="N9" s="44" t="s">
        <v>34</v>
      </c>
      <c r="O9" s="253"/>
      <c r="P9" s="288"/>
      <c r="Q9" s="288"/>
      <c r="R9" s="288"/>
      <c r="S9" s="253"/>
    </row>
    <row r="10" spans="1:19" s="66" customFormat="1" ht="230.25" customHeight="1">
      <c r="A10" s="45">
        <v>1</v>
      </c>
      <c r="B10" s="17" t="s">
        <v>633</v>
      </c>
      <c r="C10" s="23" t="s">
        <v>1722</v>
      </c>
      <c r="D10" s="74" t="s">
        <v>1991</v>
      </c>
      <c r="E10" s="18">
        <v>1</v>
      </c>
      <c r="F10" s="46">
        <f t="shared" ref="F10:F11" si="0">IF(E10=G10,H10)</f>
        <v>1</v>
      </c>
      <c r="G10" s="46">
        <f t="shared" ref="G10:G11" si="1">IF(E10="NA","NA",H10)</f>
        <v>1</v>
      </c>
      <c r="H10" s="46">
        <v>1</v>
      </c>
      <c r="I10" s="74" t="s">
        <v>1992</v>
      </c>
      <c r="J10" s="18">
        <v>1</v>
      </c>
      <c r="K10" s="46">
        <f t="shared" ref="K10:K33" si="2">IF(J10=L10,M10)</f>
        <v>1</v>
      </c>
      <c r="L10" s="46">
        <f t="shared" ref="L10:L33" si="3">IF(J10="NA","NA",M10)</f>
        <v>1</v>
      </c>
      <c r="M10" s="46">
        <v>1</v>
      </c>
      <c r="N10" s="74" t="s">
        <v>1994</v>
      </c>
      <c r="O10" s="18">
        <v>1</v>
      </c>
      <c r="P10" s="46">
        <f t="shared" ref="P10:P33" si="4">IF(O10=Q10,R10)</f>
        <v>1</v>
      </c>
      <c r="Q10" s="46">
        <f t="shared" ref="Q10:Q33" si="5">IF(O10="NA","NA",R10)</f>
        <v>1</v>
      </c>
      <c r="R10" s="46">
        <v>1</v>
      </c>
      <c r="S10" s="256" t="s">
        <v>191</v>
      </c>
    </row>
    <row r="11" spans="1:19" s="66" customFormat="1" ht="109.5" customHeight="1">
      <c r="A11" s="45">
        <v>2</v>
      </c>
      <c r="B11" s="17" t="s">
        <v>634</v>
      </c>
      <c r="C11" s="24" t="s">
        <v>207</v>
      </c>
      <c r="D11" s="17" t="s">
        <v>635</v>
      </c>
      <c r="E11" s="18">
        <v>1</v>
      </c>
      <c r="F11" s="46">
        <f t="shared" si="0"/>
        <v>1</v>
      </c>
      <c r="G11" s="46">
        <f t="shared" si="1"/>
        <v>1</v>
      </c>
      <c r="H11" s="46">
        <v>1</v>
      </c>
      <c r="I11" s="20" t="s">
        <v>636</v>
      </c>
      <c r="J11" s="18">
        <v>1</v>
      </c>
      <c r="K11" s="46">
        <f t="shared" si="2"/>
        <v>1</v>
      </c>
      <c r="L11" s="46">
        <f t="shared" si="3"/>
        <v>1</v>
      </c>
      <c r="M11" s="46">
        <v>1</v>
      </c>
      <c r="N11" s="17" t="s">
        <v>520</v>
      </c>
      <c r="O11" s="47" t="s">
        <v>452</v>
      </c>
      <c r="P11" s="17" t="s">
        <v>452</v>
      </c>
      <c r="Q11" s="17" t="s">
        <v>452</v>
      </c>
      <c r="R11" s="17" t="s">
        <v>452</v>
      </c>
      <c r="S11" s="256"/>
    </row>
    <row r="12" spans="1:19" s="66" customFormat="1" ht="135">
      <c r="A12" s="45">
        <v>3</v>
      </c>
      <c r="B12" s="17" t="s">
        <v>637</v>
      </c>
      <c r="C12" s="24" t="s">
        <v>207</v>
      </c>
      <c r="D12" s="17" t="s">
        <v>1944</v>
      </c>
      <c r="E12" s="18">
        <v>1</v>
      </c>
      <c r="F12" s="46">
        <f t="shared" ref="F12:F33" si="6">IF(E12=G12,H12)</f>
        <v>1</v>
      </c>
      <c r="G12" s="46">
        <f t="shared" ref="G12:G33" si="7">IF(E12="NA","NA",H12)</f>
        <v>1</v>
      </c>
      <c r="H12" s="46">
        <v>1</v>
      </c>
      <c r="I12" s="20" t="s">
        <v>1783</v>
      </c>
      <c r="J12" s="18">
        <v>1</v>
      </c>
      <c r="K12" s="46">
        <f t="shared" si="2"/>
        <v>1</v>
      </c>
      <c r="L12" s="46">
        <f t="shared" si="3"/>
        <v>1</v>
      </c>
      <c r="M12" s="46">
        <v>1</v>
      </c>
      <c r="N12" s="17" t="s">
        <v>638</v>
      </c>
      <c r="O12" s="18">
        <v>1</v>
      </c>
      <c r="P12" s="46">
        <f t="shared" si="4"/>
        <v>1</v>
      </c>
      <c r="Q12" s="46">
        <f t="shared" si="5"/>
        <v>1</v>
      </c>
      <c r="R12" s="46">
        <v>1</v>
      </c>
      <c r="S12" s="256" t="s">
        <v>225</v>
      </c>
    </row>
    <row r="13" spans="1:19" s="66" customFormat="1" ht="75">
      <c r="A13" s="45">
        <v>4</v>
      </c>
      <c r="B13" s="17" t="s">
        <v>639</v>
      </c>
      <c r="C13" s="24" t="s">
        <v>207</v>
      </c>
      <c r="D13" s="17" t="s">
        <v>640</v>
      </c>
      <c r="E13" s="18">
        <v>1</v>
      </c>
      <c r="F13" s="46">
        <f t="shared" si="6"/>
        <v>1</v>
      </c>
      <c r="G13" s="46">
        <f t="shared" si="7"/>
        <v>1</v>
      </c>
      <c r="H13" s="46">
        <v>1</v>
      </c>
      <c r="I13" s="20" t="s">
        <v>641</v>
      </c>
      <c r="J13" s="18">
        <v>1</v>
      </c>
      <c r="K13" s="46">
        <f t="shared" si="2"/>
        <v>1</v>
      </c>
      <c r="L13" s="46">
        <f t="shared" si="3"/>
        <v>1</v>
      </c>
      <c r="M13" s="46">
        <v>1</v>
      </c>
      <c r="N13" s="17" t="s">
        <v>642</v>
      </c>
      <c r="O13" s="18">
        <v>1</v>
      </c>
      <c r="P13" s="46">
        <f t="shared" si="4"/>
        <v>1</v>
      </c>
      <c r="Q13" s="46">
        <f t="shared" si="5"/>
        <v>1</v>
      </c>
      <c r="R13" s="46">
        <v>1</v>
      </c>
      <c r="S13" s="256"/>
    </row>
    <row r="14" spans="1:19" s="66" customFormat="1" ht="90">
      <c r="A14" s="45">
        <v>5</v>
      </c>
      <c r="B14" s="17" t="s">
        <v>528</v>
      </c>
      <c r="C14" s="24" t="s">
        <v>207</v>
      </c>
      <c r="D14" s="17" t="s">
        <v>529</v>
      </c>
      <c r="E14" s="18">
        <v>1</v>
      </c>
      <c r="F14" s="46">
        <f t="shared" si="6"/>
        <v>1</v>
      </c>
      <c r="G14" s="46">
        <f t="shared" si="7"/>
        <v>1</v>
      </c>
      <c r="H14" s="46">
        <v>1</v>
      </c>
      <c r="I14" s="20" t="s">
        <v>643</v>
      </c>
      <c r="J14" s="18">
        <v>1</v>
      </c>
      <c r="K14" s="46">
        <f t="shared" si="2"/>
        <v>1</v>
      </c>
      <c r="L14" s="46">
        <f t="shared" si="3"/>
        <v>1</v>
      </c>
      <c r="M14" s="46">
        <v>1</v>
      </c>
      <c r="N14" s="17" t="s">
        <v>644</v>
      </c>
      <c r="O14" s="18">
        <v>1</v>
      </c>
      <c r="P14" s="46">
        <f t="shared" si="4"/>
        <v>1</v>
      </c>
      <c r="Q14" s="46">
        <f t="shared" si="5"/>
        <v>1</v>
      </c>
      <c r="R14" s="46">
        <v>1</v>
      </c>
      <c r="S14" s="75" t="s">
        <v>81</v>
      </c>
    </row>
    <row r="15" spans="1:19" s="66" customFormat="1" ht="102" customHeight="1">
      <c r="A15" s="45">
        <v>6</v>
      </c>
      <c r="B15" s="17" t="s">
        <v>645</v>
      </c>
      <c r="C15" s="24" t="s">
        <v>207</v>
      </c>
      <c r="D15" s="17" t="s">
        <v>1945</v>
      </c>
      <c r="E15" s="18">
        <v>1</v>
      </c>
      <c r="F15" s="46">
        <f t="shared" si="6"/>
        <v>1</v>
      </c>
      <c r="G15" s="46">
        <f t="shared" si="7"/>
        <v>1</v>
      </c>
      <c r="H15" s="46">
        <v>1</v>
      </c>
      <c r="I15" s="20" t="s">
        <v>646</v>
      </c>
      <c r="J15" s="18">
        <v>1</v>
      </c>
      <c r="K15" s="46">
        <f t="shared" si="2"/>
        <v>1</v>
      </c>
      <c r="L15" s="46">
        <f t="shared" si="3"/>
        <v>1</v>
      </c>
      <c r="M15" s="46">
        <v>1</v>
      </c>
      <c r="N15" s="17" t="s">
        <v>647</v>
      </c>
      <c r="O15" s="18">
        <v>1</v>
      </c>
      <c r="P15" s="46">
        <f t="shared" si="4"/>
        <v>1</v>
      </c>
      <c r="Q15" s="46">
        <f t="shared" si="5"/>
        <v>1</v>
      </c>
      <c r="R15" s="46">
        <v>1</v>
      </c>
      <c r="S15" s="256" t="s">
        <v>177</v>
      </c>
    </row>
    <row r="16" spans="1:19" s="66" customFormat="1" ht="141.75" customHeight="1">
      <c r="A16" s="45">
        <v>7</v>
      </c>
      <c r="B16" s="17" t="s">
        <v>648</v>
      </c>
      <c r="C16" s="24" t="s">
        <v>207</v>
      </c>
      <c r="D16" s="17" t="s">
        <v>1974</v>
      </c>
      <c r="E16" s="18">
        <v>1</v>
      </c>
      <c r="F16" s="46">
        <f t="shared" si="6"/>
        <v>1</v>
      </c>
      <c r="G16" s="46">
        <f t="shared" si="7"/>
        <v>1</v>
      </c>
      <c r="H16" s="46">
        <v>1</v>
      </c>
      <c r="I16" s="20" t="s">
        <v>1975</v>
      </c>
      <c r="J16" s="18">
        <v>1</v>
      </c>
      <c r="K16" s="46">
        <f t="shared" si="2"/>
        <v>1</v>
      </c>
      <c r="L16" s="46">
        <f t="shared" si="3"/>
        <v>1</v>
      </c>
      <c r="M16" s="46">
        <v>1</v>
      </c>
      <c r="N16" s="17" t="s">
        <v>451</v>
      </c>
      <c r="O16" s="47" t="s">
        <v>452</v>
      </c>
      <c r="P16" s="17" t="s">
        <v>452</v>
      </c>
      <c r="Q16" s="17" t="s">
        <v>452</v>
      </c>
      <c r="R16" s="17" t="s">
        <v>452</v>
      </c>
      <c r="S16" s="256"/>
    </row>
    <row r="17" spans="1:19" s="66" customFormat="1" ht="150">
      <c r="A17" s="45">
        <v>8</v>
      </c>
      <c r="B17" s="17" t="s">
        <v>650</v>
      </c>
      <c r="C17" s="24" t="s">
        <v>207</v>
      </c>
      <c r="D17" s="17" t="s">
        <v>651</v>
      </c>
      <c r="E17" s="18">
        <v>1</v>
      </c>
      <c r="F17" s="46">
        <f t="shared" si="6"/>
        <v>1</v>
      </c>
      <c r="G17" s="46">
        <f t="shared" si="7"/>
        <v>1</v>
      </c>
      <c r="H17" s="46">
        <v>1</v>
      </c>
      <c r="I17" s="20" t="s">
        <v>1784</v>
      </c>
      <c r="J17" s="18">
        <v>1</v>
      </c>
      <c r="K17" s="46">
        <f t="shared" si="2"/>
        <v>1</v>
      </c>
      <c r="L17" s="46">
        <f t="shared" si="3"/>
        <v>1</v>
      </c>
      <c r="M17" s="46">
        <v>1</v>
      </c>
      <c r="N17" s="20" t="s">
        <v>1785</v>
      </c>
      <c r="O17" s="18">
        <v>1</v>
      </c>
      <c r="P17" s="46">
        <f t="shared" si="4"/>
        <v>1</v>
      </c>
      <c r="Q17" s="46">
        <f t="shared" si="5"/>
        <v>1</v>
      </c>
      <c r="R17" s="46">
        <v>1</v>
      </c>
      <c r="S17" s="256" t="s">
        <v>218</v>
      </c>
    </row>
    <row r="18" spans="1:19" s="66" customFormat="1" ht="210">
      <c r="A18" s="45">
        <v>9</v>
      </c>
      <c r="B18" s="17" t="s">
        <v>652</v>
      </c>
      <c r="C18" s="24" t="s">
        <v>207</v>
      </c>
      <c r="D18" s="17" t="s">
        <v>1946</v>
      </c>
      <c r="E18" s="18">
        <v>1</v>
      </c>
      <c r="F18" s="46">
        <f t="shared" si="6"/>
        <v>1</v>
      </c>
      <c r="G18" s="46">
        <f t="shared" si="7"/>
        <v>1</v>
      </c>
      <c r="H18" s="46">
        <v>1</v>
      </c>
      <c r="I18" s="20" t="s">
        <v>1947</v>
      </c>
      <c r="J18" s="18">
        <v>1</v>
      </c>
      <c r="K18" s="46">
        <f t="shared" si="2"/>
        <v>1</v>
      </c>
      <c r="L18" s="46">
        <f t="shared" si="3"/>
        <v>1</v>
      </c>
      <c r="M18" s="46">
        <v>1</v>
      </c>
      <c r="N18" s="17" t="s">
        <v>1993</v>
      </c>
      <c r="O18" s="18">
        <v>1</v>
      </c>
      <c r="P18" s="46">
        <f t="shared" si="4"/>
        <v>1</v>
      </c>
      <c r="Q18" s="46">
        <f t="shared" si="5"/>
        <v>1</v>
      </c>
      <c r="R18" s="46">
        <v>1</v>
      </c>
      <c r="S18" s="256"/>
    </row>
    <row r="19" spans="1:19" s="66" customFormat="1" ht="30">
      <c r="A19" s="45">
        <v>10</v>
      </c>
      <c r="B19" s="17" t="s">
        <v>653</v>
      </c>
      <c r="C19" s="24" t="s">
        <v>207</v>
      </c>
      <c r="D19" s="17" t="s">
        <v>654</v>
      </c>
      <c r="E19" s="18">
        <v>1</v>
      </c>
      <c r="F19" s="46">
        <f t="shared" si="6"/>
        <v>1</v>
      </c>
      <c r="G19" s="46">
        <f t="shared" si="7"/>
        <v>1</v>
      </c>
      <c r="H19" s="46">
        <v>1</v>
      </c>
      <c r="I19" s="20" t="s">
        <v>655</v>
      </c>
      <c r="J19" s="18">
        <v>1</v>
      </c>
      <c r="K19" s="46">
        <f t="shared" si="2"/>
        <v>1</v>
      </c>
      <c r="L19" s="46">
        <f t="shared" si="3"/>
        <v>1</v>
      </c>
      <c r="M19" s="46">
        <v>1</v>
      </c>
      <c r="N19" s="17" t="s">
        <v>656</v>
      </c>
      <c r="O19" s="18">
        <v>1</v>
      </c>
      <c r="P19" s="46">
        <f t="shared" si="4"/>
        <v>1</v>
      </c>
      <c r="Q19" s="46">
        <f t="shared" si="5"/>
        <v>1</v>
      </c>
      <c r="R19" s="46">
        <v>1</v>
      </c>
      <c r="S19" s="256"/>
    </row>
    <row r="20" spans="1:19" s="66" customFormat="1" ht="210">
      <c r="A20" s="45">
        <v>11</v>
      </c>
      <c r="B20" s="270" t="s">
        <v>657</v>
      </c>
      <c r="C20" s="267" t="s">
        <v>208</v>
      </c>
      <c r="D20" s="17" t="s">
        <v>658</v>
      </c>
      <c r="E20" s="18">
        <v>1</v>
      </c>
      <c r="F20" s="46">
        <f t="shared" si="6"/>
        <v>1</v>
      </c>
      <c r="G20" s="46">
        <f t="shared" si="7"/>
        <v>1</v>
      </c>
      <c r="H20" s="46">
        <v>1</v>
      </c>
      <c r="I20" s="20" t="s">
        <v>1786</v>
      </c>
      <c r="J20" s="18">
        <v>1</v>
      </c>
      <c r="K20" s="46">
        <f t="shared" si="2"/>
        <v>1</v>
      </c>
      <c r="L20" s="46">
        <f t="shared" si="3"/>
        <v>1</v>
      </c>
      <c r="M20" s="46">
        <v>1</v>
      </c>
      <c r="N20" s="17" t="s">
        <v>659</v>
      </c>
      <c r="O20" s="18">
        <v>1</v>
      </c>
      <c r="P20" s="46">
        <f t="shared" si="4"/>
        <v>1</v>
      </c>
      <c r="Q20" s="46">
        <f t="shared" si="5"/>
        <v>1</v>
      </c>
      <c r="R20" s="46">
        <v>1</v>
      </c>
      <c r="S20" s="256"/>
    </row>
    <row r="21" spans="1:19" s="66" customFormat="1" ht="292.5" customHeight="1">
      <c r="A21" s="45">
        <v>12</v>
      </c>
      <c r="B21" s="270"/>
      <c r="C21" s="267"/>
      <c r="D21" s="17" t="s">
        <v>660</v>
      </c>
      <c r="E21" s="18">
        <v>1</v>
      </c>
      <c r="F21" s="46">
        <f t="shared" si="6"/>
        <v>1</v>
      </c>
      <c r="G21" s="46">
        <f t="shared" si="7"/>
        <v>1</v>
      </c>
      <c r="H21" s="46">
        <v>1</v>
      </c>
      <c r="I21" s="20" t="s">
        <v>661</v>
      </c>
      <c r="J21" s="18">
        <v>1</v>
      </c>
      <c r="K21" s="46">
        <f t="shared" si="2"/>
        <v>1</v>
      </c>
      <c r="L21" s="46">
        <f t="shared" si="3"/>
        <v>1</v>
      </c>
      <c r="M21" s="46">
        <v>1</v>
      </c>
      <c r="N21" s="17" t="s">
        <v>1787</v>
      </c>
      <c r="O21" s="18">
        <v>1</v>
      </c>
      <c r="P21" s="46">
        <f t="shared" si="4"/>
        <v>1</v>
      </c>
      <c r="Q21" s="46">
        <f t="shared" si="5"/>
        <v>1</v>
      </c>
      <c r="R21" s="46">
        <v>1</v>
      </c>
      <c r="S21" s="75" t="s">
        <v>219</v>
      </c>
    </row>
    <row r="22" spans="1:19" s="66" customFormat="1" ht="327" customHeight="1">
      <c r="A22" s="45">
        <v>13</v>
      </c>
      <c r="B22" s="270" t="s">
        <v>657</v>
      </c>
      <c r="C22" s="267" t="s">
        <v>208</v>
      </c>
      <c r="D22" s="17" t="s">
        <v>662</v>
      </c>
      <c r="E22" s="18">
        <v>1</v>
      </c>
      <c r="F22" s="46">
        <f t="shared" si="6"/>
        <v>1</v>
      </c>
      <c r="G22" s="46">
        <f t="shared" si="7"/>
        <v>1</v>
      </c>
      <c r="H22" s="46">
        <v>1</v>
      </c>
      <c r="I22" s="20" t="s">
        <v>663</v>
      </c>
      <c r="J22" s="18">
        <v>1</v>
      </c>
      <c r="K22" s="46">
        <f t="shared" si="2"/>
        <v>1</v>
      </c>
      <c r="L22" s="46">
        <f t="shared" si="3"/>
        <v>1</v>
      </c>
      <c r="M22" s="46">
        <v>1</v>
      </c>
      <c r="N22" s="17" t="s">
        <v>1989</v>
      </c>
      <c r="O22" s="18">
        <v>1</v>
      </c>
      <c r="P22" s="46">
        <f t="shared" si="4"/>
        <v>1</v>
      </c>
      <c r="Q22" s="46">
        <f t="shared" si="5"/>
        <v>1</v>
      </c>
      <c r="R22" s="46">
        <v>1</v>
      </c>
      <c r="S22" s="256" t="s">
        <v>220</v>
      </c>
    </row>
    <row r="23" spans="1:19" s="66" customFormat="1" ht="352.5" customHeight="1">
      <c r="A23" s="45">
        <v>14</v>
      </c>
      <c r="B23" s="270"/>
      <c r="C23" s="267"/>
      <c r="D23" s="17" t="s">
        <v>664</v>
      </c>
      <c r="E23" s="18">
        <v>1</v>
      </c>
      <c r="F23" s="46">
        <f t="shared" si="6"/>
        <v>1</v>
      </c>
      <c r="G23" s="46">
        <f t="shared" si="7"/>
        <v>1</v>
      </c>
      <c r="H23" s="46">
        <v>1</v>
      </c>
      <c r="I23" s="20" t="s">
        <v>665</v>
      </c>
      <c r="J23" s="18">
        <v>1</v>
      </c>
      <c r="K23" s="46">
        <f t="shared" si="2"/>
        <v>1</v>
      </c>
      <c r="L23" s="46">
        <f t="shared" si="3"/>
        <v>1</v>
      </c>
      <c r="M23" s="46">
        <v>1</v>
      </c>
      <c r="N23" s="74" t="s">
        <v>1990</v>
      </c>
      <c r="O23" s="18">
        <v>1</v>
      </c>
      <c r="P23" s="46">
        <f t="shared" si="4"/>
        <v>1</v>
      </c>
      <c r="Q23" s="46">
        <f t="shared" si="5"/>
        <v>1</v>
      </c>
      <c r="R23" s="46">
        <v>1</v>
      </c>
      <c r="S23" s="256"/>
    </row>
    <row r="24" spans="1:19" s="66" customFormat="1" ht="314">
      <c r="A24" s="45">
        <v>15</v>
      </c>
      <c r="B24" s="17" t="s">
        <v>657</v>
      </c>
      <c r="C24" s="24" t="s">
        <v>208</v>
      </c>
      <c r="D24" s="17" t="s">
        <v>1948</v>
      </c>
      <c r="E24" s="18">
        <v>1</v>
      </c>
      <c r="F24" s="46">
        <f t="shared" si="6"/>
        <v>1</v>
      </c>
      <c r="G24" s="46">
        <f t="shared" si="7"/>
        <v>1</v>
      </c>
      <c r="H24" s="46">
        <v>1</v>
      </c>
      <c r="I24" s="20" t="s">
        <v>1788</v>
      </c>
      <c r="J24" s="18">
        <v>1</v>
      </c>
      <c r="K24" s="46">
        <f t="shared" si="2"/>
        <v>1</v>
      </c>
      <c r="L24" s="46">
        <f t="shared" si="3"/>
        <v>1</v>
      </c>
      <c r="M24" s="46">
        <v>1</v>
      </c>
      <c r="N24" s="17" t="s">
        <v>666</v>
      </c>
      <c r="O24" s="18">
        <v>1</v>
      </c>
      <c r="P24" s="46">
        <f t="shared" si="4"/>
        <v>1</v>
      </c>
      <c r="Q24" s="46">
        <f t="shared" si="5"/>
        <v>1</v>
      </c>
      <c r="R24" s="46">
        <v>1</v>
      </c>
      <c r="S24" s="256" t="s">
        <v>191</v>
      </c>
    </row>
    <row r="25" spans="1:19" s="66" customFormat="1" ht="312.75" customHeight="1">
      <c r="A25" s="45">
        <v>16</v>
      </c>
      <c r="B25" s="17" t="s">
        <v>667</v>
      </c>
      <c r="C25" s="289" t="s">
        <v>209</v>
      </c>
      <c r="D25" s="17" t="s">
        <v>668</v>
      </c>
      <c r="E25" s="18">
        <v>1</v>
      </c>
      <c r="F25" s="46">
        <f t="shared" si="6"/>
        <v>1</v>
      </c>
      <c r="G25" s="46">
        <f t="shared" si="7"/>
        <v>1</v>
      </c>
      <c r="H25" s="46">
        <v>1</v>
      </c>
      <c r="I25" s="20" t="s">
        <v>669</v>
      </c>
      <c r="J25" s="18">
        <v>1</v>
      </c>
      <c r="K25" s="46">
        <f t="shared" si="2"/>
        <v>1</v>
      </c>
      <c r="L25" s="46">
        <f t="shared" si="3"/>
        <v>1</v>
      </c>
      <c r="M25" s="46">
        <v>1</v>
      </c>
      <c r="N25" s="17" t="s">
        <v>670</v>
      </c>
      <c r="O25" s="18">
        <v>1</v>
      </c>
      <c r="P25" s="46">
        <f t="shared" si="4"/>
        <v>1</v>
      </c>
      <c r="Q25" s="46">
        <f t="shared" si="5"/>
        <v>1</v>
      </c>
      <c r="R25" s="46">
        <v>1</v>
      </c>
      <c r="S25" s="256"/>
    </row>
    <row r="26" spans="1:19" s="66" customFormat="1" ht="294.75" customHeight="1">
      <c r="A26" s="45">
        <v>17</v>
      </c>
      <c r="B26" s="17" t="s">
        <v>667</v>
      </c>
      <c r="C26" s="290"/>
      <c r="D26" s="17" t="s">
        <v>671</v>
      </c>
      <c r="E26" s="18">
        <v>1</v>
      </c>
      <c r="F26" s="46">
        <f t="shared" si="6"/>
        <v>1</v>
      </c>
      <c r="G26" s="46">
        <f t="shared" si="7"/>
        <v>1</v>
      </c>
      <c r="H26" s="46">
        <v>1</v>
      </c>
      <c r="I26" s="20" t="s">
        <v>672</v>
      </c>
      <c r="J26" s="18">
        <v>1</v>
      </c>
      <c r="K26" s="46">
        <f t="shared" si="2"/>
        <v>1</v>
      </c>
      <c r="L26" s="46">
        <f t="shared" si="3"/>
        <v>1</v>
      </c>
      <c r="M26" s="46">
        <v>1</v>
      </c>
      <c r="N26" s="17" t="s">
        <v>673</v>
      </c>
      <c r="O26" s="18">
        <v>1</v>
      </c>
      <c r="P26" s="46">
        <f t="shared" si="4"/>
        <v>1</v>
      </c>
      <c r="Q26" s="46">
        <f t="shared" si="5"/>
        <v>1</v>
      </c>
      <c r="R26" s="46">
        <v>1</v>
      </c>
      <c r="S26" s="256"/>
    </row>
    <row r="27" spans="1:19" s="66" customFormat="1" ht="126" customHeight="1">
      <c r="A27" s="45">
        <v>18</v>
      </c>
      <c r="B27" s="17" t="s">
        <v>674</v>
      </c>
      <c r="C27" s="293"/>
      <c r="D27" s="17" t="s">
        <v>675</v>
      </c>
      <c r="E27" s="18">
        <v>1</v>
      </c>
      <c r="F27" s="46">
        <f t="shared" si="6"/>
        <v>1</v>
      </c>
      <c r="G27" s="46">
        <f t="shared" si="7"/>
        <v>1</v>
      </c>
      <c r="H27" s="46">
        <v>1</v>
      </c>
      <c r="I27" s="20" t="s">
        <v>676</v>
      </c>
      <c r="J27" s="18">
        <v>1</v>
      </c>
      <c r="K27" s="46">
        <f t="shared" si="2"/>
        <v>1</v>
      </c>
      <c r="L27" s="46">
        <f t="shared" si="3"/>
        <v>1</v>
      </c>
      <c r="M27" s="46">
        <v>1</v>
      </c>
      <c r="N27" s="17" t="s">
        <v>677</v>
      </c>
      <c r="O27" s="18">
        <v>1</v>
      </c>
      <c r="P27" s="46">
        <f t="shared" si="4"/>
        <v>1</v>
      </c>
      <c r="Q27" s="46">
        <f t="shared" si="5"/>
        <v>1</v>
      </c>
      <c r="R27" s="46">
        <v>1</v>
      </c>
      <c r="S27" s="256"/>
    </row>
    <row r="28" spans="1:19" s="66" customFormat="1" ht="236.25" customHeight="1">
      <c r="A28" s="45">
        <v>19</v>
      </c>
      <c r="B28" s="17" t="s">
        <v>678</v>
      </c>
      <c r="C28" s="24" t="s">
        <v>210</v>
      </c>
      <c r="D28" s="17" t="s">
        <v>679</v>
      </c>
      <c r="E28" s="18">
        <v>1</v>
      </c>
      <c r="F28" s="46">
        <f t="shared" si="6"/>
        <v>1</v>
      </c>
      <c r="G28" s="46">
        <f t="shared" si="7"/>
        <v>1</v>
      </c>
      <c r="H28" s="46">
        <v>1</v>
      </c>
      <c r="I28" s="20" t="s">
        <v>1949</v>
      </c>
      <c r="J28" s="18">
        <v>1</v>
      </c>
      <c r="K28" s="46">
        <f t="shared" si="2"/>
        <v>1</v>
      </c>
      <c r="L28" s="46">
        <f t="shared" si="3"/>
        <v>1</v>
      </c>
      <c r="M28" s="46">
        <v>1</v>
      </c>
      <c r="N28" s="17" t="s">
        <v>680</v>
      </c>
      <c r="O28" s="18">
        <v>1</v>
      </c>
      <c r="P28" s="46">
        <f t="shared" si="4"/>
        <v>1</v>
      </c>
      <c r="Q28" s="46">
        <f t="shared" si="5"/>
        <v>1</v>
      </c>
      <c r="R28" s="46">
        <v>1</v>
      </c>
      <c r="S28" s="75" t="s">
        <v>221</v>
      </c>
    </row>
    <row r="29" spans="1:19" s="66" customFormat="1" ht="238.5" customHeight="1">
      <c r="A29" s="45">
        <v>20</v>
      </c>
      <c r="B29" s="17" t="s">
        <v>681</v>
      </c>
      <c r="C29" s="24" t="s">
        <v>211</v>
      </c>
      <c r="D29" s="17" t="s">
        <v>682</v>
      </c>
      <c r="E29" s="18">
        <v>1</v>
      </c>
      <c r="F29" s="46">
        <f t="shared" si="6"/>
        <v>1</v>
      </c>
      <c r="G29" s="46">
        <f t="shared" si="7"/>
        <v>1</v>
      </c>
      <c r="H29" s="46">
        <v>1</v>
      </c>
      <c r="I29" s="20" t="s">
        <v>683</v>
      </c>
      <c r="J29" s="18">
        <v>1</v>
      </c>
      <c r="K29" s="46">
        <f t="shared" si="2"/>
        <v>1</v>
      </c>
      <c r="L29" s="46">
        <f t="shared" si="3"/>
        <v>1</v>
      </c>
      <c r="M29" s="46">
        <v>1</v>
      </c>
      <c r="N29" s="17" t="s">
        <v>684</v>
      </c>
      <c r="O29" s="18">
        <v>1</v>
      </c>
      <c r="P29" s="46">
        <f t="shared" si="4"/>
        <v>1</v>
      </c>
      <c r="Q29" s="46">
        <f t="shared" si="5"/>
        <v>1</v>
      </c>
      <c r="R29" s="46">
        <v>1</v>
      </c>
      <c r="S29" s="75" t="s">
        <v>221</v>
      </c>
    </row>
    <row r="30" spans="1:19" s="66" customFormat="1" ht="66.75" customHeight="1">
      <c r="A30" s="45">
        <v>21</v>
      </c>
      <c r="B30" s="17" t="s">
        <v>685</v>
      </c>
      <c r="C30" s="24" t="s">
        <v>212</v>
      </c>
      <c r="D30" s="17" t="s">
        <v>686</v>
      </c>
      <c r="E30" s="18">
        <v>1</v>
      </c>
      <c r="F30" s="46">
        <f t="shared" si="6"/>
        <v>1</v>
      </c>
      <c r="G30" s="46">
        <f t="shared" si="7"/>
        <v>1</v>
      </c>
      <c r="H30" s="46">
        <v>1</v>
      </c>
      <c r="I30" s="20" t="s">
        <v>687</v>
      </c>
      <c r="J30" s="18">
        <v>1</v>
      </c>
      <c r="K30" s="46">
        <f t="shared" si="2"/>
        <v>1</v>
      </c>
      <c r="L30" s="46">
        <f t="shared" si="3"/>
        <v>1</v>
      </c>
      <c r="M30" s="46">
        <v>1</v>
      </c>
      <c r="N30" s="17" t="s">
        <v>688</v>
      </c>
      <c r="O30" s="18">
        <v>1</v>
      </c>
      <c r="P30" s="46">
        <f t="shared" si="4"/>
        <v>1</v>
      </c>
      <c r="Q30" s="46">
        <f t="shared" si="5"/>
        <v>1</v>
      </c>
      <c r="R30" s="46">
        <v>1</v>
      </c>
      <c r="S30" s="256" t="s">
        <v>222</v>
      </c>
    </row>
    <row r="31" spans="1:19" s="66" customFormat="1" ht="177.75" customHeight="1">
      <c r="A31" s="45">
        <v>22</v>
      </c>
      <c r="B31" s="17" t="s">
        <v>689</v>
      </c>
      <c r="C31" s="24" t="s">
        <v>213</v>
      </c>
      <c r="D31" s="17" t="s">
        <v>690</v>
      </c>
      <c r="E31" s="18">
        <v>1</v>
      </c>
      <c r="F31" s="46">
        <f t="shared" si="6"/>
        <v>1</v>
      </c>
      <c r="G31" s="46">
        <f t="shared" si="7"/>
        <v>1</v>
      </c>
      <c r="H31" s="46">
        <v>1</v>
      </c>
      <c r="I31" s="20" t="s">
        <v>691</v>
      </c>
      <c r="J31" s="18">
        <v>1</v>
      </c>
      <c r="K31" s="46">
        <f t="shared" si="2"/>
        <v>1</v>
      </c>
      <c r="L31" s="46">
        <f t="shared" si="3"/>
        <v>1</v>
      </c>
      <c r="M31" s="46">
        <v>1</v>
      </c>
      <c r="N31" s="17" t="s">
        <v>659</v>
      </c>
      <c r="O31" s="18">
        <v>1</v>
      </c>
      <c r="P31" s="46">
        <f t="shared" si="4"/>
        <v>1</v>
      </c>
      <c r="Q31" s="46">
        <f t="shared" si="5"/>
        <v>1</v>
      </c>
      <c r="R31" s="46">
        <v>1</v>
      </c>
      <c r="S31" s="256"/>
    </row>
    <row r="32" spans="1:19" s="66" customFormat="1" ht="61.5" customHeight="1">
      <c r="A32" s="45">
        <v>23</v>
      </c>
      <c r="B32" s="17" t="s">
        <v>692</v>
      </c>
      <c r="C32" s="24" t="s">
        <v>214</v>
      </c>
      <c r="D32" s="17" t="s">
        <v>693</v>
      </c>
      <c r="E32" s="18">
        <v>1</v>
      </c>
      <c r="F32" s="46">
        <f t="shared" si="6"/>
        <v>1</v>
      </c>
      <c r="G32" s="46">
        <f t="shared" si="7"/>
        <v>1</v>
      </c>
      <c r="H32" s="46">
        <v>1</v>
      </c>
      <c r="I32" s="20" t="s">
        <v>694</v>
      </c>
      <c r="J32" s="18">
        <v>1</v>
      </c>
      <c r="K32" s="46">
        <f t="shared" si="2"/>
        <v>1</v>
      </c>
      <c r="L32" s="46">
        <f t="shared" si="3"/>
        <v>1</v>
      </c>
      <c r="M32" s="46">
        <v>1</v>
      </c>
      <c r="N32" s="17" t="s">
        <v>695</v>
      </c>
      <c r="O32" s="18">
        <v>1</v>
      </c>
      <c r="P32" s="46">
        <f t="shared" si="4"/>
        <v>1</v>
      </c>
      <c r="Q32" s="46">
        <f t="shared" si="5"/>
        <v>1</v>
      </c>
      <c r="R32" s="46">
        <v>1</v>
      </c>
      <c r="S32" s="256"/>
    </row>
    <row r="33" spans="1:19" s="66" customFormat="1" ht="60">
      <c r="A33" s="45">
        <v>24</v>
      </c>
      <c r="B33" s="17" t="s">
        <v>696</v>
      </c>
      <c r="C33" s="24" t="s">
        <v>215</v>
      </c>
      <c r="D33" s="17" t="s">
        <v>697</v>
      </c>
      <c r="E33" s="18">
        <v>1</v>
      </c>
      <c r="F33" s="46">
        <f t="shared" si="6"/>
        <v>1</v>
      </c>
      <c r="G33" s="46">
        <f t="shared" si="7"/>
        <v>1</v>
      </c>
      <c r="H33" s="46">
        <v>1</v>
      </c>
      <c r="I33" s="20" t="s">
        <v>698</v>
      </c>
      <c r="J33" s="18">
        <v>1</v>
      </c>
      <c r="K33" s="46">
        <f t="shared" si="2"/>
        <v>1</v>
      </c>
      <c r="L33" s="46">
        <f t="shared" si="3"/>
        <v>1</v>
      </c>
      <c r="M33" s="46">
        <v>1</v>
      </c>
      <c r="N33" s="17" t="s">
        <v>699</v>
      </c>
      <c r="O33" s="18">
        <v>1</v>
      </c>
      <c r="P33" s="46">
        <f t="shared" si="4"/>
        <v>1</v>
      </c>
      <c r="Q33" s="46">
        <f t="shared" si="5"/>
        <v>1</v>
      </c>
      <c r="R33" s="46">
        <v>1</v>
      </c>
      <c r="S33" s="256"/>
    </row>
    <row r="34" spans="1:19" s="66" customFormat="1" ht="14">
      <c r="A34" s="254" t="s">
        <v>195</v>
      </c>
      <c r="B34" s="254"/>
      <c r="C34" s="254"/>
      <c r="D34" s="254"/>
      <c r="E34" s="254"/>
      <c r="F34" s="254"/>
      <c r="G34" s="254"/>
      <c r="H34" s="254"/>
      <c r="I34" s="254"/>
      <c r="J34" s="254"/>
      <c r="K34" s="254"/>
      <c r="L34" s="254"/>
      <c r="M34" s="254"/>
      <c r="N34" s="254"/>
      <c r="O34" s="254"/>
      <c r="P34" s="254"/>
      <c r="Q34" s="254"/>
      <c r="R34" s="254"/>
      <c r="S34" s="254"/>
    </row>
    <row r="35" spans="1:19" s="66" customFormat="1" ht="135">
      <c r="A35" s="45">
        <v>25</v>
      </c>
      <c r="B35" s="17" t="s">
        <v>700</v>
      </c>
      <c r="C35" s="24" t="s">
        <v>216</v>
      </c>
      <c r="D35" s="17" t="s">
        <v>479</v>
      </c>
      <c r="E35" s="18">
        <v>1</v>
      </c>
      <c r="F35" s="46">
        <f t="shared" ref="F35:F36" si="8">IF(E35=G35,H35)</f>
        <v>1</v>
      </c>
      <c r="G35" s="46">
        <f t="shared" ref="G35:G36" si="9">IF(E35="NA","NA",H35)</f>
        <v>1</v>
      </c>
      <c r="H35" s="46">
        <v>1</v>
      </c>
      <c r="I35" s="20" t="s">
        <v>701</v>
      </c>
      <c r="J35" s="18">
        <v>1</v>
      </c>
      <c r="K35" s="46">
        <f t="shared" ref="K35:K40" si="10">IF(J35=L35,M35)</f>
        <v>1</v>
      </c>
      <c r="L35" s="46">
        <f t="shared" ref="L35:L40" si="11">IF(J35="NA","NA",M35)</f>
        <v>1</v>
      </c>
      <c r="M35" s="46">
        <v>1</v>
      </c>
      <c r="N35" s="17" t="s">
        <v>702</v>
      </c>
      <c r="O35" s="18">
        <v>1</v>
      </c>
      <c r="P35" s="46">
        <f t="shared" ref="P35:P40" si="12">IF(O35=Q35,R35)</f>
        <v>1</v>
      </c>
      <c r="Q35" s="46">
        <f t="shared" ref="Q35:Q40" si="13">IF(O35="NA","NA",R35)</f>
        <v>1</v>
      </c>
      <c r="R35" s="46">
        <v>1</v>
      </c>
      <c r="S35" s="75" t="s">
        <v>223</v>
      </c>
    </row>
    <row r="36" spans="1:19" s="66" customFormat="1" ht="187.5" customHeight="1">
      <c r="A36" s="45">
        <v>26</v>
      </c>
      <c r="B36" s="270" t="s">
        <v>703</v>
      </c>
      <c r="C36" s="289" t="s">
        <v>1867</v>
      </c>
      <c r="D36" s="194" t="s">
        <v>568</v>
      </c>
      <c r="E36" s="195">
        <v>1</v>
      </c>
      <c r="F36" s="46">
        <f t="shared" si="8"/>
        <v>1</v>
      </c>
      <c r="G36" s="46">
        <f t="shared" si="9"/>
        <v>1</v>
      </c>
      <c r="H36" s="46">
        <v>1</v>
      </c>
      <c r="I36" s="196" t="s">
        <v>704</v>
      </c>
      <c r="J36" s="195">
        <v>1</v>
      </c>
      <c r="K36" s="46">
        <f t="shared" si="10"/>
        <v>1</v>
      </c>
      <c r="L36" s="46">
        <f t="shared" si="11"/>
        <v>1</v>
      </c>
      <c r="M36" s="46">
        <v>1</v>
      </c>
      <c r="N36" s="194" t="s">
        <v>705</v>
      </c>
      <c r="O36" s="18">
        <v>1</v>
      </c>
      <c r="P36" s="46">
        <f t="shared" si="12"/>
        <v>1</v>
      </c>
      <c r="Q36" s="46">
        <f t="shared" si="13"/>
        <v>1</v>
      </c>
      <c r="R36" s="46">
        <v>1</v>
      </c>
      <c r="S36" s="256" t="s">
        <v>224</v>
      </c>
    </row>
    <row r="37" spans="1:19" s="66" customFormat="1" ht="111.75" customHeight="1">
      <c r="A37" s="45">
        <v>27</v>
      </c>
      <c r="B37" s="270"/>
      <c r="C37" s="290"/>
      <c r="D37" s="194" t="s">
        <v>706</v>
      </c>
      <c r="E37" s="195">
        <v>1</v>
      </c>
      <c r="F37" s="46">
        <f t="shared" ref="F37:F40" si="14">IF(E37=G37,H37)</f>
        <v>1</v>
      </c>
      <c r="G37" s="46">
        <f t="shared" ref="G37:G40" si="15">IF(E37="NA","NA",H37)</f>
        <v>1</v>
      </c>
      <c r="H37" s="46">
        <v>1</v>
      </c>
      <c r="I37" s="196" t="s">
        <v>707</v>
      </c>
      <c r="J37" s="195">
        <v>1</v>
      </c>
      <c r="K37" s="46">
        <f t="shared" si="10"/>
        <v>1</v>
      </c>
      <c r="L37" s="46">
        <f t="shared" si="11"/>
        <v>1</v>
      </c>
      <c r="M37" s="46">
        <v>1</v>
      </c>
      <c r="N37" s="194" t="s">
        <v>708</v>
      </c>
      <c r="O37" s="18">
        <v>1</v>
      </c>
      <c r="P37" s="46">
        <f t="shared" si="12"/>
        <v>1</v>
      </c>
      <c r="Q37" s="46">
        <f t="shared" si="13"/>
        <v>1</v>
      </c>
      <c r="R37" s="46">
        <v>1</v>
      </c>
      <c r="S37" s="256"/>
    </row>
    <row r="38" spans="1:19" s="66" customFormat="1" ht="195" customHeight="1">
      <c r="A38" s="45">
        <v>28</v>
      </c>
      <c r="B38" s="270"/>
      <c r="C38" s="290"/>
      <c r="D38" s="194" t="s">
        <v>136</v>
      </c>
      <c r="E38" s="195">
        <v>1</v>
      </c>
      <c r="F38" s="46">
        <f t="shared" si="14"/>
        <v>1</v>
      </c>
      <c r="G38" s="46">
        <f t="shared" si="15"/>
        <v>1</v>
      </c>
      <c r="H38" s="46">
        <v>1</v>
      </c>
      <c r="I38" s="196" t="s">
        <v>709</v>
      </c>
      <c r="J38" s="195">
        <v>1</v>
      </c>
      <c r="K38" s="46">
        <f t="shared" si="10"/>
        <v>1</v>
      </c>
      <c r="L38" s="46">
        <f t="shared" si="11"/>
        <v>1</v>
      </c>
      <c r="M38" s="46">
        <v>1</v>
      </c>
      <c r="N38" s="194" t="s">
        <v>710</v>
      </c>
      <c r="O38" s="18">
        <v>1</v>
      </c>
      <c r="P38" s="46">
        <f t="shared" si="12"/>
        <v>1</v>
      </c>
      <c r="Q38" s="46">
        <f t="shared" si="13"/>
        <v>1</v>
      </c>
      <c r="R38" s="46">
        <v>1</v>
      </c>
      <c r="S38" s="256"/>
    </row>
    <row r="39" spans="1:19" s="66" customFormat="1" ht="99.75" customHeight="1">
      <c r="A39" s="45">
        <v>29</v>
      </c>
      <c r="B39" s="270"/>
      <c r="C39" s="293"/>
      <c r="D39" s="194" t="s">
        <v>576</v>
      </c>
      <c r="E39" s="195">
        <v>1</v>
      </c>
      <c r="F39" s="46">
        <f t="shared" si="14"/>
        <v>1</v>
      </c>
      <c r="G39" s="46">
        <f t="shared" si="15"/>
        <v>1</v>
      </c>
      <c r="H39" s="46">
        <v>1</v>
      </c>
      <c r="I39" s="196" t="s">
        <v>711</v>
      </c>
      <c r="J39" s="195">
        <v>1</v>
      </c>
      <c r="K39" s="46">
        <f t="shared" si="10"/>
        <v>1</v>
      </c>
      <c r="L39" s="46">
        <f t="shared" si="11"/>
        <v>1</v>
      </c>
      <c r="M39" s="46">
        <v>1</v>
      </c>
      <c r="N39" s="194" t="s">
        <v>712</v>
      </c>
      <c r="O39" s="18">
        <v>1</v>
      </c>
      <c r="P39" s="46">
        <f t="shared" si="12"/>
        <v>1</v>
      </c>
      <c r="Q39" s="46">
        <f t="shared" si="13"/>
        <v>1</v>
      </c>
      <c r="R39" s="46">
        <v>1</v>
      </c>
      <c r="S39" s="256"/>
    </row>
    <row r="40" spans="1:19" s="66" customFormat="1" ht="120">
      <c r="A40" s="45">
        <v>30</v>
      </c>
      <c r="B40" s="17" t="s">
        <v>25</v>
      </c>
      <c r="C40" s="24" t="s">
        <v>217</v>
      </c>
      <c r="D40" s="17" t="s">
        <v>713</v>
      </c>
      <c r="E40" s="18">
        <v>1</v>
      </c>
      <c r="F40" s="46">
        <f t="shared" si="14"/>
        <v>1</v>
      </c>
      <c r="G40" s="46">
        <f t="shared" si="15"/>
        <v>1</v>
      </c>
      <c r="H40" s="46">
        <v>1</v>
      </c>
      <c r="I40" s="20" t="s">
        <v>1789</v>
      </c>
      <c r="J40" s="18">
        <v>1</v>
      </c>
      <c r="K40" s="46">
        <f t="shared" si="10"/>
        <v>1</v>
      </c>
      <c r="L40" s="46">
        <f t="shared" si="11"/>
        <v>1</v>
      </c>
      <c r="M40" s="46">
        <v>1</v>
      </c>
      <c r="N40" s="17" t="s">
        <v>714</v>
      </c>
      <c r="O40" s="18">
        <v>1</v>
      </c>
      <c r="P40" s="46">
        <f t="shared" si="12"/>
        <v>1</v>
      </c>
      <c r="Q40" s="46">
        <f t="shared" si="13"/>
        <v>1</v>
      </c>
      <c r="R40" s="46">
        <v>1</v>
      </c>
      <c r="S40" s="75" t="s">
        <v>26</v>
      </c>
    </row>
    <row r="41" spans="1:19" s="66" customFormat="1" ht="14">
      <c r="A41" s="254" t="s">
        <v>226</v>
      </c>
      <c r="B41" s="254"/>
      <c r="C41" s="254"/>
      <c r="D41" s="254"/>
      <c r="E41" s="254"/>
      <c r="F41" s="254"/>
      <c r="G41" s="254"/>
      <c r="H41" s="254"/>
      <c r="I41" s="254"/>
      <c r="J41" s="254"/>
      <c r="K41" s="254"/>
      <c r="L41" s="254"/>
      <c r="M41" s="254"/>
      <c r="N41" s="254"/>
      <c r="O41" s="254"/>
      <c r="P41" s="254"/>
      <c r="Q41" s="254"/>
      <c r="R41" s="254"/>
      <c r="S41" s="254"/>
    </row>
    <row r="42" spans="1:19" s="66" customFormat="1" ht="45">
      <c r="A42" s="45">
        <v>31</v>
      </c>
      <c r="B42" s="270" t="s">
        <v>25</v>
      </c>
      <c r="C42" s="289" t="s">
        <v>217</v>
      </c>
      <c r="D42" s="17" t="s">
        <v>1790</v>
      </c>
      <c r="E42" s="18">
        <v>1</v>
      </c>
      <c r="F42" s="46">
        <f t="shared" ref="F42:F43" si="16">IF(E42=G42,H42)</f>
        <v>1</v>
      </c>
      <c r="G42" s="46">
        <f t="shared" ref="G42:G43" si="17">IF(E42="NA","NA",H42)</f>
        <v>1</v>
      </c>
      <c r="H42" s="46">
        <v>1</v>
      </c>
      <c r="I42" s="20" t="s">
        <v>1711</v>
      </c>
      <c r="J42" s="18">
        <v>1</v>
      </c>
      <c r="K42" s="46">
        <f t="shared" ref="K42:K44" si="18">IF(J42=L42,M42)</f>
        <v>1</v>
      </c>
      <c r="L42" s="46">
        <f t="shared" ref="L42:L44" si="19">IF(J42="NA","NA",M42)</f>
        <v>1</v>
      </c>
      <c r="M42" s="46">
        <v>1</v>
      </c>
      <c r="N42" s="17" t="s">
        <v>581</v>
      </c>
      <c r="O42" s="18">
        <v>1</v>
      </c>
      <c r="P42" s="46">
        <f t="shared" ref="P42:P44" si="20">IF(O42=Q42,R42)</f>
        <v>1</v>
      </c>
      <c r="Q42" s="46">
        <f t="shared" ref="Q42:Q44" si="21">IF(O42="NA","NA",R42)</f>
        <v>1</v>
      </c>
      <c r="R42" s="46">
        <v>1</v>
      </c>
      <c r="S42" s="256" t="s">
        <v>26</v>
      </c>
    </row>
    <row r="43" spans="1:19" s="66" customFormat="1" ht="60">
      <c r="A43" s="45">
        <v>32</v>
      </c>
      <c r="B43" s="270"/>
      <c r="C43" s="290"/>
      <c r="D43" s="17" t="s">
        <v>1712</v>
      </c>
      <c r="E43" s="18">
        <v>1</v>
      </c>
      <c r="F43" s="46">
        <f t="shared" si="16"/>
        <v>1</v>
      </c>
      <c r="G43" s="46">
        <f t="shared" si="17"/>
        <v>1</v>
      </c>
      <c r="H43" s="46">
        <v>1</v>
      </c>
      <c r="I43" s="20" t="s">
        <v>582</v>
      </c>
      <c r="J43" s="18">
        <v>1</v>
      </c>
      <c r="K43" s="46">
        <f t="shared" si="18"/>
        <v>1</v>
      </c>
      <c r="L43" s="46">
        <f t="shared" si="19"/>
        <v>1</v>
      </c>
      <c r="M43" s="46">
        <v>1</v>
      </c>
      <c r="N43" s="17" t="s">
        <v>583</v>
      </c>
      <c r="O43" s="18">
        <v>1</v>
      </c>
      <c r="P43" s="46">
        <f t="shared" si="20"/>
        <v>1</v>
      </c>
      <c r="Q43" s="46">
        <f t="shared" si="21"/>
        <v>1</v>
      </c>
      <c r="R43" s="46">
        <v>1</v>
      </c>
      <c r="S43" s="256"/>
    </row>
    <row r="44" spans="1:19" s="66" customFormat="1" ht="30">
      <c r="A44" s="45">
        <v>33</v>
      </c>
      <c r="B44" s="270"/>
      <c r="C44" s="293"/>
      <c r="D44" s="17" t="s">
        <v>1791</v>
      </c>
      <c r="E44" s="18">
        <v>1</v>
      </c>
      <c r="F44" s="46">
        <f t="shared" ref="F44" si="22">IF(E44=G44,H44)</f>
        <v>1</v>
      </c>
      <c r="G44" s="46">
        <f t="shared" ref="G44" si="23">IF(E44="NA","NA",H44)</f>
        <v>1</v>
      </c>
      <c r="H44" s="46">
        <v>1</v>
      </c>
      <c r="I44" s="20" t="s">
        <v>584</v>
      </c>
      <c r="J44" s="18">
        <v>1</v>
      </c>
      <c r="K44" s="46">
        <f t="shared" si="18"/>
        <v>1</v>
      </c>
      <c r="L44" s="46">
        <f t="shared" si="19"/>
        <v>1</v>
      </c>
      <c r="M44" s="46">
        <v>1</v>
      </c>
      <c r="N44" s="17" t="s">
        <v>585</v>
      </c>
      <c r="O44" s="18">
        <v>1</v>
      </c>
      <c r="P44" s="46">
        <f t="shared" si="20"/>
        <v>1</v>
      </c>
      <c r="Q44" s="46">
        <f t="shared" si="21"/>
        <v>1</v>
      </c>
      <c r="R44" s="46">
        <v>1</v>
      </c>
      <c r="S44" s="256"/>
    </row>
    <row r="45" spans="1:19" s="66" customFormat="1" ht="14">
      <c r="A45" s="254" t="s">
        <v>199</v>
      </c>
      <c r="B45" s="254"/>
      <c r="C45" s="254"/>
      <c r="D45" s="254"/>
      <c r="E45" s="254"/>
      <c r="F45" s="254"/>
      <c r="G45" s="254"/>
      <c r="H45" s="254"/>
      <c r="I45" s="254"/>
      <c r="J45" s="254"/>
      <c r="K45" s="254"/>
      <c r="L45" s="254"/>
      <c r="M45" s="254"/>
      <c r="N45" s="254"/>
      <c r="O45" s="254"/>
      <c r="P45" s="254"/>
      <c r="Q45" s="254"/>
      <c r="R45" s="254"/>
      <c r="S45" s="254"/>
    </row>
    <row r="46" spans="1:19" s="66" customFormat="1" ht="14">
      <c r="A46" s="254" t="s">
        <v>200</v>
      </c>
      <c r="B46" s="254"/>
      <c r="C46" s="254"/>
      <c r="D46" s="254"/>
      <c r="E46" s="254"/>
      <c r="F46" s="254"/>
      <c r="G46" s="254"/>
      <c r="H46" s="254"/>
      <c r="I46" s="254"/>
      <c r="J46" s="254"/>
      <c r="K46" s="254"/>
      <c r="L46" s="254"/>
      <c r="M46" s="254"/>
      <c r="N46" s="254"/>
      <c r="O46" s="254"/>
      <c r="P46" s="254"/>
      <c r="Q46" s="254"/>
      <c r="R46" s="254"/>
      <c r="S46" s="254"/>
    </row>
    <row r="47" spans="1:19" s="66" customFormat="1" ht="30">
      <c r="A47" s="45">
        <v>34</v>
      </c>
      <c r="B47" s="270" t="s">
        <v>25</v>
      </c>
      <c r="C47" s="289" t="s">
        <v>217</v>
      </c>
      <c r="D47" s="17" t="s">
        <v>586</v>
      </c>
      <c r="E47" s="18">
        <v>1</v>
      </c>
      <c r="F47" s="46">
        <f t="shared" ref="F47:F49" si="24">IF(E47=G47,H47)</f>
        <v>1</v>
      </c>
      <c r="G47" s="46">
        <f t="shared" ref="G47:G49" si="25">IF(E47="NA","NA",H47)</f>
        <v>1</v>
      </c>
      <c r="H47" s="46">
        <v>1</v>
      </c>
      <c r="I47" s="20" t="s">
        <v>715</v>
      </c>
      <c r="J47" s="18">
        <v>1</v>
      </c>
      <c r="K47" s="46">
        <f t="shared" ref="K47:K65" si="26">IF(J47=L47,M47)</f>
        <v>1</v>
      </c>
      <c r="L47" s="46">
        <f t="shared" ref="L47:L65" si="27">IF(J47="NA","NA",M47)</f>
        <v>1</v>
      </c>
      <c r="M47" s="46">
        <v>1</v>
      </c>
      <c r="N47" s="17" t="s">
        <v>588</v>
      </c>
      <c r="O47" s="18">
        <v>1</v>
      </c>
      <c r="P47" s="46">
        <f t="shared" ref="P47:P65" si="28">IF(O47=Q47,R47)</f>
        <v>1</v>
      </c>
      <c r="Q47" s="46">
        <f t="shared" ref="Q47:Q65" si="29">IF(O47="NA","NA",R47)</f>
        <v>1</v>
      </c>
      <c r="R47" s="46">
        <v>1</v>
      </c>
      <c r="S47" s="256" t="s">
        <v>26</v>
      </c>
    </row>
    <row r="48" spans="1:19" s="66" customFormat="1" ht="30">
      <c r="A48" s="45">
        <v>35</v>
      </c>
      <c r="B48" s="270"/>
      <c r="C48" s="290"/>
      <c r="D48" s="17" t="s">
        <v>589</v>
      </c>
      <c r="E48" s="18">
        <v>1</v>
      </c>
      <c r="F48" s="46">
        <f t="shared" si="24"/>
        <v>1</v>
      </c>
      <c r="G48" s="46">
        <f t="shared" si="25"/>
        <v>1</v>
      </c>
      <c r="H48" s="46">
        <v>1</v>
      </c>
      <c r="I48" s="20" t="s">
        <v>715</v>
      </c>
      <c r="J48" s="18">
        <v>1</v>
      </c>
      <c r="K48" s="46">
        <f t="shared" si="26"/>
        <v>1</v>
      </c>
      <c r="L48" s="46">
        <f t="shared" si="27"/>
        <v>1</v>
      </c>
      <c r="M48" s="46">
        <v>1</v>
      </c>
      <c r="N48" s="17" t="s">
        <v>588</v>
      </c>
      <c r="O48" s="18">
        <v>1</v>
      </c>
      <c r="P48" s="46">
        <f t="shared" si="28"/>
        <v>1</v>
      </c>
      <c r="Q48" s="46">
        <f t="shared" si="29"/>
        <v>1</v>
      </c>
      <c r="R48" s="46">
        <v>1</v>
      </c>
      <c r="S48" s="256"/>
    </row>
    <row r="49" spans="1:19" s="66" customFormat="1" ht="30">
      <c r="A49" s="45">
        <v>36</v>
      </c>
      <c r="B49" s="270"/>
      <c r="C49" s="290"/>
      <c r="D49" s="17" t="s">
        <v>716</v>
      </c>
      <c r="E49" s="18">
        <v>1</v>
      </c>
      <c r="F49" s="46">
        <f t="shared" si="24"/>
        <v>1</v>
      </c>
      <c r="G49" s="46">
        <f t="shared" si="25"/>
        <v>1</v>
      </c>
      <c r="H49" s="46">
        <v>1</v>
      </c>
      <c r="I49" s="20" t="s">
        <v>715</v>
      </c>
      <c r="J49" s="18">
        <v>1</v>
      </c>
      <c r="K49" s="46">
        <f t="shared" si="26"/>
        <v>1</v>
      </c>
      <c r="L49" s="46">
        <f t="shared" si="27"/>
        <v>1</v>
      </c>
      <c r="M49" s="46">
        <v>1</v>
      </c>
      <c r="N49" s="17" t="s">
        <v>588</v>
      </c>
      <c r="O49" s="18">
        <v>1</v>
      </c>
      <c r="P49" s="46">
        <f t="shared" si="28"/>
        <v>1</v>
      </c>
      <c r="Q49" s="46">
        <f t="shared" si="29"/>
        <v>1</v>
      </c>
      <c r="R49" s="46">
        <v>1</v>
      </c>
      <c r="S49" s="256"/>
    </row>
    <row r="50" spans="1:19" s="66" customFormat="1" ht="30">
      <c r="A50" s="45">
        <v>37</v>
      </c>
      <c r="B50" s="270"/>
      <c r="C50" s="290"/>
      <c r="D50" s="17" t="s">
        <v>717</v>
      </c>
      <c r="E50" s="18">
        <v>1</v>
      </c>
      <c r="F50" s="46">
        <f t="shared" ref="F50:F65" si="30">IF(E50=G50,H50)</f>
        <v>1</v>
      </c>
      <c r="G50" s="46">
        <f t="shared" ref="G50:G65" si="31">IF(E50="NA","NA",H50)</f>
        <v>1</v>
      </c>
      <c r="H50" s="46">
        <v>1</v>
      </c>
      <c r="I50" s="20" t="s">
        <v>715</v>
      </c>
      <c r="J50" s="18">
        <v>1</v>
      </c>
      <c r="K50" s="46">
        <f t="shared" si="26"/>
        <v>1</v>
      </c>
      <c r="L50" s="46">
        <f t="shared" si="27"/>
        <v>1</v>
      </c>
      <c r="M50" s="46">
        <v>1</v>
      </c>
      <c r="N50" s="17" t="s">
        <v>588</v>
      </c>
      <c r="O50" s="18">
        <v>1</v>
      </c>
      <c r="P50" s="46">
        <f t="shared" si="28"/>
        <v>1</v>
      </c>
      <c r="Q50" s="46">
        <f t="shared" si="29"/>
        <v>1</v>
      </c>
      <c r="R50" s="46">
        <v>1</v>
      </c>
      <c r="S50" s="256"/>
    </row>
    <row r="51" spans="1:19" s="66" customFormat="1" ht="30">
      <c r="A51" s="45">
        <v>38</v>
      </c>
      <c r="B51" s="270"/>
      <c r="C51" s="290"/>
      <c r="D51" s="17" t="s">
        <v>592</v>
      </c>
      <c r="E51" s="18">
        <v>1</v>
      </c>
      <c r="F51" s="46">
        <f t="shared" si="30"/>
        <v>1</v>
      </c>
      <c r="G51" s="46">
        <f t="shared" si="31"/>
        <v>1</v>
      </c>
      <c r="H51" s="46">
        <v>1</v>
      </c>
      <c r="I51" s="20" t="s">
        <v>715</v>
      </c>
      <c r="J51" s="18">
        <v>1</v>
      </c>
      <c r="K51" s="46">
        <f t="shared" si="26"/>
        <v>1</v>
      </c>
      <c r="L51" s="46">
        <f t="shared" si="27"/>
        <v>1</v>
      </c>
      <c r="M51" s="46">
        <v>1</v>
      </c>
      <c r="N51" s="17" t="s">
        <v>588</v>
      </c>
      <c r="O51" s="18">
        <v>1</v>
      </c>
      <c r="P51" s="46">
        <f t="shared" si="28"/>
        <v>1</v>
      </c>
      <c r="Q51" s="46">
        <f t="shared" si="29"/>
        <v>1</v>
      </c>
      <c r="R51" s="46">
        <v>1</v>
      </c>
      <c r="S51" s="256"/>
    </row>
    <row r="52" spans="1:19" s="66" customFormat="1" ht="30">
      <c r="A52" s="45">
        <v>39</v>
      </c>
      <c r="B52" s="270"/>
      <c r="C52" s="290"/>
      <c r="D52" s="17" t="s">
        <v>718</v>
      </c>
      <c r="E52" s="18">
        <v>1</v>
      </c>
      <c r="F52" s="46">
        <f t="shared" si="30"/>
        <v>1</v>
      </c>
      <c r="G52" s="46">
        <f t="shared" si="31"/>
        <v>1</v>
      </c>
      <c r="H52" s="46">
        <v>1</v>
      </c>
      <c r="I52" s="20" t="s">
        <v>715</v>
      </c>
      <c r="J52" s="18">
        <v>1</v>
      </c>
      <c r="K52" s="46">
        <f t="shared" si="26"/>
        <v>1</v>
      </c>
      <c r="L52" s="46">
        <f t="shared" si="27"/>
        <v>1</v>
      </c>
      <c r="M52" s="46">
        <v>1</v>
      </c>
      <c r="N52" s="17" t="s">
        <v>588</v>
      </c>
      <c r="O52" s="18">
        <v>1</v>
      </c>
      <c r="P52" s="46">
        <f t="shared" si="28"/>
        <v>1</v>
      </c>
      <c r="Q52" s="46">
        <f t="shared" si="29"/>
        <v>1</v>
      </c>
      <c r="R52" s="46">
        <v>1</v>
      </c>
      <c r="S52" s="256"/>
    </row>
    <row r="53" spans="1:19" s="66" customFormat="1" ht="30">
      <c r="A53" s="45">
        <v>40</v>
      </c>
      <c r="B53" s="270"/>
      <c r="C53" s="290"/>
      <c r="D53" s="17" t="s">
        <v>719</v>
      </c>
      <c r="E53" s="18">
        <v>1</v>
      </c>
      <c r="F53" s="46">
        <f t="shared" si="30"/>
        <v>1</v>
      </c>
      <c r="G53" s="46">
        <f t="shared" si="31"/>
        <v>1</v>
      </c>
      <c r="H53" s="46">
        <v>1</v>
      </c>
      <c r="I53" s="20" t="s">
        <v>715</v>
      </c>
      <c r="J53" s="18">
        <v>1</v>
      </c>
      <c r="K53" s="46">
        <f t="shared" si="26"/>
        <v>1</v>
      </c>
      <c r="L53" s="46">
        <f t="shared" si="27"/>
        <v>1</v>
      </c>
      <c r="M53" s="46">
        <v>1</v>
      </c>
      <c r="N53" s="17" t="s">
        <v>588</v>
      </c>
      <c r="O53" s="18">
        <v>1</v>
      </c>
      <c r="P53" s="46">
        <f t="shared" si="28"/>
        <v>1</v>
      </c>
      <c r="Q53" s="46">
        <f t="shared" si="29"/>
        <v>1</v>
      </c>
      <c r="R53" s="46">
        <v>1</v>
      </c>
      <c r="S53" s="256"/>
    </row>
    <row r="54" spans="1:19" s="66" customFormat="1" ht="30">
      <c r="A54" s="45">
        <v>41</v>
      </c>
      <c r="B54" s="270"/>
      <c r="C54" s="290"/>
      <c r="D54" s="17" t="s">
        <v>595</v>
      </c>
      <c r="E54" s="18">
        <v>1</v>
      </c>
      <c r="F54" s="46">
        <f t="shared" si="30"/>
        <v>1</v>
      </c>
      <c r="G54" s="46">
        <f t="shared" si="31"/>
        <v>1</v>
      </c>
      <c r="H54" s="46">
        <v>1</v>
      </c>
      <c r="I54" s="20" t="s">
        <v>720</v>
      </c>
      <c r="J54" s="18">
        <v>1</v>
      </c>
      <c r="K54" s="46">
        <f t="shared" si="26"/>
        <v>1</v>
      </c>
      <c r="L54" s="46">
        <f t="shared" si="27"/>
        <v>1</v>
      </c>
      <c r="M54" s="46">
        <v>1</v>
      </c>
      <c r="N54" s="17" t="s">
        <v>588</v>
      </c>
      <c r="O54" s="18">
        <v>1</v>
      </c>
      <c r="P54" s="46">
        <f t="shared" si="28"/>
        <v>1</v>
      </c>
      <c r="Q54" s="46">
        <f t="shared" si="29"/>
        <v>1</v>
      </c>
      <c r="R54" s="46">
        <v>1</v>
      </c>
      <c r="S54" s="256"/>
    </row>
    <row r="55" spans="1:19" s="66" customFormat="1" ht="30">
      <c r="A55" s="45">
        <v>42</v>
      </c>
      <c r="B55" s="270"/>
      <c r="C55" s="290"/>
      <c r="D55" s="17" t="s">
        <v>597</v>
      </c>
      <c r="E55" s="18">
        <v>1</v>
      </c>
      <c r="F55" s="46">
        <f t="shared" si="30"/>
        <v>1</v>
      </c>
      <c r="G55" s="46">
        <f t="shared" si="31"/>
        <v>1</v>
      </c>
      <c r="H55" s="46">
        <v>1</v>
      </c>
      <c r="I55" s="20" t="s">
        <v>721</v>
      </c>
      <c r="J55" s="18">
        <v>1</v>
      </c>
      <c r="K55" s="46">
        <f t="shared" si="26"/>
        <v>1</v>
      </c>
      <c r="L55" s="46">
        <f t="shared" si="27"/>
        <v>1</v>
      </c>
      <c r="M55" s="46">
        <v>1</v>
      </c>
      <c r="N55" s="17" t="s">
        <v>588</v>
      </c>
      <c r="O55" s="18">
        <v>1</v>
      </c>
      <c r="P55" s="46">
        <f t="shared" si="28"/>
        <v>1</v>
      </c>
      <c r="Q55" s="46">
        <f t="shared" si="29"/>
        <v>1</v>
      </c>
      <c r="R55" s="46">
        <v>1</v>
      </c>
      <c r="S55" s="256"/>
    </row>
    <row r="56" spans="1:19" s="66" customFormat="1" ht="30">
      <c r="A56" s="45">
        <v>43</v>
      </c>
      <c r="B56" s="270"/>
      <c r="C56" s="290"/>
      <c r="D56" s="17" t="s">
        <v>598</v>
      </c>
      <c r="E56" s="18">
        <v>1</v>
      </c>
      <c r="F56" s="46">
        <f t="shared" si="30"/>
        <v>1</v>
      </c>
      <c r="G56" s="46">
        <f t="shared" si="31"/>
        <v>1</v>
      </c>
      <c r="H56" s="46">
        <v>1</v>
      </c>
      <c r="I56" s="20" t="s">
        <v>720</v>
      </c>
      <c r="J56" s="18">
        <v>1</v>
      </c>
      <c r="K56" s="46">
        <f t="shared" si="26"/>
        <v>1</v>
      </c>
      <c r="L56" s="46">
        <f t="shared" si="27"/>
        <v>1</v>
      </c>
      <c r="M56" s="46">
        <v>1</v>
      </c>
      <c r="N56" s="17" t="s">
        <v>588</v>
      </c>
      <c r="O56" s="18">
        <v>1</v>
      </c>
      <c r="P56" s="46">
        <f t="shared" si="28"/>
        <v>1</v>
      </c>
      <c r="Q56" s="46">
        <f t="shared" si="29"/>
        <v>1</v>
      </c>
      <c r="R56" s="46">
        <v>1</v>
      </c>
      <c r="S56" s="256"/>
    </row>
    <row r="57" spans="1:19" s="66" customFormat="1" ht="30">
      <c r="A57" s="45">
        <v>44</v>
      </c>
      <c r="B57" s="270"/>
      <c r="C57" s="290"/>
      <c r="D57" s="17" t="s">
        <v>722</v>
      </c>
      <c r="E57" s="18">
        <v>1</v>
      </c>
      <c r="F57" s="46">
        <f t="shared" si="30"/>
        <v>1</v>
      </c>
      <c r="G57" s="46">
        <f t="shared" si="31"/>
        <v>1</v>
      </c>
      <c r="H57" s="46">
        <v>1</v>
      </c>
      <c r="I57" s="20" t="s">
        <v>715</v>
      </c>
      <c r="J57" s="18">
        <v>1</v>
      </c>
      <c r="K57" s="46">
        <f t="shared" si="26"/>
        <v>1</v>
      </c>
      <c r="L57" s="46">
        <f t="shared" si="27"/>
        <v>1</v>
      </c>
      <c r="M57" s="46">
        <v>1</v>
      </c>
      <c r="N57" s="17" t="s">
        <v>588</v>
      </c>
      <c r="O57" s="18">
        <v>1</v>
      </c>
      <c r="P57" s="46">
        <f t="shared" si="28"/>
        <v>1</v>
      </c>
      <c r="Q57" s="46">
        <f t="shared" si="29"/>
        <v>1</v>
      </c>
      <c r="R57" s="46">
        <v>1</v>
      </c>
      <c r="S57" s="256"/>
    </row>
    <row r="58" spans="1:19" s="66" customFormat="1" ht="30">
      <c r="A58" s="45">
        <v>45</v>
      </c>
      <c r="B58" s="270"/>
      <c r="C58" s="290"/>
      <c r="D58" s="17" t="s">
        <v>723</v>
      </c>
      <c r="E58" s="18">
        <v>1</v>
      </c>
      <c r="F58" s="46">
        <f t="shared" si="30"/>
        <v>1</v>
      </c>
      <c r="G58" s="46">
        <f t="shared" si="31"/>
        <v>1</v>
      </c>
      <c r="H58" s="46">
        <v>1</v>
      </c>
      <c r="I58" s="20" t="s">
        <v>715</v>
      </c>
      <c r="J58" s="18">
        <v>1</v>
      </c>
      <c r="K58" s="46">
        <f t="shared" si="26"/>
        <v>1</v>
      </c>
      <c r="L58" s="46">
        <f t="shared" si="27"/>
        <v>1</v>
      </c>
      <c r="M58" s="46">
        <v>1</v>
      </c>
      <c r="N58" s="17" t="s">
        <v>588</v>
      </c>
      <c r="O58" s="18">
        <v>1</v>
      </c>
      <c r="P58" s="46">
        <f t="shared" si="28"/>
        <v>1</v>
      </c>
      <c r="Q58" s="46">
        <f t="shared" si="29"/>
        <v>1</v>
      </c>
      <c r="R58" s="46">
        <v>1</v>
      </c>
      <c r="S58" s="256"/>
    </row>
    <row r="59" spans="1:19" s="66" customFormat="1" ht="30">
      <c r="A59" s="45">
        <v>46</v>
      </c>
      <c r="B59" s="270"/>
      <c r="C59" s="290"/>
      <c r="D59" s="17" t="s">
        <v>724</v>
      </c>
      <c r="E59" s="18">
        <v>1</v>
      </c>
      <c r="F59" s="46">
        <f t="shared" si="30"/>
        <v>1</v>
      </c>
      <c r="G59" s="46">
        <f t="shared" si="31"/>
        <v>1</v>
      </c>
      <c r="H59" s="46">
        <v>1</v>
      </c>
      <c r="I59" s="20" t="s">
        <v>715</v>
      </c>
      <c r="J59" s="18">
        <v>1</v>
      </c>
      <c r="K59" s="46">
        <f t="shared" si="26"/>
        <v>1</v>
      </c>
      <c r="L59" s="46">
        <f t="shared" si="27"/>
        <v>1</v>
      </c>
      <c r="M59" s="46">
        <v>1</v>
      </c>
      <c r="N59" s="17" t="s">
        <v>588</v>
      </c>
      <c r="O59" s="18">
        <v>1</v>
      </c>
      <c r="P59" s="46">
        <f t="shared" si="28"/>
        <v>1</v>
      </c>
      <c r="Q59" s="46">
        <f t="shared" si="29"/>
        <v>1</v>
      </c>
      <c r="R59" s="46">
        <v>1</v>
      </c>
      <c r="S59" s="256"/>
    </row>
    <row r="60" spans="1:19" s="66" customFormat="1" ht="30">
      <c r="A60" s="45">
        <v>47</v>
      </c>
      <c r="B60" s="270"/>
      <c r="C60" s="290"/>
      <c r="D60" s="17" t="s">
        <v>602</v>
      </c>
      <c r="E60" s="18">
        <v>1</v>
      </c>
      <c r="F60" s="46">
        <f t="shared" si="30"/>
        <v>1</v>
      </c>
      <c r="G60" s="46">
        <f t="shared" si="31"/>
        <v>1</v>
      </c>
      <c r="H60" s="46">
        <v>1</v>
      </c>
      <c r="I60" s="20" t="s">
        <v>720</v>
      </c>
      <c r="J60" s="18">
        <v>1</v>
      </c>
      <c r="K60" s="46">
        <f t="shared" si="26"/>
        <v>1</v>
      </c>
      <c r="L60" s="46">
        <f t="shared" si="27"/>
        <v>1</v>
      </c>
      <c r="M60" s="46">
        <v>1</v>
      </c>
      <c r="N60" s="17" t="s">
        <v>588</v>
      </c>
      <c r="O60" s="18">
        <v>1</v>
      </c>
      <c r="P60" s="46">
        <f t="shared" si="28"/>
        <v>1</v>
      </c>
      <c r="Q60" s="46">
        <f t="shared" si="29"/>
        <v>1</v>
      </c>
      <c r="R60" s="46">
        <v>1</v>
      </c>
      <c r="S60" s="256"/>
    </row>
    <row r="61" spans="1:19" s="66" customFormat="1" ht="30">
      <c r="A61" s="45">
        <v>48</v>
      </c>
      <c r="B61" s="270"/>
      <c r="C61" s="290"/>
      <c r="D61" s="17" t="s">
        <v>725</v>
      </c>
      <c r="E61" s="18">
        <v>1</v>
      </c>
      <c r="F61" s="46">
        <f t="shared" si="30"/>
        <v>1</v>
      </c>
      <c r="G61" s="46">
        <f t="shared" si="31"/>
        <v>1</v>
      </c>
      <c r="H61" s="46">
        <v>1</v>
      </c>
      <c r="I61" s="20" t="s">
        <v>720</v>
      </c>
      <c r="J61" s="18">
        <v>1</v>
      </c>
      <c r="K61" s="46">
        <f t="shared" si="26"/>
        <v>1</v>
      </c>
      <c r="L61" s="46">
        <f t="shared" si="27"/>
        <v>1</v>
      </c>
      <c r="M61" s="46">
        <v>1</v>
      </c>
      <c r="N61" s="17" t="s">
        <v>588</v>
      </c>
      <c r="O61" s="18">
        <v>1</v>
      </c>
      <c r="P61" s="46">
        <f t="shared" si="28"/>
        <v>1</v>
      </c>
      <c r="Q61" s="46">
        <f t="shared" si="29"/>
        <v>1</v>
      </c>
      <c r="R61" s="46">
        <v>1</v>
      </c>
      <c r="S61" s="256"/>
    </row>
    <row r="62" spans="1:19" s="66" customFormat="1" ht="30">
      <c r="A62" s="45">
        <v>49</v>
      </c>
      <c r="B62" s="270"/>
      <c r="C62" s="290"/>
      <c r="D62" s="17" t="s">
        <v>726</v>
      </c>
      <c r="E62" s="18">
        <v>1</v>
      </c>
      <c r="F62" s="46">
        <f t="shared" si="30"/>
        <v>1</v>
      </c>
      <c r="G62" s="46">
        <f t="shared" si="31"/>
        <v>1</v>
      </c>
      <c r="H62" s="46">
        <v>1</v>
      </c>
      <c r="I62" s="20" t="s">
        <v>720</v>
      </c>
      <c r="J62" s="18">
        <v>1</v>
      </c>
      <c r="K62" s="46">
        <f t="shared" si="26"/>
        <v>1</v>
      </c>
      <c r="L62" s="46">
        <f t="shared" si="27"/>
        <v>1</v>
      </c>
      <c r="M62" s="46">
        <v>1</v>
      </c>
      <c r="N62" s="17" t="s">
        <v>588</v>
      </c>
      <c r="O62" s="18">
        <v>1</v>
      </c>
      <c r="P62" s="46">
        <f t="shared" si="28"/>
        <v>1</v>
      </c>
      <c r="Q62" s="46">
        <f t="shared" si="29"/>
        <v>1</v>
      </c>
      <c r="R62" s="46">
        <v>1</v>
      </c>
      <c r="S62" s="256"/>
    </row>
    <row r="63" spans="1:19" s="66" customFormat="1" ht="30">
      <c r="A63" s="45">
        <v>50</v>
      </c>
      <c r="B63" s="270"/>
      <c r="C63" s="290"/>
      <c r="D63" s="17" t="s">
        <v>605</v>
      </c>
      <c r="E63" s="18">
        <v>1</v>
      </c>
      <c r="F63" s="46">
        <f t="shared" si="30"/>
        <v>1</v>
      </c>
      <c r="G63" s="46">
        <f t="shared" si="31"/>
        <v>1</v>
      </c>
      <c r="H63" s="46">
        <v>1</v>
      </c>
      <c r="I63" s="20" t="s">
        <v>720</v>
      </c>
      <c r="J63" s="18">
        <v>1</v>
      </c>
      <c r="K63" s="46">
        <f t="shared" si="26"/>
        <v>1</v>
      </c>
      <c r="L63" s="46">
        <f t="shared" si="27"/>
        <v>1</v>
      </c>
      <c r="M63" s="46">
        <v>1</v>
      </c>
      <c r="N63" s="17" t="s">
        <v>588</v>
      </c>
      <c r="O63" s="18">
        <v>1</v>
      </c>
      <c r="P63" s="46">
        <f t="shared" si="28"/>
        <v>1</v>
      </c>
      <c r="Q63" s="46">
        <f t="shared" si="29"/>
        <v>1</v>
      </c>
      <c r="R63" s="46">
        <v>1</v>
      </c>
      <c r="S63" s="256"/>
    </row>
    <row r="64" spans="1:19" s="66" customFormat="1" ht="30">
      <c r="A64" s="45">
        <v>51</v>
      </c>
      <c r="B64" s="270"/>
      <c r="C64" s="290"/>
      <c r="D64" s="17" t="s">
        <v>727</v>
      </c>
      <c r="E64" s="18">
        <v>1</v>
      </c>
      <c r="F64" s="46">
        <f t="shared" si="30"/>
        <v>1</v>
      </c>
      <c r="G64" s="46">
        <f t="shared" si="31"/>
        <v>1</v>
      </c>
      <c r="H64" s="46">
        <v>1</v>
      </c>
      <c r="I64" s="20" t="s">
        <v>715</v>
      </c>
      <c r="J64" s="18">
        <v>1</v>
      </c>
      <c r="K64" s="46">
        <f t="shared" si="26"/>
        <v>1</v>
      </c>
      <c r="L64" s="46">
        <f t="shared" si="27"/>
        <v>1</v>
      </c>
      <c r="M64" s="46">
        <v>1</v>
      </c>
      <c r="N64" s="17" t="s">
        <v>588</v>
      </c>
      <c r="O64" s="18">
        <v>1</v>
      </c>
      <c r="P64" s="46">
        <f t="shared" si="28"/>
        <v>1</v>
      </c>
      <c r="Q64" s="46">
        <f t="shared" si="29"/>
        <v>1</v>
      </c>
      <c r="R64" s="46">
        <v>1</v>
      </c>
      <c r="S64" s="256"/>
    </row>
    <row r="65" spans="1:19" s="66" customFormat="1" ht="30">
      <c r="A65" s="45">
        <v>52</v>
      </c>
      <c r="B65" s="270"/>
      <c r="C65" s="293"/>
      <c r="D65" s="17" t="s">
        <v>728</v>
      </c>
      <c r="E65" s="18">
        <v>1</v>
      </c>
      <c r="F65" s="46">
        <f t="shared" si="30"/>
        <v>1</v>
      </c>
      <c r="G65" s="46">
        <f t="shared" si="31"/>
        <v>1</v>
      </c>
      <c r="H65" s="46">
        <v>1</v>
      </c>
      <c r="I65" s="20" t="s">
        <v>715</v>
      </c>
      <c r="J65" s="18">
        <v>1</v>
      </c>
      <c r="K65" s="46">
        <f t="shared" si="26"/>
        <v>1</v>
      </c>
      <c r="L65" s="46">
        <f t="shared" si="27"/>
        <v>1</v>
      </c>
      <c r="M65" s="46">
        <v>1</v>
      </c>
      <c r="N65" s="17" t="s">
        <v>588</v>
      </c>
      <c r="O65" s="18">
        <v>1</v>
      </c>
      <c r="P65" s="46">
        <f t="shared" si="28"/>
        <v>1</v>
      </c>
      <c r="Q65" s="46">
        <f t="shared" si="29"/>
        <v>1</v>
      </c>
      <c r="R65" s="46">
        <v>1</v>
      </c>
      <c r="S65" s="256"/>
    </row>
    <row r="66" spans="1:19" s="66" customFormat="1" ht="14">
      <c r="A66" s="254" t="s">
        <v>204</v>
      </c>
      <c r="B66" s="254"/>
      <c r="C66" s="254"/>
      <c r="D66" s="254"/>
      <c r="E66" s="254"/>
      <c r="F66" s="254"/>
      <c r="G66" s="254"/>
      <c r="H66" s="254"/>
      <c r="I66" s="254"/>
      <c r="J66" s="254"/>
      <c r="K66" s="254"/>
      <c r="L66" s="254"/>
      <c r="M66" s="254"/>
      <c r="N66" s="254"/>
      <c r="O66" s="254"/>
      <c r="P66" s="254"/>
      <c r="Q66" s="254"/>
      <c r="R66" s="254"/>
      <c r="S66" s="254"/>
    </row>
    <row r="67" spans="1:19" s="66" customFormat="1" ht="30">
      <c r="A67" s="45">
        <v>53</v>
      </c>
      <c r="B67" s="270" t="s">
        <v>25</v>
      </c>
      <c r="C67" s="289" t="s">
        <v>217</v>
      </c>
      <c r="D67" s="17" t="s">
        <v>608</v>
      </c>
      <c r="E67" s="18">
        <v>1</v>
      </c>
      <c r="F67" s="46">
        <f t="shared" ref="F67:F68" si="32">IF(E67=G67,H67)</f>
        <v>1</v>
      </c>
      <c r="G67" s="46">
        <f t="shared" ref="G67:G68" si="33">IF(E67="NA","NA",H67)</f>
        <v>1</v>
      </c>
      <c r="H67" s="46">
        <v>1</v>
      </c>
      <c r="I67" s="20" t="s">
        <v>715</v>
      </c>
      <c r="J67" s="18">
        <v>1</v>
      </c>
      <c r="K67" s="46">
        <f t="shared" ref="K67:K75" si="34">IF(J67=L67,M67)</f>
        <v>1</v>
      </c>
      <c r="L67" s="46">
        <f t="shared" ref="L67:L75" si="35">IF(J67="NA","NA",M67)</f>
        <v>1</v>
      </c>
      <c r="M67" s="46">
        <v>1</v>
      </c>
      <c r="N67" s="17" t="s">
        <v>588</v>
      </c>
      <c r="O67" s="18">
        <v>1</v>
      </c>
      <c r="P67" s="46">
        <f t="shared" ref="P67:P75" si="36">IF(O67=Q67,R67)</f>
        <v>1</v>
      </c>
      <c r="Q67" s="46">
        <f t="shared" ref="Q67:Q75" si="37">IF(O67="NA","NA",R67)</f>
        <v>1</v>
      </c>
      <c r="R67" s="46">
        <v>1</v>
      </c>
      <c r="S67" s="256" t="s">
        <v>26</v>
      </c>
    </row>
    <row r="68" spans="1:19" s="66" customFormat="1" ht="45">
      <c r="A68" s="45">
        <v>54</v>
      </c>
      <c r="B68" s="270"/>
      <c r="C68" s="290"/>
      <c r="D68" s="17" t="s">
        <v>729</v>
      </c>
      <c r="E68" s="18">
        <v>1</v>
      </c>
      <c r="F68" s="46">
        <f t="shared" si="32"/>
        <v>1</v>
      </c>
      <c r="G68" s="46">
        <f t="shared" si="33"/>
        <v>1</v>
      </c>
      <c r="H68" s="46">
        <v>1</v>
      </c>
      <c r="I68" s="20" t="s">
        <v>730</v>
      </c>
      <c r="J68" s="18">
        <v>1</v>
      </c>
      <c r="K68" s="46">
        <f t="shared" si="34"/>
        <v>1</v>
      </c>
      <c r="L68" s="46">
        <f t="shared" si="35"/>
        <v>1</v>
      </c>
      <c r="M68" s="46">
        <v>1</v>
      </c>
      <c r="N68" s="17" t="s">
        <v>588</v>
      </c>
      <c r="O68" s="18">
        <v>1</v>
      </c>
      <c r="P68" s="46">
        <f t="shared" si="36"/>
        <v>1</v>
      </c>
      <c r="Q68" s="46">
        <f t="shared" si="37"/>
        <v>1</v>
      </c>
      <c r="R68" s="46">
        <v>1</v>
      </c>
      <c r="S68" s="256"/>
    </row>
    <row r="69" spans="1:19" s="66" customFormat="1" ht="30">
      <c r="A69" s="45">
        <v>55</v>
      </c>
      <c r="B69" s="270"/>
      <c r="C69" s="290"/>
      <c r="D69" s="17" t="s">
        <v>610</v>
      </c>
      <c r="E69" s="18">
        <v>1</v>
      </c>
      <c r="F69" s="46">
        <f t="shared" ref="F69:F75" si="38">IF(E69=G69,H69)</f>
        <v>1</v>
      </c>
      <c r="G69" s="46">
        <f t="shared" ref="G69:G75" si="39">IF(E69="NA","NA",H69)</f>
        <v>1</v>
      </c>
      <c r="H69" s="46">
        <v>1</v>
      </c>
      <c r="I69" s="20" t="s">
        <v>715</v>
      </c>
      <c r="J69" s="18">
        <v>1</v>
      </c>
      <c r="K69" s="46">
        <f t="shared" si="34"/>
        <v>1</v>
      </c>
      <c r="L69" s="46">
        <f t="shared" si="35"/>
        <v>1</v>
      </c>
      <c r="M69" s="46">
        <v>1</v>
      </c>
      <c r="N69" s="17" t="s">
        <v>588</v>
      </c>
      <c r="O69" s="18">
        <v>1</v>
      </c>
      <c r="P69" s="46">
        <f t="shared" si="36"/>
        <v>1</v>
      </c>
      <c r="Q69" s="46">
        <f t="shared" si="37"/>
        <v>1</v>
      </c>
      <c r="R69" s="46">
        <v>1</v>
      </c>
      <c r="S69" s="256"/>
    </row>
    <row r="70" spans="1:19" s="66" customFormat="1" ht="30">
      <c r="A70" s="45">
        <v>56</v>
      </c>
      <c r="B70" s="270"/>
      <c r="C70" s="290"/>
      <c r="D70" s="17" t="s">
        <v>731</v>
      </c>
      <c r="E70" s="18">
        <v>1</v>
      </c>
      <c r="F70" s="46">
        <f t="shared" si="38"/>
        <v>1</v>
      </c>
      <c r="G70" s="46">
        <f t="shared" si="39"/>
        <v>1</v>
      </c>
      <c r="H70" s="46">
        <v>1</v>
      </c>
      <c r="I70" s="20" t="s">
        <v>715</v>
      </c>
      <c r="J70" s="18">
        <v>1</v>
      </c>
      <c r="K70" s="46">
        <f t="shared" si="34"/>
        <v>1</v>
      </c>
      <c r="L70" s="46">
        <f t="shared" si="35"/>
        <v>1</v>
      </c>
      <c r="M70" s="46">
        <v>1</v>
      </c>
      <c r="N70" s="17" t="s">
        <v>588</v>
      </c>
      <c r="O70" s="18">
        <v>1</v>
      </c>
      <c r="P70" s="46">
        <f t="shared" si="36"/>
        <v>1</v>
      </c>
      <c r="Q70" s="46">
        <f t="shared" si="37"/>
        <v>1</v>
      </c>
      <c r="R70" s="46">
        <v>1</v>
      </c>
      <c r="S70" s="256"/>
    </row>
    <row r="71" spans="1:19" s="66" customFormat="1" ht="15">
      <c r="A71" s="45">
        <v>57</v>
      </c>
      <c r="B71" s="270"/>
      <c r="C71" s="290"/>
      <c r="D71" s="17" t="s">
        <v>612</v>
      </c>
      <c r="E71" s="18">
        <v>1</v>
      </c>
      <c r="F71" s="46">
        <f t="shared" si="38"/>
        <v>1</v>
      </c>
      <c r="G71" s="46">
        <f t="shared" si="39"/>
        <v>1</v>
      </c>
      <c r="H71" s="46">
        <v>1</v>
      </c>
      <c r="I71" s="20" t="s">
        <v>730</v>
      </c>
      <c r="J71" s="18">
        <v>1</v>
      </c>
      <c r="K71" s="46">
        <f t="shared" si="34"/>
        <v>1</v>
      </c>
      <c r="L71" s="46">
        <f t="shared" si="35"/>
        <v>1</v>
      </c>
      <c r="M71" s="46">
        <v>1</v>
      </c>
      <c r="N71" s="17" t="s">
        <v>588</v>
      </c>
      <c r="O71" s="18">
        <v>1</v>
      </c>
      <c r="P71" s="46">
        <f t="shared" si="36"/>
        <v>1</v>
      </c>
      <c r="Q71" s="46">
        <f t="shared" si="37"/>
        <v>1</v>
      </c>
      <c r="R71" s="46">
        <v>1</v>
      </c>
      <c r="S71" s="256"/>
    </row>
    <row r="72" spans="1:19" s="66" customFormat="1" ht="30">
      <c r="A72" s="45">
        <v>58</v>
      </c>
      <c r="B72" s="270"/>
      <c r="C72" s="290"/>
      <c r="D72" s="17" t="s">
        <v>613</v>
      </c>
      <c r="E72" s="18">
        <v>1</v>
      </c>
      <c r="F72" s="46">
        <f t="shared" si="38"/>
        <v>1</v>
      </c>
      <c r="G72" s="46">
        <f t="shared" si="39"/>
        <v>1</v>
      </c>
      <c r="H72" s="46">
        <v>1</v>
      </c>
      <c r="I72" s="20" t="s">
        <v>715</v>
      </c>
      <c r="J72" s="18">
        <v>1</v>
      </c>
      <c r="K72" s="46">
        <f t="shared" si="34"/>
        <v>1</v>
      </c>
      <c r="L72" s="46">
        <f t="shared" si="35"/>
        <v>1</v>
      </c>
      <c r="M72" s="46">
        <v>1</v>
      </c>
      <c r="N72" s="17" t="s">
        <v>588</v>
      </c>
      <c r="O72" s="18">
        <v>1</v>
      </c>
      <c r="P72" s="46">
        <f t="shared" si="36"/>
        <v>1</v>
      </c>
      <c r="Q72" s="46">
        <f t="shared" si="37"/>
        <v>1</v>
      </c>
      <c r="R72" s="46">
        <v>1</v>
      </c>
      <c r="S72" s="256"/>
    </row>
    <row r="73" spans="1:19" s="66" customFormat="1" ht="30">
      <c r="A73" s="45">
        <v>59</v>
      </c>
      <c r="B73" s="270"/>
      <c r="C73" s="290"/>
      <c r="D73" s="17" t="s">
        <v>614</v>
      </c>
      <c r="E73" s="18">
        <v>1</v>
      </c>
      <c r="F73" s="46">
        <f t="shared" si="38"/>
        <v>1</v>
      </c>
      <c r="G73" s="46">
        <f t="shared" si="39"/>
        <v>1</v>
      </c>
      <c r="H73" s="46">
        <v>1</v>
      </c>
      <c r="I73" s="20" t="s">
        <v>715</v>
      </c>
      <c r="J73" s="18">
        <v>1</v>
      </c>
      <c r="K73" s="46">
        <f t="shared" si="34"/>
        <v>1</v>
      </c>
      <c r="L73" s="46">
        <f t="shared" si="35"/>
        <v>1</v>
      </c>
      <c r="M73" s="46">
        <v>1</v>
      </c>
      <c r="N73" s="17" t="s">
        <v>588</v>
      </c>
      <c r="O73" s="18">
        <v>1</v>
      </c>
      <c r="P73" s="46">
        <f t="shared" si="36"/>
        <v>1</v>
      </c>
      <c r="Q73" s="46">
        <f t="shared" si="37"/>
        <v>1</v>
      </c>
      <c r="R73" s="46">
        <v>1</v>
      </c>
      <c r="S73" s="256"/>
    </row>
    <row r="74" spans="1:19" s="66" customFormat="1" ht="30">
      <c r="A74" s="45">
        <v>60</v>
      </c>
      <c r="B74" s="270"/>
      <c r="C74" s="290"/>
      <c r="D74" s="17" t="s">
        <v>615</v>
      </c>
      <c r="E74" s="18">
        <v>1</v>
      </c>
      <c r="F74" s="46">
        <f t="shared" si="38"/>
        <v>1</v>
      </c>
      <c r="G74" s="46">
        <f t="shared" si="39"/>
        <v>1</v>
      </c>
      <c r="H74" s="46">
        <v>1</v>
      </c>
      <c r="I74" s="20" t="s">
        <v>715</v>
      </c>
      <c r="J74" s="18">
        <v>1</v>
      </c>
      <c r="K74" s="46">
        <f t="shared" si="34"/>
        <v>1</v>
      </c>
      <c r="L74" s="46">
        <f t="shared" si="35"/>
        <v>1</v>
      </c>
      <c r="M74" s="46">
        <v>1</v>
      </c>
      <c r="N74" s="17" t="s">
        <v>588</v>
      </c>
      <c r="O74" s="18">
        <v>1</v>
      </c>
      <c r="P74" s="46">
        <f t="shared" si="36"/>
        <v>1</v>
      </c>
      <c r="Q74" s="46">
        <f t="shared" si="37"/>
        <v>1</v>
      </c>
      <c r="R74" s="46">
        <v>1</v>
      </c>
      <c r="S74" s="256"/>
    </row>
    <row r="75" spans="1:19" s="66" customFormat="1" ht="75">
      <c r="A75" s="45">
        <v>61</v>
      </c>
      <c r="B75" s="270"/>
      <c r="C75" s="293"/>
      <c r="D75" s="17" t="s">
        <v>732</v>
      </c>
      <c r="E75" s="18">
        <v>1</v>
      </c>
      <c r="F75" s="46">
        <f t="shared" si="38"/>
        <v>1</v>
      </c>
      <c r="G75" s="46">
        <f t="shared" si="39"/>
        <v>1</v>
      </c>
      <c r="H75" s="46">
        <v>1</v>
      </c>
      <c r="I75" s="20" t="s">
        <v>730</v>
      </c>
      <c r="J75" s="18">
        <v>1</v>
      </c>
      <c r="K75" s="46">
        <f t="shared" si="34"/>
        <v>1</v>
      </c>
      <c r="L75" s="46">
        <f t="shared" si="35"/>
        <v>1</v>
      </c>
      <c r="M75" s="46">
        <v>1</v>
      </c>
      <c r="N75" s="17" t="s">
        <v>588</v>
      </c>
      <c r="O75" s="18">
        <v>1</v>
      </c>
      <c r="P75" s="46">
        <f t="shared" si="36"/>
        <v>1</v>
      </c>
      <c r="Q75" s="46">
        <f t="shared" si="37"/>
        <v>1</v>
      </c>
      <c r="R75" s="46">
        <v>1</v>
      </c>
      <c r="S75" s="256"/>
    </row>
    <row r="76" spans="1:19" s="66" customFormat="1" ht="14">
      <c r="A76" s="254" t="s">
        <v>205</v>
      </c>
      <c r="B76" s="254"/>
      <c r="C76" s="254"/>
      <c r="D76" s="254"/>
      <c r="E76" s="254"/>
      <c r="F76" s="254"/>
      <c r="G76" s="254"/>
      <c r="H76" s="254"/>
      <c r="I76" s="254"/>
      <c r="J76" s="254"/>
      <c r="K76" s="254"/>
      <c r="L76" s="254"/>
      <c r="M76" s="254"/>
      <c r="N76" s="254"/>
      <c r="O76" s="254"/>
      <c r="P76" s="254"/>
      <c r="Q76" s="254"/>
      <c r="R76" s="254"/>
      <c r="S76" s="254"/>
    </row>
    <row r="77" spans="1:19" s="66" customFormat="1" ht="45">
      <c r="A77" s="45">
        <v>62</v>
      </c>
      <c r="B77" s="270" t="s">
        <v>25</v>
      </c>
      <c r="C77" s="289" t="s">
        <v>217</v>
      </c>
      <c r="D77" s="17" t="s">
        <v>733</v>
      </c>
      <c r="E77" s="18">
        <v>1</v>
      </c>
      <c r="F77" s="46">
        <f t="shared" ref="F77:F78" si="40">IF(E77=G77,H77)</f>
        <v>1</v>
      </c>
      <c r="G77" s="46">
        <f t="shared" ref="G77:G78" si="41">IF(E77="NA","NA",H77)</f>
        <v>1</v>
      </c>
      <c r="H77" s="46">
        <v>1</v>
      </c>
      <c r="I77" s="20" t="s">
        <v>730</v>
      </c>
      <c r="J77" s="18">
        <v>1</v>
      </c>
      <c r="K77" s="46">
        <f t="shared" ref="K77:K84" si="42">IF(J77=L77,M77)</f>
        <v>1</v>
      </c>
      <c r="L77" s="46">
        <f t="shared" ref="L77:L84" si="43">IF(J77="NA","NA",M77)</f>
        <v>1</v>
      </c>
      <c r="M77" s="46">
        <v>1</v>
      </c>
      <c r="N77" s="17" t="s">
        <v>588</v>
      </c>
      <c r="O77" s="18">
        <v>1</v>
      </c>
      <c r="P77" s="46">
        <f t="shared" ref="P77:P84" si="44">IF(O77=Q77,R77)</f>
        <v>1</v>
      </c>
      <c r="Q77" s="46">
        <f t="shared" ref="Q77:Q84" si="45">IF(O77="NA","NA",R77)</f>
        <v>1</v>
      </c>
      <c r="R77" s="46">
        <v>1</v>
      </c>
      <c r="S77" s="256" t="s">
        <v>26</v>
      </c>
    </row>
    <row r="78" spans="1:19" s="66" customFormat="1" ht="30">
      <c r="A78" s="45">
        <v>63</v>
      </c>
      <c r="B78" s="270"/>
      <c r="C78" s="290"/>
      <c r="D78" s="17" t="s">
        <v>734</v>
      </c>
      <c r="E78" s="18">
        <v>1</v>
      </c>
      <c r="F78" s="46">
        <f t="shared" si="40"/>
        <v>1</v>
      </c>
      <c r="G78" s="46">
        <f t="shared" si="41"/>
        <v>1</v>
      </c>
      <c r="H78" s="46">
        <v>1</v>
      </c>
      <c r="I78" s="20" t="s">
        <v>715</v>
      </c>
      <c r="J78" s="18">
        <v>1</v>
      </c>
      <c r="K78" s="46">
        <f t="shared" si="42"/>
        <v>1</v>
      </c>
      <c r="L78" s="46">
        <f t="shared" si="43"/>
        <v>1</v>
      </c>
      <c r="M78" s="46">
        <v>1</v>
      </c>
      <c r="N78" s="17" t="s">
        <v>588</v>
      </c>
      <c r="O78" s="18">
        <v>1</v>
      </c>
      <c r="P78" s="46">
        <f t="shared" si="44"/>
        <v>1</v>
      </c>
      <c r="Q78" s="46">
        <f t="shared" si="45"/>
        <v>1</v>
      </c>
      <c r="R78" s="46">
        <v>1</v>
      </c>
      <c r="S78" s="256"/>
    </row>
    <row r="79" spans="1:19" s="66" customFormat="1" ht="30">
      <c r="A79" s="45">
        <v>64</v>
      </c>
      <c r="B79" s="270"/>
      <c r="C79" s="290"/>
      <c r="D79" s="17" t="s">
        <v>735</v>
      </c>
      <c r="E79" s="18">
        <v>1</v>
      </c>
      <c r="F79" s="46">
        <f t="shared" ref="F79:F84" si="46">IF(E79=G79,H79)</f>
        <v>1</v>
      </c>
      <c r="G79" s="46">
        <f t="shared" ref="G79:G84" si="47">IF(E79="NA","NA",H79)</f>
        <v>1</v>
      </c>
      <c r="H79" s="46">
        <v>1</v>
      </c>
      <c r="I79" s="20" t="s">
        <v>715</v>
      </c>
      <c r="J79" s="18">
        <v>1</v>
      </c>
      <c r="K79" s="46">
        <f t="shared" si="42"/>
        <v>1</v>
      </c>
      <c r="L79" s="46">
        <f t="shared" si="43"/>
        <v>1</v>
      </c>
      <c r="M79" s="46">
        <v>1</v>
      </c>
      <c r="N79" s="17" t="s">
        <v>588</v>
      </c>
      <c r="O79" s="18">
        <v>1</v>
      </c>
      <c r="P79" s="46">
        <f t="shared" si="44"/>
        <v>1</v>
      </c>
      <c r="Q79" s="46">
        <f t="shared" si="45"/>
        <v>1</v>
      </c>
      <c r="R79" s="46">
        <v>1</v>
      </c>
      <c r="S79" s="256"/>
    </row>
    <row r="80" spans="1:19" s="66" customFormat="1" ht="30">
      <c r="A80" s="45">
        <v>65</v>
      </c>
      <c r="B80" s="270"/>
      <c r="C80" s="290"/>
      <c r="D80" s="17" t="s">
        <v>736</v>
      </c>
      <c r="E80" s="18">
        <v>1</v>
      </c>
      <c r="F80" s="46">
        <f t="shared" si="46"/>
        <v>1</v>
      </c>
      <c r="G80" s="46">
        <f t="shared" si="47"/>
        <v>1</v>
      </c>
      <c r="H80" s="46">
        <v>1</v>
      </c>
      <c r="I80" s="20" t="s">
        <v>715</v>
      </c>
      <c r="J80" s="18">
        <v>1</v>
      </c>
      <c r="K80" s="46">
        <f t="shared" si="42"/>
        <v>1</v>
      </c>
      <c r="L80" s="46">
        <f t="shared" si="43"/>
        <v>1</v>
      </c>
      <c r="M80" s="46">
        <v>1</v>
      </c>
      <c r="N80" s="17" t="s">
        <v>588</v>
      </c>
      <c r="O80" s="18">
        <v>1</v>
      </c>
      <c r="P80" s="46">
        <f t="shared" si="44"/>
        <v>1</v>
      </c>
      <c r="Q80" s="46">
        <f t="shared" si="45"/>
        <v>1</v>
      </c>
      <c r="R80" s="46">
        <v>1</v>
      </c>
      <c r="S80" s="256"/>
    </row>
    <row r="81" spans="1:19" s="66" customFormat="1" ht="30">
      <c r="A81" s="45">
        <v>66</v>
      </c>
      <c r="B81" s="270"/>
      <c r="C81" s="290"/>
      <c r="D81" s="17" t="s">
        <v>737</v>
      </c>
      <c r="E81" s="18">
        <v>1</v>
      </c>
      <c r="F81" s="46">
        <f t="shared" si="46"/>
        <v>1</v>
      </c>
      <c r="G81" s="46">
        <f t="shared" si="47"/>
        <v>1</v>
      </c>
      <c r="H81" s="46">
        <v>1</v>
      </c>
      <c r="I81" s="20" t="s">
        <v>715</v>
      </c>
      <c r="J81" s="18">
        <v>1</v>
      </c>
      <c r="K81" s="46">
        <f t="shared" si="42"/>
        <v>1</v>
      </c>
      <c r="L81" s="46">
        <f t="shared" si="43"/>
        <v>1</v>
      </c>
      <c r="M81" s="46">
        <v>1</v>
      </c>
      <c r="N81" s="17" t="s">
        <v>588</v>
      </c>
      <c r="O81" s="18">
        <v>1</v>
      </c>
      <c r="P81" s="46">
        <f t="shared" si="44"/>
        <v>1</v>
      </c>
      <c r="Q81" s="46">
        <f t="shared" si="45"/>
        <v>1</v>
      </c>
      <c r="R81" s="46">
        <v>1</v>
      </c>
      <c r="S81" s="256"/>
    </row>
    <row r="82" spans="1:19" s="66" customFormat="1" ht="30">
      <c r="A82" s="45">
        <v>67</v>
      </c>
      <c r="B82" s="270"/>
      <c r="C82" s="290"/>
      <c r="D82" s="17" t="s">
        <v>622</v>
      </c>
      <c r="E82" s="18">
        <v>1</v>
      </c>
      <c r="F82" s="46">
        <f t="shared" si="46"/>
        <v>1</v>
      </c>
      <c r="G82" s="46">
        <f t="shared" si="47"/>
        <v>1</v>
      </c>
      <c r="H82" s="46">
        <v>1</v>
      </c>
      <c r="I82" s="20" t="s">
        <v>715</v>
      </c>
      <c r="J82" s="18">
        <v>1</v>
      </c>
      <c r="K82" s="46">
        <f t="shared" si="42"/>
        <v>1</v>
      </c>
      <c r="L82" s="46">
        <f t="shared" si="43"/>
        <v>1</v>
      </c>
      <c r="M82" s="46">
        <v>1</v>
      </c>
      <c r="N82" s="17" t="s">
        <v>588</v>
      </c>
      <c r="O82" s="18">
        <v>1</v>
      </c>
      <c r="P82" s="46">
        <f t="shared" si="44"/>
        <v>1</v>
      </c>
      <c r="Q82" s="46">
        <f t="shared" si="45"/>
        <v>1</v>
      </c>
      <c r="R82" s="46">
        <v>1</v>
      </c>
      <c r="S82" s="256"/>
    </row>
    <row r="83" spans="1:19" s="66" customFormat="1" ht="30">
      <c r="A83" s="45">
        <v>68</v>
      </c>
      <c r="B83" s="270"/>
      <c r="C83" s="290"/>
      <c r="D83" s="17" t="s">
        <v>623</v>
      </c>
      <c r="E83" s="18">
        <v>1</v>
      </c>
      <c r="F83" s="46">
        <f t="shared" si="46"/>
        <v>1</v>
      </c>
      <c r="G83" s="46">
        <f t="shared" si="47"/>
        <v>1</v>
      </c>
      <c r="H83" s="46">
        <v>1</v>
      </c>
      <c r="I83" s="20" t="s">
        <v>715</v>
      </c>
      <c r="J83" s="18">
        <v>1</v>
      </c>
      <c r="K83" s="46">
        <f t="shared" si="42"/>
        <v>1</v>
      </c>
      <c r="L83" s="46">
        <f t="shared" si="43"/>
        <v>1</v>
      </c>
      <c r="M83" s="46">
        <v>1</v>
      </c>
      <c r="N83" s="17" t="s">
        <v>588</v>
      </c>
      <c r="O83" s="18">
        <v>1</v>
      </c>
      <c r="P83" s="46">
        <f t="shared" si="44"/>
        <v>1</v>
      </c>
      <c r="Q83" s="46">
        <f t="shared" si="45"/>
        <v>1</v>
      </c>
      <c r="R83" s="46">
        <v>1</v>
      </c>
      <c r="S83" s="256"/>
    </row>
    <row r="84" spans="1:19" s="66" customFormat="1" ht="30">
      <c r="A84" s="45">
        <v>69</v>
      </c>
      <c r="B84" s="270"/>
      <c r="C84" s="293"/>
      <c r="D84" s="17" t="s">
        <v>624</v>
      </c>
      <c r="E84" s="18">
        <v>1</v>
      </c>
      <c r="F84" s="46">
        <f t="shared" si="46"/>
        <v>1</v>
      </c>
      <c r="G84" s="46">
        <f t="shared" si="47"/>
        <v>1</v>
      </c>
      <c r="H84" s="46">
        <v>1</v>
      </c>
      <c r="I84" s="20" t="s">
        <v>715</v>
      </c>
      <c r="J84" s="18">
        <v>1</v>
      </c>
      <c r="K84" s="46">
        <f t="shared" si="42"/>
        <v>1</v>
      </c>
      <c r="L84" s="46">
        <f t="shared" si="43"/>
        <v>1</v>
      </c>
      <c r="M84" s="46">
        <v>1</v>
      </c>
      <c r="N84" s="17" t="s">
        <v>588</v>
      </c>
      <c r="O84" s="18">
        <v>1</v>
      </c>
      <c r="P84" s="46">
        <f t="shared" si="44"/>
        <v>1</v>
      </c>
      <c r="Q84" s="46">
        <f t="shared" si="45"/>
        <v>1</v>
      </c>
      <c r="R84" s="46">
        <v>1</v>
      </c>
      <c r="S84" s="256"/>
    </row>
    <row r="85" spans="1:19" s="66" customFormat="1" ht="14">
      <c r="A85" s="254" t="s">
        <v>206</v>
      </c>
      <c r="B85" s="254"/>
      <c r="C85" s="254"/>
      <c r="D85" s="254"/>
      <c r="E85" s="254"/>
      <c r="F85" s="254"/>
      <c r="G85" s="254"/>
      <c r="H85" s="254"/>
      <c r="I85" s="254"/>
      <c r="J85" s="254"/>
      <c r="K85" s="254"/>
      <c r="L85" s="254"/>
      <c r="M85" s="254"/>
      <c r="N85" s="254"/>
      <c r="O85" s="254"/>
      <c r="P85" s="254"/>
      <c r="Q85" s="254"/>
      <c r="R85" s="254"/>
      <c r="S85" s="254"/>
    </row>
    <row r="86" spans="1:19" s="66" customFormat="1" ht="30">
      <c r="A86" s="45">
        <v>70</v>
      </c>
      <c r="B86" s="270" t="s">
        <v>25</v>
      </c>
      <c r="C86" s="289" t="s">
        <v>217</v>
      </c>
      <c r="D86" s="17" t="s">
        <v>738</v>
      </c>
      <c r="E86" s="18">
        <v>1</v>
      </c>
      <c r="F86" s="46">
        <f t="shared" ref="F86:F87" si="48">IF(E86=G86,H86)</f>
        <v>1</v>
      </c>
      <c r="G86" s="46">
        <f t="shared" ref="G86:G87" si="49">IF(E86="NA","NA",H86)</f>
        <v>1</v>
      </c>
      <c r="H86" s="46">
        <v>1</v>
      </c>
      <c r="I86" s="20" t="s">
        <v>715</v>
      </c>
      <c r="J86" s="18">
        <v>1</v>
      </c>
      <c r="K86" s="46">
        <f t="shared" ref="K86:K92" si="50">IF(J86=L86,M86)</f>
        <v>1</v>
      </c>
      <c r="L86" s="46">
        <f t="shared" ref="L86:L92" si="51">IF(J86="NA","NA",M86)</f>
        <v>1</v>
      </c>
      <c r="M86" s="46">
        <v>1</v>
      </c>
      <c r="N86" s="17" t="s">
        <v>588</v>
      </c>
      <c r="O86" s="18">
        <v>1</v>
      </c>
      <c r="P86" s="46">
        <f t="shared" ref="P86:P92" si="52">IF(O86=Q86,R86)</f>
        <v>1</v>
      </c>
      <c r="Q86" s="46">
        <f t="shared" ref="Q86:Q92" si="53">IF(O86="NA","NA",R86)</f>
        <v>1</v>
      </c>
      <c r="R86" s="46">
        <v>1</v>
      </c>
      <c r="S86" s="256" t="s">
        <v>26</v>
      </c>
    </row>
    <row r="87" spans="1:19" s="66" customFormat="1" ht="30">
      <c r="A87" s="45">
        <v>71</v>
      </c>
      <c r="B87" s="270"/>
      <c r="C87" s="290"/>
      <c r="D87" s="17" t="s">
        <v>739</v>
      </c>
      <c r="E87" s="18">
        <v>1</v>
      </c>
      <c r="F87" s="46">
        <f t="shared" si="48"/>
        <v>1</v>
      </c>
      <c r="G87" s="46">
        <f t="shared" si="49"/>
        <v>1</v>
      </c>
      <c r="H87" s="46">
        <v>1</v>
      </c>
      <c r="I87" s="20" t="s">
        <v>715</v>
      </c>
      <c r="J87" s="18">
        <v>1</v>
      </c>
      <c r="K87" s="46">
        <f t="shared" si="50"/>
        <v>1</v>
      </c>
      <c r="L87" s="46">
        <f t="shared" si="51"/>
        <v>1</v>
      </c>
      <c r="M87" s="46">
        <v>1</v>
      </c>
      <c r="N87" s="17" t="s">
        <v>588</v>
      </c>
      <c r="O87" s="18">
        <v>1</v>
      </c>
      <c r="P87" s="46">
        <f t="shared" si="52"/>
        <v>1</v>
      </c>
      <c r="Q87" s="46">
        <f t="shared" si="53"/>
        <v>1</v>
      </c>
      <c r="R87" s="46">
        <v>1</v>
      </c>
      <c r="S87" s="256"/>
    </row>
    <row r="88" spans="1:19" s="66" customFormat="1" ht="15">
      <c r="A88" s="45">
        <v>72</v>
      </c>
      <c r="B88" s="270"/>
      <c r="C88" s="290"/>
      <c r="D88" s="17" t="s">
        <v>627</v>
      </c>
      <c r="E88" s="18">
        <v>1</v>
      </c>
      <c r="F88" s="46">
        <f t="shared" ref="F88:F92" si="54">IF(E88=G88,H88)</f>
        <v>1</v>
      </c>
      <c r="G88" s="46">
        <f t="shared" ref="G88:G92" si="55">IF(E88="NA","NA",H88)</f>
        <v>1</v>
      </c>
      <c r="H88" s="46">
        <v>1</v>
      </c>
      <c r="I88" s="20" t="s">
        <v>730</v>
      </c>
      <c r="J88" s="18">
        <v>1</v>
      </c>
      <c r="K88" s="46">
        <f t="shared" si="50"/>
        <v>1</v>
      </c>
      <c r="L88" s="46">
        <f t="shared" si="51"/>
        <v>1</v>
      </c>
      <c r="M88" s="46">
        <v>1</v>
      </c>
      <c r="N88" s="17" t="s">
        <v>588</v>
      </c>
      <c r="O88" s="18">
        <v>1</v>
      </c>
      <c r="P88" s="46">
        <f t="shared" si="52"/>
        <v>1</v>
      </c>
      <c r="Q88" s="46">
        <f t="shared" si="53"/>
        <v>1</v>
      </c>
      <c r="R88" s="46">
        <v>1</v>
      </c>
      <c r="S88" s="256"/>
    </row>
    <row r="89" spans="1:19" s="66" customFormat="1" ht="15">
      <c r="A89" s="45">
        <v>73</v>
      </c>
      <c r="B89" s="270"/>
      <c r="C89" s="290"/>
      <c r="D89" s="17" t="s">
        <v>628</v>
      </c>
      <c r="E89" s="18">
        <v>1</v>
      </c>
      <c r="F89" s="46">
        <f t="shared" si="54"/>
        <v>1</v>
      </c>
      <c r="G89" s="46">
        <f t="shared" si="55"/>
        <v>1</v>
      </c>
      <c r="H89" s="46">
        <v>1</v>
      </c>
      <c r="I89" s="20" t="s">
        <v>730</v>
      </c>
      <c r="J89" s="18">
        <v>1</v>
      </c>
      <c r="K89" s="46">
        <f t="shared" si="50"/>
        <v>1</v>
      </c>
      <c r="L89" s="46">
        <f t="shared" si="51"/>
        <v>1</v>
      </c>
      <c r="M89" s="46">
        <v>1</v>
      </c>
      <c r="N89" s="17" t="s">
        <v>588</v>
      </c>
      <c r="O89" s="18">
        <v>1</v>
      </c>
      <c r="P89" s="46">
        <f t="shared" si="52"/>
        <v>1</v>
      </c>
      <c r="Q89" s="46">
        <f t="shared" si="53"/>
        <v>1</v>
      </c>
      <c r="R89" s="46">
        <v>1</v>
      </c>
      <c r="S89" s="256"/>
    </row>
    <row r="90" spans="1:19" s="66" customFormat="1" ht="15">
      <c r="A90" s="45">
        <v>74</v>
      </c>
      <c r="B90" s="270"/>
      <c r="C90" s="290"/>
      <c r="D90" s="17" t="s">
        <v>629</v>
      </c>
      <c r="E90" s="18">
        <v>1</v>
      </c>
      <c r="F90" s="46">
        <f t="shared" si="54"/>
        <v>1</v>
      </c>
      <c r="G90" s="46">
        <f t="shared" si="55"/>
        <v>1</v>
      </c>
      <c r="H90" s="46">
        <v>1</v>
      </c>
      <c r="I90" s="20" t="s">
        <v>730</v>
      </c>
      <c r="J90" s="18">
        <v>1</v>
      </c>
      <c r="K90" s="46">
        <f t="shared" si="50"/>
        <v>1</v>
      </c>
      <c r="L90" s="46">
        <f t="shared" si="51"/>
        <v>1</v>
      </c>
      <c r="M90" s="46">
        <v>1</v>
      </c>
      <c r="N90" s="17" t="s">
        <v>588</v>
      </c>
      <c r="O90" s="18">
        <v>1</v>
      </c>
      <c r="P90" s="46">
        <f t="shared" si="52"/>
        <v>1</v>
      </c>
      <c r="Q90" s="46">
        <f t="shared" si="53"/>
        <v>1</v>
      </c>
      <c r="R90" s="46">
        <v>1</v>
      </c>
      <c r="S90" s="256"/>
    </row>
    <row r="91" spans="1:19" s="66" customFormat="1" ht="30">
      <c r="A91" s="45">
        <v>75</v>
      </c>
      <c r="B91" s="270"/>
      <c r="C91" s="290"/>
      <c r="D91" s="17" t="s">
        <v>630</v>
      </c>
      <c r="E91" s="18">
        <v>1</v>
      </c>
      <c r="F91" s="46">
        <f t="shared" si="54"/>
        <v>1</v>
      </c>
      <c r="G91" s="46">
        <f t="shared" si="55"/>
        <v>1</v>
      </c>
      <c r="H91" s="46">
        <v>1</v>
      </c>
      <c r="I91" s="20" t="s">
        <v>730</v>
      </c>
      <c r="J91" s="18">
        <v>1</v>
      </c>
      <c r="K91" s="46">
        <f t="shared" si="50"/>
        <v>1</v>
      </c>
      <c r="L91" s="46">
        <f t="shared" si="51"/>
        <v>1</v>
      </c>
      <c r="M91" s="46">
        <v>1</v>
      </c>
      <c r="N91" s="17" t="s">
        <v>588</v>
      </c>
      <c r="O91" s="18">
        <v>1</v>
      </c>
      <c r="P91" s="46">
        <f t="shared" si="52"/>
        <v>1</v>
      </c>
      <c r="Q91" s="46">
        <f t="shared" si="53"/>
        <v>1</v>
      </c>
      <c r="R91" s="46">
        <v>1</v>
      </c>
      <c r="S91" s="256"/>
    </row>
    <row r="92" spans="1:19" s="2" customFormat="1" ht="15">
      <c r="A92" s="45">
        <v>76</v>
      </c>
      <c r="B92" s="270"/>
      <c r="C92" s="293"/>
      <c r="D92" s="17" t="s">
        <v>632</v>
      </c>
      <c r="E92" s="18">
        <v>1</v>
      </c>
      <c r="F92" s="46">
        <f t="shared" si="54"/>
        <v>1</v>
      </c>
      <c r="G92" s="46">
        <f t="shared" si="55"/>
        <v>1</v>
      </c>
      <c r="H92" s="46">
        <v>1</v>
      </c>
      <c r="I92" s="20" t="s">
        <v>730</v>
      </c>
      <c r="J92" s="18">
        <v>1</v>
      </c>
      <c r="K92" s="46">
        <f t="shared" si="50"/>
        <v>1</v>
      </c>
      <c r="L92" s="46">
        <f t="shared" si="51"/>
        <v>1</v>
      </c>
      <c r="M92" s="46">
        <v>1</v>
      </c>
      <c r="N92" s="17" t="s">
        <v>588</v>
      </c>
      <c r="O92" s="18">
        <v>1</v>
      </c>
      <c r="P92" s="46">
        <f t="shared" si="52"/>
        <v>1</v>
      </c>
      <c r="Q92" s="46">
        <f t="shared" si="53"/>
        <v>1</v>
      </c>
      <c r="R92" s="46">
        <v>1</v>
      </c>
      <c r="S92" s="256"/>
    </row>
    <row r="93" spans="1:19" s="2" customFormat="1" ht="30">
      <c r="B93" s="29" t="s">
        <v>1725</v>
      </c>
      <c r="C93" s="30"/>
      <c r="D93" s="31">
        <f>'RESULTADOS HEMATOPATIAS'!N16</f>
        <v>1</v>
      </c>
      <c r="E93" s="32">
        <f>SUM(E10:E92)</f>
        <v>76</v>
      </c>
      <c r="F93" s="32">
        <f>SUM(F10:F92)</f>
        <v>76</v>
      </c>
      <c r="G93" s="32">
        <f t="shared" ref="G93:H93" si="56">SUM(G10:G92)</f>
        <v>76</v>
      </c>
      <c r="H93" s="32">
        <f t="shared" si="56"/>
        <v>76</v>
      </c>
      <c r="I93" s="33"/>
      <c r="J93" s="32">
        <f>SUM(J10:J92)</f>
        <v>76</v>
      </c>
      <c r="K93" s="32">
        <f>SUM(K10:K92)</f>
        <v>76</v>
      </c>
      <c r="L93" s="32">
        <f t="shared" ref="L93" si="57">SUM(L10:L92)</f>
        <v>76</v>
      </c>
      <c r="M93" s="32">
        <f t="shared" ref="M93" si="58">SUM(M10:M92)</f>
        <v>76</v>
      </c>
      <c r="N93" s="34"/>
      <c r="O93" s="32">
        <f>SUM(O10:O92)</f>
        <v>74</v>
      </c>
      <c r="P93" s="32">
        <f>SUM(P10:P92)</f>
        <v>74</v>
      </c>
      <c r="Q93" s="32">
        <f t="shared" ref="Q93" si="59">SUM(Q10:Q92)</f>
        <v>74</v>
      </c>
      <c r="R93" s="32">
        <f t="shared" ref="R93" si="60">SUM(R10:R92)</f>
        <v>74</v>
      </c>
      <c r="S93" s="76"/>
    </row>
    <row r="94" spans="1:19" s="2" customFormat="1" ht="30">
      <c r="B94" s="29" t="s">
        <v>1726</v>
      </c>
      <c r="C94" s="30"/>
      <c r="D94" s="31">
        <f>'RESULTADOS FUERA'!N16</f>
        <v>1</v>
      </c>
      <c r="E94" s="32">
        <f>SUM(E10:E92)</f>
        <v>76</v>
      </c>
      <c r="F94" s="32">
        <f t="shared" ref="F94:H94" si="61">SUM(F10:F92)</f>
        <v>76</v>
      </c>
      <c r="G94" s="32">
        <f t="shared" si="61"/>
        <v>76</v>
      </c>
      <c r="H94" s="32">
        <f t="shared" si="61"/>
        <v>76</v>
      </c>
      <c r="I94" s="33"/>
      <c r="J94" s="32">
        <f t="shared" ref="J94" si="62">SUM(J10:J92)</f>
        <v>76</v>
      </c>
      <c r="K94" s="32">
        <f t="shared" ref="K94:M94" si="63">SUM(K10:K92)</f>
        <v>76</v>
      </c>
      <c r="L94" s="32">
        <f t="shared" si="63"/>
        <v>76</v>
      </c>
      <c r="M94" s="32">
        <f t="shared" si="63"/>
        <v>76</v>
      </c>
      <c r="N94" s="34"/>
      <c r="O94" s="32">
        <f t="shared" ref="O94" si="64">SUM(O10:O92)</f>
        <v>74</v>
      </c>
      <c r="P94" s="32">
        <f t="shared" ref="P94:R94" si="65">SUM(P10:P92)</f>
        <v>74</v>
      </c>
      <c r="Q94" s="32">
        <f t="shared" si="65"/>
        <v>74</v>
      </c>
      <c r="R94" s="32">
        <f t="shared" si="65"/>
        <v>74</v>
      </c>
      <c r="S94" s="76"/>
    </row>
    <row r="95" spans="1:19" s="2" customFormat="1" ht="9" customHeight="1">
      <c r="B95" s="29" t="s">
        <v>1727</v>
      </c>
      <c r="C95" s="30"/>
      <c r="D95" s="31">
        <f>'RESULTADOS TUMORES SOLIDOS'!N16</f>
        <v>1</v>
      </c>
      <c r="E95" s="32">
        <f>SUM(E10:E92)</f>
        <v>76</v>
      </c>
      <c r="F95" s="32">
        <f t="shared" ref="F95:H95" si="66">SUM(F10:F92)</f>
        <v>76</v>
      </c>
      <c r="G95" s="32">
        <f t="shared" si="66"/>
        <v>76</v>
      </c>
      <c r="H95" s="32">
        <f t="shared" si="66"/>
        <v>76</v>
      </c>
      <c r="I95" s="33"/>
      <c r="J95" s="32">
        <f t="shared" ref="J95" si="67">SUM(J10:J92)</f>
        <v>76</v>
      </c>
      <c r="K95" s="32">
        <f t="shared" ref="K95:M95" si="68">SUM(K10:K92)</f>
        <v>76</v>
      </c>
      <c r="L95" s="32">
        <f t="shared" si="68"/>
        <v>76</v>
      </c>
      <c r="M95" s="32">
        <f t="shared" si="68"/>
        <v>76</v>
      </c>
      <c r="N95" s="34"/>
      <c r="O95" s="32">
        <f t="shared" ref="O95" si="69">SUM(O10:O92)</f>
        <v>74</v>
      </c>
      <c r="P95" s="32">
        <f t="shared" ref="P95:R95" si="70">SUM(P10:P92)</f>
        <v>74</v>
      </c>
      <c r="Q95" s="32">
        <f t="shared" si="70"/>
        <v>74</v>
      </c>
      <c r="R95" s="32">
        <f t="shared" si="70"/>
        <v>74</v>
      </c>
      <c r="S95" s="76"/>
    </row>
    <row r="96" spans="1:19" s="2" customFormat="1" ht="9" customHeight="1">
      <c r="C96" s="35"/>
      <c r="D96" s="36"/>
      <c r="E96" s="37"/>
      <c r="I96" s="38"/>
      <c r="N96" s="36"/>
      <c r="S96" s="77"/>
    </row>
    <row r="97" spans="1:19" s="80" customFormat="1" ht="9" customHeight="1">
      <c r="A97" s="2"/>
      <c r="B97" s="2"/>
      <c r="C97" s="35"/>
      <c r="D97" s="36"/>
      <c r="E97" s="37"/>
      <c r="F97" s="2"/>
      <c r="G97" s="2"/>
      <c r="H97" s="2"/>
      <c r="I97" s="38"/>
      <c r="J97" s="2"/>
      <c r="K97" s="2"/>
      <c r="L97" s="2"/>
      <c r="M97" s="2"/>
      <c r="N97" s="36"/>
      <c r="O97" s="2"/>
      <c r="P97" s="2"/>
      <c r="Q97" s="2"/>
      <c r="R97" s="2"/>
      <c r="S97" s="77"/>
    </row>
    <row r="98" spans="1:19" ht="9" customHeight="1">
      <c r="A98" s="80"/>
      <c r="B98" s="80"/>
      <c r="C98" s="35"/>
      <c r="D98" s="78"/>
      <c r="E98" s="79"/>
      <c r="F98" s="80"/>
      <c r="G98" s="80"/>
      <c r="H98" s="80"/>
      <c r="I98" s="81"/>
      <c r="J98" s="80"/>
      <c r="K98" s="80"/>
      <c r="L98" s="80"/>
      <c r="M98" s="80"/>
      <c r="N98" s="78"/>
      <c r="O98" s="80"/>
      <c r="P98" s="80"/>
      <c r="Q98" s="80"/>
      <c r="R98" s="80"/>
      <c r="S98" s="77"/>
    </row>
  </sheetData>
  <mergeCells count="60">
    <mergeCell ref="C25:C27"/>
    <mergeCell ref="C42:C44"/>
    <mergeCell ref="C36:C39"/>
    <mergeCell ref="C86:C92"/>
    <mergeCell ref="C77:C84"/>
    <mergeCell ref="S86:S92"/>
    <mergeCell ref="B47:B65"/>
    <mergeCell ref="B67:B75"/>
    <mergeCell ref="B77:B84"/>
    <mergeCell ref="B86:B92"/>
    <mergeCell ref="C67:C75"/>
    <mergeCell ref="C47:C65"/>
    <mergeCell ref="S24:S27"/>
    <mergeCell ref="A34:S34"/>
    <mergeCell ref="A85:S85"/>
    <mergeCell ref="A76:S76"/>
    <mergeCell ref="A66:S66"/>
    <mergeCell ref="A46:S46"/>
    <mergeCell ref="A45:S45"/>
    <mergeCell ref="A41:S41"/>
    <mergeCell ref="S30:S33"/>
    <mergeCell ref="B36:B39"/>
    <mergeCell ref="S36:S39"/>
    <mergeCell ref="B42:B44"/>
    <mergeCell ref="S42:S44"/>
    <mergeCell ref="S47:S65"/>
    <mergeCell ref="S67:S75"/>
    <mergeCell ref="S77:S84"/>
    <mergeCell ref="B20:B21"/>
    <mergeCell ref="C20:C21"/>
    <mergeCell ref="S15:S16"/>
    <mergeCell ref="B22:B23"/>
    <mergeCell ref="C22:C23"/>
    <mergeCell ref="S22:S23"/>
    <mergeCell ref="S17:S20"/>
    <mergeCell ref="S12:S13"/>
    <mergeCell ref="A6:S6"/>
    <mergeCell ref="O7:O9"/>
    <mergeCell ref="S7:S9"/>
    <mergeCell ref="A7:A9"/>
    <mergeCell ref="B7:B9"/>
    <mergeCell ref="C7:C9"/>
    <mergeCell ref="E7:E9"/>
    <mergeCell ref="J7:J9"/>
    <mergeCell ref="F7:F9"/>
    <mergeCell ref="G7:G9"/>
    <mergeCell ref="H7:H9"/>
    <mergeCell ref="K7:K9"/>
    <mergeCell ref="A1:S1"/>
    <mergeCell ref="A2:S2"/>
    <mergeCell ref="A3:S3"/>
    <mergeCell ref="A4:S4"/>
    <mergeCell ref="S10:S11"/>
    <mergeCell ref="L7:L9"/>
    <mergeCell ref="M7:M9"/>
    <mergeCell ref="P7:P9"/>
    <mergeCell ref="Q7:Q9"/>
    <mergeCell ref="R7:R9"/>
    <mergeCell ref="A5:I5"/>
    <mergeCell ref="J5:S5"/>
  </mergeCells>
  <pageMargins left="0.70866141732283472" right="0.70866141732283472" top="0.74803149606299213" bottom="0.74803149606299213" header="0.31496062992125984" footer="0.31496062992125984"/>
  <pageSetup scale="33"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tabColor rgb="FF8E001B"/>
    <pageSetUpPr fitToPage="1"/>
  </sheetPr>
  <dimension ref="A1:S106"/>
  <sheetViews>
    <sheetView zoomScale="70" zoomScaleNormal="70" workbookViewId="0">
      <pane ySplit="8" topLeftCell="A29" activePane="bottomLeft" state="frozen"/>
      <selection activeCell="A5" sqref="A5:I5"/>
      <selection pane="bottomLeft" activeCell="N30" sqref="N30"/>
    </sheetView>
  </sheetViews>
  <sheetFormatPr baseColWidth="10" defaultColWidth="9.3984375" defaultRowHeight="10"/>
  <cols>
    <col min="1" max="1" width="5.796875" style="58" customWidth="1"/>
    <col min="2" max="2" width="50.796875" style="58" customWidth="1"/>
    <col min="3" max="3" width="22.796875" style="59" customWidth="1"/>
    <col min="4" max="4" width="61.19921875" style="63" customWidth="1"/>
    <col min="5" max="5" width="13.796875" style="61" bestFit="1" customWidth="1"/>
    <col min="6" max="8" width="10.796875" style="58" hidden="1" customWidth="1"/>
    <col min="9" max="9" width="90.796875" style="62" customWidth="1"/>
    <col min="10" max="10" width="13.796875" style="58" bestFit="1" customWidth="1"/>
    <col min="11" max="13" width="10.796875" style="58" hidden="1" customWidth="1"/>
    <col min="14" max="14" width="90.796875" style="63" customWidth="1"/>
    <col min="15" max="15" width="13.796875" style="58" bestFit="1" customWidth="1"/>
    <col min="16" max="18" width="10.796875" style="58" hidden="1" customWidth="1"/>
    <col min="19" max="19" width="50.796875" style="82" customWidth="1"/>
    <col min="20" max="20" width="8.796875" style="58" customWidth="1"/>
    <col min="21" max="16384" width="9.3984375" style="58"/>
  </cols>
  <sheetData>
    <row r="1" spans="1:19" s="1" customFormat="1" ht="18" customHeight="1">
      <c r="A1" s="259" t="s">
        <v>1829</v>
      </c>
      <c r="B1" s="260"/>
      <c r="C1" s="260"/>
      <c r="D1" s="260"/>
      <c r="E1" s="260"/>
      <c r="F1" s="260"/>
      <c r="G1" s="260"/>
      <c r="H1" s="260"/>
      <c r="I1" s="260"/>
      <c r="J1" s="260"/>
      <c r="K1" s="260"/>
      <c r="L1" s="260"/>
      <c r="M1" s="260"/>
      <c r="N1" s="260"/>
      <c r="O1" s="260"/>
      <c r="P1" s="260"/>
      <c r="Q1" s="260"/>
      <c r="R1" s="260"/>
      <c r="S1" s="260"/>
    </row>
    <row r="2" spans="1:19" s="1" customFormat="1" ht="18" customHeight="1">
      <c r="A2" s="261" t="s">
        <v>27</v>
      </c>
      <c r="B2" s="262"/>
      <c r="C2" s="262"/>
      <c r="D2" s="262"/>
      <c r="E2" s="262"/>
      <c r="F2" s="262"/>
      <c r="G2" s="262"/>
      <c r="H2" s="262"/>
      <c r="I2" s="262"/>
      <c r="J2" s="262"/>
      <c r="K2" s="262"/>
      <c r="L2" s="262"/>
      <c r="M2" s="262"/>
      <c r="N2" s="262"/>
      <c r="O2" s="262"/>
      <c r="P2" s="262"/>
      <c r="Q2" s="262"/>
      <c r="R2" s="262"/>
      <c r="S2" s="262"/>
    </row>
    <row r="3" spans="1:19" s="6" customFormat="1" ht="42" customHeight="1">
      <c r="A3" s="265"/>
      <c r="B3" s="266"/>
      <c r="C3" s="266"/>
      <c r="D3" s="266"/>
      <c r="E3" s="266"/>
      <c r="F3" s="266"/>
      <c r="G3" s="266"/>
      <c r="H3" s="266"/>
      <c r="I3" s="266"/>
      <c r="J3" s="266"/>
      <c r="K3" s="266"/>
      <c r="L3" s="266"/>
      <c r="M3" s="266"/>
      <c r="N3" s="266"/>
      <c r="O3" s="266"/>
      <c r="P3" s="266"/>
      <c r="Q3" s="266"/>
      <c r="R3" s="266"/>
      <c r="S3" s="266"/>
    </row>
    <row r="4" spans="1:19" s="1" customFormat="1" ht="68.25" customHeight="1">
      <c r="A4" s="263" t="str">
        <f>CARÁTULA!B4</f>
        <v xml:space="preserve">CÉDULA DE EVALUACIÓN PARA CÁNCER EN MENORES DE 18 AÑOS: Astrocitoma, Ependimoma, Meduloblastoma, Neuroblastoma, Otros tumores del sistema nervioso central; Tumor de Wilms, Otros tumores renales, Hepatocarcinoma, Hepatoblastoma, Osteosarcoma, Sarcoma de Ewing, Linfoma no Hodgkin, Enfermedad o linfoma deHodgkin, Retinoblastoma, Sarcoma de partes blandas, Tumores gonadales, Tumores extragonadales, Diversos carcinomas, Histiocitosis; Leucemia linfoblástica aguda, Leucemia mieloblástica aguda, Leucemia crónica, Síndrome mielodisplásico - 2018                                                                                                                                                                             </v>
      </c>
      <c r="B4" s="264"/>
      <c r="C4" s="264"/>
      <c r="D4" s="264"/>
      <c r="E4" s="264"/>
      <c r="F4" s="264"/>
      <c r="G4" s="264"/>
      <c r="H4" s="264"/>
      <c r="I4" s="264"/>
      <c r="J4" s="264"/>
      <c r="K4" s="264"/>
      <c r="L4" s="264"/>
      <c r="M4" s="264"/>
      <c r="N4" s="264"/>
      <c r="O4" s="264"/>
      <c r="P4" s="264"/>
      <c r="Q4" s="264"/>
      <c r="R4" s="264"/>
      <c r="S4" s="264"/>
    </row>
    <row r="5" spans="1:19" s="7" customFormat="1" ht="21" customHeight="1">
      <c r="A5" s="301">
        <f>CARÁTULA!E8</f>
        <v>0</v>
      </c>
      <c r="B5" s="301"/>
      <c r="C5" s="301"/>
      <c r="D5" s="301"/>
      <c r="E5" s="301"/>
      <c r="F5" s="301"/>
      <c r="G5" s="301"/>
      <c r="H5" s="301"/>
      <c r="I5" s="301"/>
      <c r="J5" s="301">
        <f>CARÁTULA!E11</f>
        <v>0</v>
      </c>
      <c r="K5" s="301"/>
      <c r="L5" s="301"/>
      <c r="M5" s="301"/>
      <c r="N5" s="301"/>
      <c r="O5" s="301"/>
      <c r="P5" s="301"/>
      <c r="Q5" s="301"/>
      <c r="R5" s="301"/>
      <c r="S5" s="301"/>
    </row>
    <row r="6" spans="1:19" s="7" customFormat="1" ht="20" customHeight="1">
      <c r="A6" s="302" t="s">
        <v>1848</v>
      </c>
      <c r="B6" s="302"/>
      <c r="C6" s="302"/>
      <c r="D6" s="302"/>
      <c r="E6" s="302"/>
      <c r="F6" s="302"/>
      <c r="G6" s="302"/>
      <c r="H6" s="302"/>
      <c r="I6" s="302"/>
      <c r="J6" s="302"/>
      <c r="K6" s="302"/>
      <c r="L6" s="302"/>
      <c r="M6" s="302"/>
      <c r="N6" s="302"/>
      <c r="O6" s="302"/>
      <c r="P6" s="302"/>
      <c r="Q6" s="302"/>
      <c r="R6" s="302"/>
      <c r="S6" s="302"/>
    </row>
    <row r="7" spans="1:19" s="7" customFormat="1" ht="20" customHeight="1">
      <c r="A7" s="251"/>
      <c r="B7" s="251" t="s">
        <v>28</v>
      </c>
      <c r="C7" s="252" t="s">
        <v>29</v>
      </c>
      <c r="D7" s="8" t="s">
        <v>30</v>
      </c>
      <c r="E7" s="252" t="s">
        <v>31</v>
      </c>
      <c r="F7" s="257" t="s">
        <v>1723</v>
      </c>
      <c r="G7" s="257" t="s">
        <v>452</v>
      </c>
      <c r="H7" s="257" t="s">
        <v>1724</v>
      </c>
      <c r="I7" s="8" t="s">
        <v>1</v>
      </c>
      <c r="J7" s="252" t="s">
        <v>31</v>
      </c>
      <c r="K7" s="257" t="s">
        <v>1723</v>
      </c>
      <c r="L7" s="257" t="s">
        <v>452</v>
      </c>
      <c r="M7" s="257" t="s">
        <v>1724</v>
      </c>
      <c r="N7" s="9" t="s">
        <v>2</v>
      </c>
      <c r="O7" s="252" t="s">
        <v>31</v>
      </c>
      <c r="P7" s="288" t="s">
        <v>1723</v>
      </c>
      <c r="Q7" s="288" t="s">
        <v>452</v>
      </c>
      <c r="R7" s="288" t="s">
        <v>1724</v>
      </c>
      <c r="S7" s="252" t="s">
        <v>32</v>
      </c>
    </row>
    <row r="8" spans="1:19" s="7" customFormat="1" ht="20" customHeight="1">
      <c r="A8" s="251"/>
      <c r="B8" s="251"/>
      <c r="C8" s="252"/>
      <c r="D8" s="39" t="s">
        <v>33</v>
      </c>
      <c r="E8" s="252"/>
      <c r="F8" s="257"/>
      <c r="G8" s="257"/>
      <c r="H8" s="257"/>
      <c r="I8" s="40" t="s">
        <v>33</v>
      </c>
      <c r="J8" s="252"/>
      <c r="K8" s="257"/>
      <c r="L8" s="257"/>
      <c r="M8" s="257"/>
      <c r="N8" s="41" t="s">
        <v>5</v>
      </c>
      <c r="O8" s="252"/>
      <c r="P8" s="288"/>
      <c r="Q8" s="288"/>
      <c r="R8" s="288"/>
      <c r="S8" s="252"/>
    </row>
    <row r="9" spans="1:19" s="86" customFormat="1" ht="61.5" customHeight="1">
      <c r="A9" s="251"/>
      <c r="B9" s="251"/>
      <c r="C9" s="253"/>
      <c r="D9" s="42" t="s">
        <v>34</v>
      </c>
      <c r="E9" s="253"/>
      <c r="F9" s="257"/>
      <c r="G9" s="257"/>
      <c r="H9" s="257"/>
      <c r="I9" s="43" t="s">
        <v>34</v>
      </c>
      <c r="J9" s="253"/>
      <c r="K9" s="257"/>
      <c r="L9" s="257"/>
      <c r="M9" s="257"/>
      <c r="N9" s="44" t="s">
        <v>34</v>
      </c>
      <c r="O9" s="253"/>
      <c r="P9" s="288"/>
      <c r="Q9" s="288"/>
      <c r="R9" s="288"/>
      <c r="S9" s="253"/>
    </row>
    <row r="10" spans="1:19" s="86" customFormat="1" ht="196.5" customHeight="1">
      <c r="A10" s="16">
        <v>1</v>
      </c>
      <c r="B10" s="83" t="s">
        <v>740</v>
      </c>
      <c r="C10" s="24" t="s">
        <v>1868</v>
      </c>
      <c r="D10" s="83" t="s">
        <v>1950</v>
      </c>
      <c r="E10" s="84">
        <v>1</v>
      </c>
      <c r="F10" s="46">
        <f t="shared" ref="F10:F11" si="0">IF(E10=G10,H10)</f>
        <v>1</v>
      </c>
      <c r="G10" s="46">
        <f t="shared" ref="G10:G11" si="1">IF(E10="NA","NA",H10)</f>
        <v>1</v>
      </c>
      <c r="H10" s="46">
        <v>1</v>
      </c>
      <c r="I10" s="85" t="s">
        <v>1899</v>
      </c>
      <c r="J10" s="84">
        <v>1</v>
      </c>
      <c r="K10" s="46">
        <f t="shared" ref="K10:K26" si="2">IF(J10=L10,M10)</f>
        <v>1</v>
      </c>
      <c r="L10" s="46">
        <f t="shared" ref="L10:L26" si="3">IF(J10="NA","NA",M10)</f>
        <v>1</v>
      </c>
      <c r="M10" s="46">
        <v>1</v>
      </c>
      <c r="N10" s="83" t="s">
        <v>741</v>
      </c>
      <c r="O10" s="84">
        <v>1</v>
      </c>
      <c r="P10" s="46">
        <f t="shared" ref="P10:P26" si="4">IF(O10=Q10,R10)</f>
        <v>1</v>
      </c>
      <c r="Q10" s="46">
        <f t="shared" ref="Q10:Q26" si="5">IF(O10="NA","NA",R10)</f>
        <v>1</v>
      </c>
      <c r="R10" s="46">
        <v>1</v>
      </c>
      <c r="S10" s="75" t="s">
        <v>191</v>
      </c>
    </row>
    <row r="11" spans="1:19" s="86" customFormat="1" ht="220.5" customHeight="1">
      <c r="A11" s="16">
        <v>2</v>
      </c>
      <c r="B11" s="83" t="s">
        <v>742</v>
      </c>
      <c r="C11" s="313" t="s">
        <v>279</v>
      </c>
      <c r="D11" s="83" t="s">
        <v>743</v>
      </c>
      <c r="E11" s="84">
        <v>1</v>
      </c>
      <c r="F11" s="46">
        <f t="shared" si="0"/>
        <v>1</v>
      </c>
      <c r="G11" s="46">
        <f t="shared" si="1"/>
        <v>1</v>
      </c>
      <c r="H11" s="46">
        <v>1</v>
      </c>
      <c r="I11" s="85" t="s">
        <v>744</v>
      </c>
      <c r="J11" s="84">
        <v>1</v>
      </c>
      <c r="K11" s="46">
        <f t="shared" si="2"/>
        <v>1</v>
      </c>
      <c r="L11" s="46">
        <f t="shared" si="3"/>
        <v>1</v>
      </c>
      <c r="M11" s="46">
        <v>1</v>
      </c>
      <c r="N11" s="83" t="s">
        <v>644</v>
      </c>
      <c r="O11" s="84">
        <v>1</v>
      </c>
      <c r="P11" s="46">
        <f t="shared" si="4"/>
        <v>1</v>
      </c>
      <c r="Q11" s="46">
        <f t="shared" si="5"/>
        <v>1</v>
      </c>
      <c r="R11" s="46">
        <v>1</v>
      </c>
      <c r="S11" s="75" t="s">
        <v>283</v>
      </c>
    </row>
    <row r="12" spans="1:19" s="86" customFormat="1" ht="142.5" customHeight="1">
      <c r="A12" s="16">
        <v>3</v>
      </c>
      <c r="B12" s="83" t="s">
        <v>745</v>
      </c>
      <c r="C12" s="313"/>
      <c r="D12" s="87" t="s">
        <v>746</v>
      </c>
      <c r="E12" s="84">
        <v>1</v>
      </c>
      <c r="F12" s="46">
        <f t="shared" ref="F12:F26" si="6">IF(E12=G12,H12)</f>
        <v>1</v>
      </c>
      <c r="G12" s="46">
        <f t="shared" ref="G12:G26" si="7">IF(E12="NA","NA",H12)</f>
        <v>1</v>
      </c>
      <c r="H12" s="46">
        <v>1</v>
      </c>
      <c r="I12" s="87" t="s">
        <v>747</v>
      </c>
      <c r="J12" s="84">
        <v>1</v>
      </c>
      <c r="K12" s="46">
        <f t="shared" si="2"/>
        <v>1</v>
      </c>
      <c r="L12" s="46">
        <f t="shared" si="3"/>
        <v>1</v>
      </c>
      <c r="M12" s="46">
        <v>1</v>
      </c>
      <c r="N12" s="83" t="s">
        <v>748</v>
      </c>
      <c r="O12" s="84">
        <v>1</v>
      </c>
      <c r="P12" s="46">
        <f t="shared" si="4"/>
        <v>1</v>
      </c>
      <c r="Q12" s="46">
        <f t="shared" si="5"/>
        <v>1</v>
      </c>
      <c r="R12" s="46">
        <v>1</v>
      </c>
      <c r="S12" s="256" t="s">
        <v>284</v>
      </c>
    </row>
    <row r="13" spans="1:19" s="86" customFormat="1" ht="138" customHeight="1">
      <c r="A13" s="16">
        <v>4</v>
      </c>
      <c r="B13" s="83" t="s">
        <v>749</v>
      </c>
      <c r="C13" s="313"/>
      <c r="D13" s="83" t="s">
        <v>750</v>
      </c>
      <c r="E13" s="84">
        <v>1</v>
      </c>
      <c r="F13" s="46">
        <f t="shared" si="6"/>
        <v>1</v>
      </c>
      <c r="G13" s="46">
        <f t="shared" si="7"/>
        <v>1</v>
      </c>
      <c r="H13" s="46">
        <v>1</v>
      </c>
      <c r="I13" s="85" t="s">
        <v>751</v>
      </c>
      <c r="J13" s="84">
        <v>1</v>
      </c>
      <c r="K13" s="46">
        <f t="shared" si="2"/>
        <v>1</v>
      </c>
      <c r="L13" s="46">
        <f t="shared" si="3"/>
        <v>1</v>
      </c>
      <c r="M13" s="46">
        <v>1</v>
      </c>
      <c r="N13" s="88" t="s">
        <v>1900</v>
      </c>
      <c r="O13" s="84">
        <v>1</v>
      </c>
      <c r="P13" s="46">
        <f t="shared" si="4"/>
        <v>1</v>
      </c>
      <c r="Q13" s="46">
        <f t="shared" si="5"/>
        <v>1</v>
      </c>
      <c r="R13" s="46">
        <v>1</v>
      </c>
      <c r="S13" s="256"/>
    </row>
    <row r="14" spans="1:19" s="86" customFormat="1" ht="141.75" customHeight="1">
      <c r="A14" s="16">
        <v>5</v>
      </c>
      <c r="B14" s="83" t="s">
        <v>752</v>
      </c>
      <c r="C14" s="313"/>
      <c r="D14" s="83" t="s">
        <v>1792</v>
      </c>
      <c r="E14" s="84">
        <v>1</v>
      </c>
      <c r="F14" s="46">
        <f t="shared" si="6"/>
        <v>1</v>
      </c>
      <c r="G14" s="46">
        <f t="shared" si="7"/>
        <v>1</v>
      </c>
      <c r="H14" s="46">
        <v>1</v>
      </c>
      <c r="I14" s="85" t="s">
        <v>753</v>
      </c>
      <c r="J14" s="84">
        <v>1</v>
      </c>
      <c r="K14" s="46">
        <f t="shared" si="2"/>
        <v>1</v>
      </c>
      <c r="L14" s="46">
        <f t="shared" si="3"/>
        <v>1</v>
      </c>
      <c r="M14" s="46">
        <v>1</v>
      </c>
      <c r="N14" s="83" t="s">
        <v>754</v>
      </c>
      <c r="O14" s="84">
        <v>1</v>
      </c>
      <c r="P14" s="46">
        <f t="shared" si="4"/>
        <v>1</v>
      </c>
      <c r="Q14" s="46">
        <f t="shared" si="5"/>
        <v>1</v>
      </c>
      <c r="R14" s="46">
        <v>1</v>
      </c>
      <c r="S14" s="256"/>
    </row>
    <row r="15" spans="1:19" s="86" customFormat="1" ht="156" customHeight="1">
      <c r="A15" s="16">
        <v>6</v>
      </c>
      <c r="B15" s="83" t="s">
        <v>755</v>
      </c>
      <c r="C15" s="24" t="s">
        <v>280</v>
      </c>
      <c r="D15" s="83" t="s">
        <v>756</v>
      </c>
      <c r="E15" s="84">
        <v>1</v>
      </c>
      <c r="F15" s="46">
        <f t="shared" si="6"/>
        <v>1</v>
      </c>
      <c r="G15" s="46">
        <f t="shared" si="7"/>
        <v>1</v>
      </c>
      <c r="H15" s="46">
        <v>1</v>
      </c>
      <c r="I15" s="85" t="s">
        <v>757</v>
      </c>
      <c r="J15" s="84">
        <v>1</v>
      </c>
      <c r="K15" s="46">
        <f t="shared" si="2"/>
        <v>1</v>
      </c>
      <c r="L15" s="46">
        <f t="shared" si="3"/>
        <v>1</v>
      </c>
      <c r="M15" s="46">
        <v>1</v>
      </c>
      <c r="N15" s="83" t="s">
        <v>758</v>
      </c>
      <c r="O15" s="84">
        <v>1</v>
      </c>
      <c r="P15" s="46">
        <f t="shared" si="4"/>
        <v>1</v>
      </c>
      <c r="Q15" s="46">
        <f t="shared" si="5"/>
        <v>1</v>
      </c>
      <c r="R15" s="46">
        <v>1</v>
      </c>
      <c r="S15" s="256"/>
    </row>
    <row r="16" spans="1:19" s="86" customFormat="1" ht="279" customHeight="1">
      <c r="A16" s="16">
        <v>7</v>
      </c>
      <c r="B16" s="83" t="s">
        <v>759</v>
      </c>
      <c r="C16" s="24" t="s">
        <v>281</v>
      </c>
      <c r="D16" s="83" t="s">
        <v>1793</v>
      </c>
      <c r="E16" s="84">
        <v>1</v>
      </c>
      <c r="F16" s="46">
        <f t="shared" si="6"/>
        <v>1</v>
      </c>
      <c r="G16" s="46">
        <f t="shared" si="7"/>
        <v>1</v>
      </c>
      <c r="H16" s="46">
        <v>1</v>
      </c>
      <c r="I16" s="85" t="s">
        <v>691</v>
      </c>
      <c r="J16" s="84">
        <v>1</v>
      </c>
      <c r="K16" s="46">
        <f t="shared" si="2"/>
        <v>1</v>
      </c>
      <c r="L16" s="46">
        <f t="shared" si="3"/>
        <v>1</v>
      </c>
      <c r="M16" s="46">
        <v>1</v>
      </c>
      <c r="N16" s="88" t="s">
        <v>1901</v>
      </c>
      <c r="O16" s="84">
        <v>1</v>
      </c>
      <c r="P16" s="46">
        <f t="shared" si="4"/>
        <v>1</v>
      </c>
      <c r="Q16" s="46">
        <f t="shared" si="5"/>
        <v>1</v>
      </c>
      <c r="R16" s="46">
        <v>1</v>
      </c>
      <c r="S16" s="256" t="s">
        <v>285</v>
      </c>
    </row>
    <row r="17" spans="1:19" s="86" customFormat="1" ht="282.75" customHeight="1">
      <c r="A17" s="16">
        <v>8</v>
      </c>
      <c r="B17" s="308" t="s">
        <v>760</v>
      </c>
      <c r="C17" s="309" t="s">
        <v>1721</v>
      </c>
      <c r="D17" s="89" t="s">
        <v>1815</v>
      </c>
      <c r="E17" s="84">
        <v>1</v>
      </c>
      <c r="F17" s="46">
        <f t="shared" si="6"/>
        <v>1</v>
      </c>
      <c r="G17" s="46">
        <f t="shared" si="7"/>
        <v>1</v>
      </c>
      <c r="H17" s="46">
        <v>1</v>
      </c>
      <c r="I17" s="85" t="s">
        <v>1902</v>
      </c>
      <c r="J17" s="84">
        <v>1</v>
      </c>
      <c r="K17" s="46">
        <f t="shared" si="2"/>
        <v>1</v>
      </c>
      <c r="L17" s="46">
        <f t="shared" si="3"/>
        <v>1</v>
      </c>
      <c r="M17" s="46">
        <v>1</v>
      </c>
      <c r="N17" s="89" t="s">
        <v>1816</v>
      </c>
      <c r="O17" s="84">
        <v>1</v>
      </c>
      <c r="P17" s="46">
        <f t="shared" si="4"/>
        <v>1</v>
      </c>
      <c r="Q17" s="46">
        <f t="shared" si="5"/>
        <v>1</v>
      </c>
      <c r="R17" s="46">
        <v>1</v>
      </c>
      <c r="S17" s="256"/>
    </row>
    <row r="18" spans="1:19" s="86" customFormat="1" ht="165" customHeight="1">
      <c r="A18" s="16">
        <v>9</v>
      </c>
      <c r="B18" s="308"/>
      <c r="C18" s="310"/>
      <c r="D18" s="83" t="s">
        <v>761</v>
      </c>
      <c r="E18" s="84">
        <v>1</v>
      </c>
      <c r="F18" s="46">
        <f t="shared" si="6"/>
        <v>1</v>
      </c>
      <c r="G18" s="46">
        <f t="shared" si="7"/>
        <v>1</v>
      </c>
      <c r="H18" s="46">
        <v>1</v>
      </c>
      <c r="I18" s="85" t="s">
        <v>661</v>
      </c>
      <c r="J18" s="84">
        <v>1</v>
      </c>
      <c r="K18" s="46">
        <f t="shared" si="2"/>
        <v>1</v>
      </c>
      <c r="L18" s="46">
        <f t="shared" si="3"/>
        <v>1</v>
      </c>
      <c r="M18" s="46">
        <v>1</v>
      </c>
      <c r="N18" s="83" t="s">
        <v>1794</v>
      </c>
      <c r="O18" s="84">
        <v>1</v>
      </c>
      <c r="P18" s="46">
        <f t="shared" si="4"/>
        <v>1</v>
      </c>
      <c r="Q18" s="46">
        <f t="shared" si="5"/>
        <v>1</v>
      </c>
      <c r="R18" s="46">
        <v>1</v>
      </c>
      <c r="S18" s="256"/>
    </row>
    <row r="19" spans="1:19" s="86" customFormat="1" ht="336.75" customHeight="1">
      <c r="A19" s="16">
        <v>10</v>
      </c>
      <c r="B19" s="308"/>
      <c r="C19" s="310"/>
      <c r="D19" s="83" t="s">
        <v>762</v>
      </c>
      <c r="E19" s="84">
        <v>1</v>
      </c>
      <c r="F19" s="46">
        <f t="shared" si="6"/>
        <v>1</v>
      </c>
      <c r="G19" s="46">
        <f t="shared" si="7"/>
        <v>1</v>
      </c>
      <c r="H19" s="46">
        <v>1</v>
      </c>
      <c r="I19" s="85" t="s">
        <v>763</v>
      </c>
      <c r="J19" s="84">
        <v>1</v>
      </c>
      <c r="K19" s="46">
        <f t="shared" si="2"/>
        <v>1</v>
      </c>
      <c r="L19" s="46">
        <f t="shared" si="3"/>
        <v>1</v>
      </c>
      <c r="M19" s="46">
        <v>1</v>
      </c>
      <c r="N19" s="89" t="s">
        <v>1903</v>
      </c>
      <c r="O19" s="84">
        <v>1</v>
      </c>
      <c r="P19" s="46">
        <f t="shared" si="4"/>
        <v>1</v>
      </c>
      <c r="Q19" s="46">
        <f t="shared" si="5"/>
        <v>1</v>
      </c>
      <c r="R19" s="46">
        <v>1</v>
      </c>
      <c r="S19" s="256"/>
    </row>
    <row r="20" spans="1:19" s="86" customFormat="1" ht="322.5" customHeight="1">
      <c r="A20" s="16">
        <v>11</v>
      </c>
      <c r="B20" s="308"/>
      <c r="C20" s="310"/>
      <c r="D20" s="83" t="s">
        <v>764</v>
      </c>
      <c r="E20" s="84">
        <v>1</v>
      </c>
      <c r="F20" s="46">
        <f t="shared" si="6"/>
        <v>1</v>
      </c>
      <c r="G20" s="46">
        <f t="shared" si="7"/>
        <v>1</v>
      </c>
      <c r="H20" s="46">
        <v>1</v>
      </c>
      <c r="I20" s="90" t="s">
        <v>1904</v>
      </c>
      <c r="J20" s="84">
        <v>1</v>
      </c>
      <c r="K20" s="46">
        <f t="shared" si="2"/>
        <v>1</v>
      </c>
      <c r="L20" s="46">
        <f t="shared" si="3"/>
        <v>1</v>
      </c>
      <c r="M20" s="46">
        <v>1</v>
      </c>
      <c r="N20" s="305" t="s">
        <v>1905</v>
      </c>
      <c r="O20" s="84">
        <v>1</v>
      </c>
      <c r="P20" s="46">
        <f t="shared" si="4"/>
        <v>1</v>
      </c>
      <c r="Q20" s="46">
        <f t="shared" si="5"/>
        <v>1</v>
      </c>
      <c r="R20" s="46">
        <v>1</v>
      </c>
      <c r="S20" s="75" t="s">
        <v>286</v>
      </c>
    </row>
    <row r="21" spans="1:19" s="86" customFormat="1" ht="333.75" customHeight="1">
      <c r="A21" s="16">
        <v>12</v>
      </c>
      <c r="B21" s="308"/>
      <c r="C21" s="311"/>
      <c r="D21" s="83" t="s">
        <v>765</v>
      </c>
      <c r="E21" s="84">
        <v>1</v>
      </c>
      <c r="F21" s="46">
        <f t="shared" si="6"/>
        <v>1</v>
      </c>
      <c r="G21" s="46">
        <f t="shared" si="7"/>
        <v>1</v>
      </c>
      <c r="H21" s="46">
        <v>1</v>
      </c>
      <c r="I21" s="85" t="s">
        <v>766</v>
      </c>
      <c r="J21" s="84">
        <v>1</v>
      </c>
      <c r="K21" s="46">
        <f t="shared" si="2"/>
        <v>1</v>
      </c>
      <c r="L21" s="46">
        <f t="shared" si="3"/>
        <v>1</v>
      </c>
      <c r="M21" s="46">
        <v>1</v>
      </c>
      <c r="N21" s="306"/>
      <c r="O21" s="84">
        <v>1</v>
      </c>
      <c r="P21" s="46">
        <f t="shared" si="4"/>
        <v>1</v>
      </c>
      <c r="Q21" s="46">
        <f t="shared" si="5"/>
        <v>1</v>
      </c>
      <c r="R21" s="46">
        <v>1</v>
      </c>
      <c r="S21" s="75" t="s">
        <v>285</v>
      </c>
    </row>
    <row r="22" spans="1:19" s="86" customFormat="1" ht="252.75" customHeight="1">
      <c r="A22" s="16">
        <v>13</v>
      </c>
      <c r="B22" s="308" t="s">
        <v>767</v>
      </c>
      <c r="C22" s="289" t="s">
        <v>282</v>
      </c>
      <c r="D22" s="83" t="s">
        <v>768</v>
      </c>
      <c r="E22" s="84">
        <v>1</v>
      </c>
      <c r="F22" s="46">
        <f t="shared" si="6"/>
        <v>1</v>
      </c>
      <c r="G22" s="46">
        <f t="shared" si="7"/>
        <v>1</v>
      </c>
      <c r="H22" s="46">
        <v>1</v>
      </c>
      <c r="I22" s="85" t="s">
        <v>769</v>
      </c>
      <c r="J22" s="84">
        <v>1</v>
      </c>
      <c r="K22" s="46">
        <f t="shared" si="2"/>
        <v>1</v>
      </c>
      <c r="L22" s="46">
        <f t="shared" si="3"/>
        <v>1</v>
      </c>
      <c r="M22" s="46">
        <v>1</v>
      </c>
      <c r="N22" s="83" t="s">
        <v>1906</v>
      </c>
      <c r="O22" s="84">
        <v>1</v>
      </c>
      <c r="P22" s="46">
        <f t="shared" si="4"/>
        <v>1</v>
      </c>
      <c r="Q22" s="46">
        <f t="shared" si="5"/>
        <v>1</v>
      </c>
      <c r="R22" s="46">
        <v>1</v>
      </c>
      <c r="S22" s="256" t="s">
        <v>284</v>
      </c>
    </row>
    <row r="23" spans="1:19" s="86" customFormat="1" ht="377.25" customHeight="1">
      <c r="A23" s="16">
        <v>14</v>
      </c>
      <c r="B23" s="308"/>
      <c r="C23" s="290"/>
      <c r="D23" s="83" t="s">
        <v>770</v>
      </c>
      <c r="E23" s="84">
        <v>1</v>
      </c>
      <c r="F23" s="46">
        <f t="shared" si="6"/>
        <v>1</v>
      </c>
      <c r="G23" s="46">
        <f t="shared" si="7"/>
        <v>1</v>
      </c>
      <c r="H23" s="46">
        <v>1</v>
      </c>
      <c r="I23" s="85" t="s">
        <v>771</v>
      </c>
      <c r="J23" s="84">
        <v>1</v>
      </c>
      <c r="K23" s="46">
        <f t="shared" si="2"/>
        <v>1</v>
      </c>
      <c r="L23" s="46">
        <f t="shared" si="3"/>
        <v>1</v>
      </c>
      <c r="M23" s="46">
        <v>1</v>
      </c>
      <c r="N23" s="83" t="s">
        <v>772</v>
      </c>
      <c r="O23" s="84">
        <v>1</v>
      </c>
      <c r="P23" s="46">
        <f t="shared" si="4"/>
        <v>1</v>
      </c>
      <c r="Q23" s="46">
        <f t="shared" si="5"/>
        <v>1</v>
      </c>
      <c r="R23" s="46">
        <v>1</v>
      </c>
      <c r="S23" s="256"/>
    </row>
    <row r="24" spans="1:19" s="86" customFormat="1" ht="388.5" customHeight="1">
      <c r="A24" s="16">
        <v>15</v>
      </c>
      <c r="B24" s="308"/>
      <c r="C24" s="290"/>
      <c r="D24" s="83" t="s">
        <v>773</v>
      </c>
      <c r="E24" s="84">
        <v>1</v>
      </c>
      <c r="F24" s="46">
        <f t="shared" si="6"/>
        <v>1</v>
      </c>
      <c r="G24" s="46">
        <f t="shared" si="7"/>
        <v>1</v>
      </c>
      <c r="H24" s="46">
        <v>1</v>
      </c>
      <c r="I24" s="85" t="s">
        <v>774</v>
      </c>
      <c r="J24" s="84">
        <v>1</v>
      </c>
      <c r="K24" s="46">
        <f t="shared" si="2"/>
        <v>1</v>
      </c>
      <c r="L24" s="46">
        <f t="shared" si="3"/>
        <v>1</v>
      </c>
      <c r="M24" s="46">
        <v>1</v>
      </c>
      <c r="N24" s="83" t="s">
        <v>775</v>
      </c>
      <c r="O24" s="84">
        <v>1</v>
      </c>
      <c r="P24" s="46">
        <f t="shared" si="4"/>
        <v>1</v>
      </c>
      <c r="Q24" s="46">
        <f t="shared" si="5"/>
        <v>1</v>
      </c>
      <c r="R24" s="46">
        <v>1</v>
      </c>
      <c r="S24" s="256"/>
    </row>
    <row r="25" spans="1:19" s="86" customFormat="1" ht="129.75" customHeight="1">
      <c r="A25" s="16">
        <v>16</v>
      </c>
      <c r="B25" s="83" t="s">
        <v>776</v>
      </c>
      <c r="C25" s="290"/>
      <c r="D25" s="83" t="s">
        <v>1795</v>
      </c>
      <c r="E25" s="84">
        <v>1</v>
      </c>
      <c r="F25" s="46">
        <f t="shared" si="6"/>
        <v>1</v>
      </c>
      <c r="G25" s="46">
        <f t="shared" si="7"/>
        <v>1</v>
      </c>
      <c r="H25" s="46">
        <v>1</v>
      </c>
      <c r="I25" s="85" t="s">
        <v>777</v>
      </c>
      <c r="J25" s="84">
        <v>1</v>
      </c>
      <c r="K25" s="46">
        <f t="shared" si="2"/>
        <v>1</v>
      </c>
      <c r="L25" s="46">
        <f t="shared" si="3"/>
        <v>1</v>
      </c>
      <c r="M25" s="46">
        <v>1</v>
      </c>
      <c r="N25" s="83" t="s">
        <v>778</v>
      </c>
      <c r="O25" s="84">
        <v>1</v>
      </c>
      <c r="P25" s="46">
        <f t="shared" si="4"/>
        <v>1</v>
      </c>
      <c r="Q25" s="46">
        <f t="shared" si="5"/>
        <v>1</v>
      </c>
      <c r="R25" s="46">
        <v>1</v>
      </c>
      <c r="S25" s="256"/>
    </row>
    <row r="26" spans="1:19" s="50" customFormat="1" ht="118.5" customHeight="1">
      <c r="A26" s="16">
        <v>17</v>
      </c>
      <c r="B26" s="83" t="s">
        <v>779</v>
      </c>
      <c r="C26" s="293"/>
      <c r="D26" s="83" t="s">
        <v>780</v>
      </c>
      <c r="E26" s="84">
        <v>1</v>
      </c>
      <c r="F26" s="46">
        <f t="shared" si="6"/>
        <v>1</v>
      </c>
      <c r="G26" s="46">
        <f t="shared" si="7"/>
        <v>1</v>
      </c>
      <c r="H26" s="46">
        <v>1</v>
      </c>
      <c r="I26" s="85" t="s">
        <v>781</v>
      </c>
      <c r="J26" s="84">
        <v>1</v>
      </c>
      <c r="K26" s="46">
        <f t="shared" si="2"/>
        <v>1</v>
      </c>
      <c r="L26" s="46">
        <f t="shared" si="3"/>
        <v>1</v>
      </c>
      <c r="M26" s="46">
        <v>1</v>
      </c>
      <c r="N26" s="83" t="s">
        <v>642</v>
      </c>
      <c r="O26" s="84">
        <v>1</v>
      </c>
      <c r="P26" s="46">
        <f t="shared" si="4"/>
        <v>1</v>
      </c>
      <c r="Q26" s="46">
        <f t="shared" si="5"/>
        <v>1</v>
      </c>
      <c r="R26" s="46">
        <v>1</v>
      </c>
      <c r="S26" s="256"/>
    </row>
    <row r="27" spans="1:19" s="86" customFormat="1" ht="28.5" customHeight="1">
      <c r="A27" s="307" t="s">
        <v>195</v>
      </c>
      <c r="B27" s="307"/>
      <c r="C27" s="307"/>
      <c r="D27" s="307"/>
      <c r="E27" s="307"/>
      <c r="F27" s="307"/>
      <c r="G27" s="307"/>
      <c r="H27" s="307"/>
      <c r="I27" s="307"/>
      <c r="J27" s="307"/>
      <c r="K27" s="307"/>
      <c r="L27" s="307"/>
      <c r="M27" s="307"/>
      <c r="N27" s="307"/>
      <c r="O27" s="307"/>
      <c r="P27" s="307"/>
      <c r="Q27" s="307"/>
      <c r="R27" s="307"/>
      <c r="S27" s="307"/>
    </row>
    <row r="28" spans="1:19" s="86" customFormat="1" ht="133.5" customHeight="1">
      <c r="A28" s="16">
        <v>18</v>
      </c>
      <c r="B28" s="308" t="s">
        <v>565</v>
      </c>
      <c r="C28" s="24" t="s">
        <v>202</v>
      </c>
      <c r="D28" s="83" t="s">
        <v>782</v>
      </c>
      <c r="E28" s="84">
        <v>1</v>
      </c>
      <c r="F28" s="46">
        <f t="shared" ref="F28:F29" si="8">IF(E28=G28,H28)</f>
        <v>1</v>
      </c>
      <c r="G28" s="46">
        <f t="shared" ref="G28:G29" si="9">IF(E28="NA","NA",H28)</f>
        <v>1</v>
      </c>
      <c r="H28" s="46">
        <v>1</v>
      </c>
      <c r="I28" s="85" t="s">
        <v>783</v>
      </c>
      <c r="J28" s="84">
        <v>1</v>
      </c>
      <c r="K28" s="46">
        <f t="shared" ref="K28:K35" si="10">IF(J28=L28,M28)</f>
        <v>1</v>
      </c>
      <c r="L28" s="46">
        <f t="shared" ref="L28:L35" si="11">IF(J28="NA","NA",M28)</f>
        <v>1</v>
      </c>
      <c r="M28" s="46">
        <v>1</v>
      </c>
      <c r="N28" s="83" t="s">
        <v>784</v>
      </c>
      <c r="O28" s="84">
        <v>1</v>
      </c>
      <c r="P28" s="46">
        <f t="shared" ref="P28:P35" si="12">IF(O28=Q28,R28)</f>
        <v>1</v>
      </c>
      <c r="Q28" s="46">
        <f t="shared" ref="Q28:Q35" si="13">IF(O28="NA","NA",R28)</f>
        <v>1</v>
      </c>
      <c r="R28" s="46">
        <v>1</v>
      </c>
      <c r="S28" s="256" t="s">
        <v>284</v>
      </c>
    </row>
    <row r="29" spans="1:19" s="86" customFormat="1" ht="336.75" customHeight="1">
      <c r="A29" s="16">
        <v>19</v>
      </c>
      <c r="B29" s="308"/>
      <c r="C29" s="24" t="s">
        <v>291</v>
      </c>
      <c r="D29" s="83" t="s">
        <v>782</v>
      </c>
      <c r="E29" s="84">
        <v>1</v>
      </c>
      <c r="F29" s="46">
        <f t="shared" si="8"/>
        <v>1</v>
      </c>
      <c r="G29" s="46">
        <f t="shared" si="9"/>
        <v>1</v>
      </c>
      <c r="H29" s="46">
        <v>1</v>
      </c>
      <c r="I29" s="85" t="s">
        <v>785</v>
      </c>
      <c r="J29" s="84">
        <v>1</v>
      </c>
      <c r="K29" s="46">
        <f t="shared" si="10"/>
        <v>1</v>
      </c>
      <c r="L29" s="46">
        <f t="shared" si="11"/>
        <v>1</v>
      </c>
      <c r="M29" s="46">
        <v>1</v>
      </c>
      <c r="N29" s="83" t="s">
        <v>784</v>
      </c>
      <c r="O29" s="84">
        <v>1</v>
      </c>
      <c r="P29" s="46">
        <f t="shared" si="12"/>
        <v>1</v>
      </c>
      <c r="Q29" s="46">
        <f t="shared" si="13"/>
        <v>1</v>
      </c>
      <c r="R29" s="46">
        <v>1</v>
      </c>
      <c r="S29" s="256"/>
    </row>
    <row r="30" spans="1:19" s="86" customFormat="1" ht="205.5" customHeight="1">
      <c r="A30" s="16">
        <v>20</v>
      </c>
      <c r="B30" s="308" t="s">
        <v>786</v>
      </c>
      <c r="C30" s="267" t="s">
        <v>1869</v>
      </c>
      <c r="D30" s="197" t="s">
        <v>568</v>
      </c>
      <c r="E30" s="84">
        <v>1</v>
      </c>
      <c r="F30" s="46">
        <f t="shared" ref="F30:F35" si="14">IF(E30=G30,H30)</f>
        <v>1</v>
      </c>
      <c r="G30" s="46">
        <f t="shared" ref="G30:G35" si="15">IF(E30="NA","NA",H30)</f>
        <v>1</v>
      </c>
      <c r="H30" s="46">
        <v>1</v>
      </c>
      <c r="I30" s="90" t="s">
        <v>704</v>
      </c>
      <c r="J30" s="84">
        <v>1</v>
      </c>
      <c r="K30" s="46">
        <f t="shared" si="10"/>
        <v>1</v>
      </c>
      <c r="L30" s="46">
        <f t="shared" si="11"/>
        <v>1</v>
      </c>
      <c r="M30" s="46">
        <v>1</v>
      </c>
      <c r="N30" s="197" t="s">
        <v>787</v>
      </c>
      <c r="O30" s="84">
        <v>1</v>
      </c>
      <c r="P30" s="46">
        <f t="shared" si="12"/>
        <v>1</v>
      </c>
      <c r="Q30" s="46">
        <f t="shared" si="13"/>
        <v>1</v>
      </c>
      <c r="R30" s="46">
        <v>1</v>
      </c>
      <c r="S30" s="75" t="s">
        <v>287</v>
      </c>
    </row>
    <row r="31" spans="1:19" s="86" customFormat="1" ht="171.75" customHeight="1">
      <c r="A31" s="16">
        <v>21</v>
      </c>
      <c r="B31" s="308"/>
      <c r="C31" s="267"/>
      <c r="D31" s="197" t="s">
        <v>706</v>
      </c>
      <c r="E31" s="198">
        <v>1</v>
      </c>
      <c r="F31" s="46">
        <f t="shared" si="14"/>
        <v>1</v>
      </c>
      <c r="G31" s="46">
        <f t="shared" si="15"/>
        <v>1</v>
      </c>
      <c r="H31" s="46">
        <v>1</v>
      </c>
      <c r="I31" s="90" t="s">
        <v>788</v>
      </c>
      <c r="J31" s="198">
        <v>1</v>
      </c>
      <c r="K31" s="46">
        <f t="shared" si="10"/>
        <v>1</v>
      </c>
      <c r="L31" s="46">
        <f t="shared" si="11"/>
        <v>1</v>
      </c>
      <c r="M31" s="46">
        <v>1</v>
      </c>
      <c r="N31" s="197" t="s">
        <v>789</v>
      </c>
      <c r="O31" s="84">
        <v>1</v>
      </c>
      <c r="P31" s="46">
        <f t="shared" si="12"/>
        <v>1</v>
      </c>
      <c r="Q31" s="46">
        <f t="shared" si="13"/>
        <v>1</v>
      </c>
      <c r="R31" s="46">
        <v>1</v>
      </c>
      <c r="S31" s="256" t="s">
        <v>288</v>
      </c>
    </row>
    <row r="32" spans="1:19" s="86" customFormat="1" ht="192" customHeight="1">
      <c r="A32" s="16">
        <v>22</v>
      </c>
      <c r="B32" s="308"/>
      <c r="C32" s="267"/>
      <c r="D32" s="197" t="s">
        <v>136</v>
      </c>
      <c r="E32" s="198">
        <v>1</v>
      </c>
      <c r="F32" s="46">
        <f t="shared" si="14"/>
        <v>1</v>
      </c>
      <c r="G32" s="46">
        <f t="shared" si="15"/>
        <v>1</v>
      </c>
      <c r="H32" s="46">
        <v>1</v>
      </c>
      <c r="I32" s="90" t="s">
        <v>790</v>
      </c>
      <c r="J32" s="198">
        <v>1</v>
      </c>
      <c r="K32" s="46">
        <f t="shared" si="10"/>
        <v>1</v>
      </c>
      <c r="L32" s="46">
        <f t="shared" si="11"/>
        <v>1</v>
      </c>
      <c r="M32" s="46">
        <v>1</v>
      </c>
      <c r="N32" s="197" t="s">
        <v>710</v>
      </c>
      <c r="O32" s="84">
        <v>1</v>
      </c>
      <c r="P32" s="46">
        <f t="shared" si="12"/>
        <v>1</v>
      </c>
      <c r="Q32" s="46">
        <f t="shared" si="13"/>
        <v>1</v>
      </c>
      <c r="R32" s="46">
        <v>1</v>
      </c>
      <c r="S32" s="256"/>
    </row>
    <row r="33" spans="1:19" s="86" customFormat="1" ht="157.5" customHeight="1">
      <c r="A33" s="16">
        <v>23</v>
      </c>
      <c r="B33" s="308"/>
      <c r="C33" s="267"/>
      <c r="D33" s="197" t="s">
        <v>791</v>
      </c>
      <c r="E33" s="198">
        <v>1</v>
      </c>
      <c r="F33" s="46">
        <f t="shared" si="14"/>
        <v>1</v>
      </c>
      <c r="G33" s="46">
        <f t="shared" si="15"/>
        <v>1</v>
      </c>
      <c r="H33" s="46">
        <v>1</v>
      </c>
      <c r="I33" s="90" t="s">
        <v>792</v>
      </c>
      <c r="J33" s="198">
        <v>1</v>
      </c>
      <c r="K33" s="46">
        <f t="shared" si="10"/>
        <v>1</v>
      </c>
      <c r="L33" s="46">
        <f t="shared" si="11"/>
        <v>1</v>
      </c>
      <c r="M33" s="46">
        <v>1</v>
      </c>
      <c r="N33" s="197" t="s">
        <v>793</v>
      </c>
      <c r="O33" s="84">
        <v>1</v>
      </c>
      <c r="P33" s="46">
        <f t="shared" si="12"/>
        <v>1</v>
      </c>
      <c r="Q33" s="46">
        <f t="shared" si="13"/>
        <v>1</v>
      </c>
      <c r="R33" s="46">
        <v>1</v>
      </c>
      <c r="S33" s="256"/>
    </row>
    <row r="34" spans="1:19" s="86" customFormat="1" ht="147" customHeight="1">
      <c r="A34" s="16">
        <v>24</v>
      </c>
      <c r="B34" s="303" t="s">
        <v>794</v>
      </c>
      <c r="C34" s="289" t="s">
        <v>217</v>
      </c>
      <c r="D34" s="83" t="s">
        <v>795</v>
      </c>
      <c r="E34" s="84">
        <v>1</v>
      </c>
      <c r="F34" s="46">
        <f t="shared" si="14"/>
        <v>1</v>
      </c>
      <c r="G34" s="46">
        <f t="shared" si="15"/>
        <v>1</v>
      </c>
      <c r="H34" s="46">
        <v>1</v>
      </c>
      <c r="I34" s="85" t="s">
        <v>796</v>
      </c>
      <c r="J34" s="84">
        <v>1</v>
      </c>
      <c r="K34" s="46">
        <f t="shared" si="10"/>
        <v>1</v>
      </c>
      <c r="L34" s="46">
        <f t="shared" si="11"/>
        <v>1</v>
      </c>
      <c r="M34" s="46">
        <v>1</v>
      </c>
      <c r="N34" s="83" t="s">
        <v>1781</v>
      </c>
      <c r="O34" s="84">
        <v>1</v>
      </c>
      <c r="P34" s="46">
        <f t="shared" si="12"/>
        <v>1</v>
      </c>
      <c r="Q34" s="46">
        <f t="shared" si="13"/>
        <v>1</v>
      </c>
      <c r="R34" s="46">
        <v>1</v>
      </c>
      <c r="S34" s="256" t="s">
        <v>289</v>
      </c>
    </row>
    <row r="35" spans="1:19" s="86" customFormat="1" ht="120">
      <c r="A35" s="16">
        <v>25</v>
      </c>
      <c r="B35" s="304"/>
      <c r="C35" s="293"/>
      <c r="D35" s="83" t="s">
        <v>797</v>
      </c>
      <c r="E35" s="84">
        <v>1</v>
      </c>
      <c r="F35" s="46">
        <f t="shared" si="14"/>
        <v>1</v>
      </c>
      <c r="G35" s="46">
        <f t="shared" si="15"/>
        <v>1</v>
      </c>
      <c r="H35" s="46">
        <v>1</v>
      </c>
      <c r="I35" s="85" t="s">
        <v>796</v>
      </c>
      <c r="J35" s="84">
        <v>1</v>
      </c>
      <c r="K35" s="46">
        <f t="shared" si="10"/>
        <v>1</v>
      </c>
      <c r="L35" s="46">
        <f t="shared" si="11"/>
        <v>1</v>
      </c>
      <c r="M35" s="46">
        <v>1</v>
      </c>
      <c r="N35" s="83" t="s">
        <v>1781</v>
      </c>
      <c r="O35" s="84">
        <v>1</v>
      </c>
      <c r="P35" s="46">
        <f t="shared" si="12"/>
        <v>1</v>
      </c>
      <c r="Q35" s="46">
        <f t="shared" si="13"/>
        <v>1</v>
      </c>
      <c r="R35" s="46">
        <v>1</v>
      </c>
      <c r="S35" s="256"/>
    </row>
    <row r="36" spans="1:19" s="86" customFormat="1" ht="33.75" customHeight="1">
      <c r="A36" s="254" t="s">
        <v>226</v>
      </c>
      <c r="B36" s="254"/>
      <c r="C36" s="254"/>
      <c r="D36" s="254"/>
      <c r="E36" s="254"/>
      <c r="F36" s="254"/>
      <c r="G36" s="254"/>
      <c r="H36" s="254"/>
      <c r="I36" s="254"/>
      <c r="J36" s="254"/>
      <c r="K36" s="254"/>
      <c r="L36" s="254"/>
      <c r="M36" s="254"/>
      <c r="N36" s="254"/>
      <c r="O36" s="254"/>
      <c r="P36" s="254"/>
      <c r="Q36" s="254"/>
      <c r="R36" s="254"/>
      <c r="S36" s="254"/>
    </row>
    <row r="37" spans="1:19" s="86" customFormat="1" ht="75" customHeight="1">
      <c r="A37" s="16">
        <v>26</v>
      </c>
      <c r="B37" s="308" t="s">
        <v>794</v>
      </c>
      <c r="C37" s="289" t="s">
        <v>1716</v>
      </c>
      <c r="D37" s="83" t="s">
        <v>1710</v>
      </c>
      <c r="E37" s="84">
        <v>2</v>
      </c>
      <c r="F37" s="46">
        <f t="shared" ref="F37:F39" si="16">IF(E37=G37,H37)</f>
        <v>2</v>
      </c>
      <c r="G37" s="46">
        <f t="shared" ref="G37:G39" si="17">IF(E37="NA","NA",H37)</f>
        <v>2</v>
      </c>
      <c r="H37" s="91">
        <v>2</v>
      </c>
      <c r="I37" s="85" t="s">
        <v>1711</v>
      </c>
      <c r="J37" s="84">
        <v>2</v>
      </c>
      <c r="K37" s="46">
        <f t="shared" ref="K37:K39" si="18">IF(J37=L37,M37)</f>
        <v>2</v>
      </c>
      <c r="L37" s="46">
        <f t="shared" ref="L37:L39" si="19">IF(J37="NA","NA",M37)</f>
        <v>2</v>
      </c>
      <c r="M37" s="91">
        <v>2</v>
      </c>
      <c r="N37" s="83" t="s">
        <v>581</v>
      </c>
      <c r="O37" s="84">
        <v>2</v>
      </c>
      <c r="P37" s="46">
        <f t="shared" ref="P37:P39" si="20">IF(O37=Q37,R37)</f>
        <v>2</v>
      </c>
      <c r="Q37" s="46">
        <f t="shared" ref="Q37:Q39" si="21">IF(O37="NA","NA",R37)</f>
        <v>2</v>
      </c>
      <c r="R37" s="91">
        <v>2</v>
      </c>
      <c r="S37" s="256" t="s">
        <v>290</v>
      </c>
    </row>
    <row r="38" spans="1:19" s="86" customFormat="1" ht="48" customHeight="1">
      <c r="A38" s="16">
        <v>27</v>
      </c>
      <c r="B38" s="308"/>
      <c r="C38" s="290"/>
      <c r="D38" s="83" t="s">
        <v>1712</v>
      </c>
      <c r="E38" s="84">
        <v>2</v>
      </c>
      <c r="F38" s="46">
        <f t="shared" si="16"/>
        <v>2</v>
      </c>
      <c r="G38" s="46">
        <f t="shared" si="17"/>
        <v>2</v>
      </c>
      <c r="H38" s="91">
        <v>2</v>
      </c>
      <c r="I38" s="85" t="s">
        <v>582</v>
      </c>
      <c r="J38" s="84">
        <v>2</v>
      </c>
      <c r="K38" s="46">
        <f t="shared" si="18"/>
        <v>2</v>
      </c>
      <c r="L38" s="46">
        <f t="shared" si="19"/>
        <v>2</v>
      </c>
      <c r="M38" s="91">
        <v>2</v>
      </c>
      <c r="N38" s="83" t="s">
        <v>583</v>
      </c>
      <c r="O38" s="84">
        <v>2</v>
      </c>
      <c r="P38" s="46">
        <f t="shared" si="20"/>
        <v>2</v>
      </c>
      <c r="Q38" s="46">
        <f t="shared" si="21"/>
        <v>2</v>
      </c>
      <c r="R38" s="91">
        <v>2</v>
      </c>
      <c r="S38" s="256"/>
    </row>
    <row r="39" spans="1:19" s="86" customFormat="1" ht="30">
      <c r="A39" s="16">
        <v>28</v>
      </c>
      <c r="B39" s="308"/>
      <c r="C39" s="293"/>
      <c r="D39" s="83" t="s">
        <v>1713</v>
      </c>
      <c r="E39" s="84">
        <v>2</v>
      </c>
      <c r="F39" s="46">
        <f t="shared" si="16"/>
        <v>2</v>
      </c>
      <c r="G39" s="46">
        <f t="shared" si="17"/>
        <v>2</v>
      </c>
      <c r="H39" s="91">
        <v>2</v>
      </c>
      <c r="I39" s="85" t="s">
        <v>584</v>
      </c>
      <c r="J39" s="84">
        <v>2</v>
      </c>
      <c r="K39" s="46">
        <f t="shared" si="18"/>
        <v>2</v>
      </c>
      <c r="L39" s="46">
        <f t="shared" si="19"/>
        <v>2</v>
      </c>
      <c r="M39" s="91">
        <v>2</v>
      </c>
      <c r="N39" s="83" t="s">
        <v>585</v>
      </c>
      <c r="O39" s="84">
        <v>2</v>
      </c>
      <c r="P39" s="46">
        <f t="shared" si="20"/>
        <v>2</v>
      </c>
      <c r="Q39" s="46">
        <f t="shared" si="21"/>
        <v>2</v>
      </c>
      <c r="R39" s="91">
        <v>2</v>
      </c>
      <c r="S39" s="256"/>
    </row>
    <row r="40" spans="1:19" s="86" customFormat="1" ht="14">
      <c r="A40" s="254" t="s">
        <v>199</v>
      </c>
      <c r="B40" s="254"/>
      <c r="C40" s="254"/>
      <c r="D40" s="254"/>
      <c r="E40" s="254"/>
      <c r="F40" s="254"/>
      <c r="G40" s="254"/>
      <c r="H40" s="254"/>
      <c r="I40" s="254"/>
      <c r="J40" s="254"/>
      <c r="K40" s="254"/>
      <c r="L40" s="254"/>
      <c r="M40" s="254"/>
      <c r="N40" s="254"/>
      <c r="O40" s="254"/>
      <c r="P40" s="254"/>
      <c r="Q40" s="254"/>
      <c r="R40" s="254"/>
      <c r="S40" s="254"/>
    </row>
    <row r="41" spans="1:19" s="86" customFormat="1" ht="51" customHeight="1">
      <c r="A41" s="254" t="s">
        <v>200</v>
      </c>
      <c r="B41" s="254"/>
      <c r="C41" s="254"/>
      <c r="D41" s="254"/>
      <c r="E41" s="254"/>
      <c r="F41" s="254"/>
      <c r="G41" s="254"/>
      <c r="H41" s="254"/>
      <c r="I41" s="254"/>
      <c r="J41" s="254"/>
      <c r="K41" s="254"/>
      <c r="L41" s="254"/>
      <c r="M41" s="254"/>
      <c r="N41" s="254"/>
      <c r="O41" s="254"/>
      <c r="P41" s="254"/>
      <c r="Q41" s="254"/>
      <c r="R41" s="254"/>
      <c r="S41" s="254"/>
    </row>
    <row r="42" spans="1:19" s="86" customFormat="1" ht="51" customHeight="1">
      <c r="A42" s="16">
        <v>29</v>
      </c>
      <c r="B42" s="308" t="s">
        <v>794</v>
      </c>
      <c r="C42" s="267" t="s">
        <v>1716</v>
      </c>
      <c r="D42" s="83" t="s">
        <v>586</v>
      </c>
      <c r="E42" s="84">
        <v>2</v>
      </c>
      <c r="F42" s="46">
        <f t="shared" ref="F42:F44" si="22">IF(E42=G42,H42)</f>
        <v>2</v>
      </c>
      <c r="G42" s="46">
        <f t="shared" ref="G42:G44" si="23">IF(E42="NA","NA",H42)</f>
        <v>2</v>
      </c>
      <c r="H42" s="91">
        <v>2</v>
      </c>
      <c r="I42" s="85" t="s">
        <v>715</v>
      </c>
      <c r="J42" s="84">
        <v>2</v>
      </c>
      <c r="K42" s="46">
        <f t="shared" ref="K42:K60" si="24">IF(J42=L42,M42)</f>
        <v>2</v>
      </c>
      <c r="L42" s="46">
        <f t="shared" ref="L42:L60" si="25">IF(J42="NA","NA",M42)</f>
        <v>2</v>
      </c>
      <c r="M42" s="91">
        <v>2</v>
      </c>
      <c r="N42" s="83" t="s">
        <v>588</v>
      </c>
      <c r="O42" s="84">
        <v>2</v>
      </c>
      <c r="P42" s="46">
        <f t="shared" ref="P42:P60" si="26">IF(O42=Q42,R42)</f>
        <v>2</v>
      </c>
      <c r="Q42" s="46">
        <f t="shared" ref="Q42:Q60" si="27">IF(O42="NA","NA",R42)</f>
        <v>2</v>
      </c>
      <c r="R42" s="91">
        <v>2</v>
      </c>
      <c r="S42" s="256" t="s">
        <v>290</v>
      </c>
    </row>
    <row r="43" spans="1:19" s="86" customFormat="1" ht="51" customHeight="1">
      <c r="A43" s="16">
        <v>30</v>
      </c>
      <c r="B43" s="308"/>
      <c r="C43" s="267"/>
      <c r="D43" s="83" t="s">
        <v>589</v>
      </c>
      <c r="E43" s="84">
        <v>2</v>
      </c>
      <c r="F43" s="46">
        <f t="shared" si="22"/>
        <v>2</v>
      </c>
      <c r="G43" s="46">
        <f t="shared" si="23"/>
        <v>2</v>
      </c>
      <c r="H43" s="91">
        <v>2</v>
      </c>
      <c r="I43" s="85" t="s">
        <v>715</v>
      </c>
      <c r="J43" s="84">
        <v>2</v>
      </c>
      <c r="K43" s="46">
        <f t="shared" si="24"/>
        <v>2</v>
      </c>
      <c r="L43" s="46">
        <f t="shared" si="25"/>
        <v>2</v>
      </c>
      <c r="M43" s="91">
        <v>2</v>
      </c>
      <c r="N43" s="83" t="s">
        <v>588</v>
      </c>
      <c r="O43" s="84">
        <v>2</v>
      </c>
      <c r="P43" s="46">
        <f t="shared" si="26"/>
        <v>2</v>
      </c>
      <c r="Q43" s="46">
        <f t="shared" si="27"/>
        <v>2</v>
      </c>
      <c r="R43" s="91">
        <v>2</v>
      </c>
      <c r="S43" s="256"/>
    </row>
    <row r="44" spans="1:19" s="86" customFormat="1" ht="51" customHeight="1">
      <c r="A44" s="16">
        <v>31</v>
      </c>
      <c r="B44" s="308"/>
      <c r="C44" s="267"/>
      <c r="D44" s="83" t="s">
        <v>716</v>
      </c>
      <c r="E44" s="84">
        <v>2</v>
      </c>
      <c r="F44" s="46">
        <f t="shared" si="22"/>
        <v>2</v>
      </c>
      <c r="G44" s="46">
        <f t="shared" si="23"/>
        <v>2</v>
      </c>
      <c r="H44" s="91">
        <v>2</v>
      </c>
      <c r="I44" s="85" t="s">
        <v>715</v>
      </c>
      <c r="J44" s="84">
        <v>2</v>
      </c>
      <c r="K44" s="46">
        <f t="shared" si="24"/>
        <v>2</v>
      </c>
      <c r="L44" s="46">
        <f t="shared" si="25"/>
        <v>2</v>
      </c>
      <c r="M44" s="91">
        <v>2</v>
      </c>
      <c r="N44" s="83" t="s">
        <v>588</v>
      </c>
      <c r="O44" s="84">
        <v>2</v>
      </c>
      <c r="P44" s="46">
        <f t="shared" si="26"/>
        <v>2</v>
      </c>
      <c r="Q44" s="46">
        <f t="shared" si="27"/>
        <v>2</v>
      </c>
      <c r="R44" s="91">
        <v>2</v>
      </c>
      <c r="S44" s="256"/>
    </row>
    <row r="45" spans="1:19" s="86" customFormat="1" ht="51" customHeight="1">
      <c r="A45" s="16">
        <v>32</v>
      </c>
      <c r="B45" s="308"/>
      <c r="C45" s="267"/>
      <c r="D45" s="83" t="s">
        <v>717</v>
      </c>
      <c r="E45" s="84">
        <v>2</v>
      </c>
      <c r="F45" s="46">
        <f t="shared" ref="F45:F60" si="28">IF(E45=G45,H45)</f>
        <v>2</v>
      </c>
      <c r="G45" s="46">
        <f t="shared" ref="G45:G60" si="29">IF(E45="NA","NA",H45)</f>
        <v>2</v>
      </c>
      <c r="H45" s="91">
        <v>2</v>
      </c>
      <c r="I45" s="85" t="s">
        <v>715</v>
      </c>
      <c r="J45" s="84">
        <v>2</v>
      </c>
      <c r="K45" s="46">
        <f t="shared" si="24"/>
        <v>2</v>
      </c>
      <c r="L45" s="46">
        <f t="shared" si="25"/>
        <v>2</v>
      </c>
      <c r="M45" s="91">
        <v>2</v>
      </c>
      <c r="N45" s="83" t="s">
        <v>588</v>
      </c>
      <c r="O45" s="84">
        <v>2</v>
      </c>
      <c r="P45" s="46">
        <f t="shared" si="26"/>
        <v>2</v>
      </c>
      <c r="Q45" s="46">
        <f t="shared" si="27"/>
        <v>2</v>
      </c>
      <c r="R45" s="91">
        <v>2</v>
      </c>
      <c r="S45" s="256"/>
    </row>
    <row r="46" spans="1:19" s="86" customFormat="1" ht="51" customHeight="1">
      <c r="A46" s="16">
        <v>33</v>
      </c>
      <c r="B46" s="308"/>
      <c r="C46" s="267"/>
      <c r="D46" s="83" t="s">
        <v>592</v>
      </c>
      <c r="E46" s="84">
        <v>2</v>
      </c>
      <c r="F46" s="46">
        <f t="shared" si="28"/>
        <v>2</v>
      </c>
      <c r="G46" s="46">
        <f t="shared" si="29"/>
        <v>2</v>
      </c>
      <c r="H46" s="91">
        <v>2</v>
      </c>
      <c r="I46" s="85" t="s">
        <v>715</v>
      </c>
      <c r="J46" s="84">
        <v>2</v>
      </c>
      <c r="K46" s="46">
        <f t="shared" si="24"/>
        <v>2</v>
      </c>
      <c r="L46" s="46">
        <f t="shared" si="25"/>
        <v>2</v>
      </c>
      <c r="M46" s="91">
        <v>2</v>
      </c>
      <c r="N46" s="83" t="s">
        <v>588</v>
      </c>
      <c r="O46" s="84">
        <v>2</v>
      </c>
      <c r="P46" s="46">
        <f t="shared" si="26"/>
        <v>2</v>
      </c>
      <c r="Q46" s="46">
        <f t="shared" si="27"/>
        <v>2</v>
      </c>
      <c r="R46" s="91">
        <v>2</v>
      </c>
      <c r="S46" s="256"/>
    </row>
    <row r="47" spans="1:19" s="86" customFormat="1" ht="51" customHeight="1">
      <c r="A47" s="16">
        <v>34</v>
      </c>
      <c r="B47" s="308"/>
      <c r="C47" s="267"/>
      <c r="D47" s="83" t="s">
        <v>718</v>
      </c>
      <c r="E47" s="84">
        <v>2</v>
      </c>
      <c r="F47" s="46">
        <f t="shared" si="28"/>
        <v>2</v>
      </c>
      <c r="G47" s="46">
        <f t="shared" si="29"/>
        <v>2</v>
      </c>
      <c r="H47" s="91">
        <v>2</v>
      </c>
      <c r="I47" s="85" t="s">
        <v>715</v>
      </c>
      <c r="J47" s="84">
        <v>2</v>
      </c>
      <c r="K47" s="46">
        <f t="shared" si="24"/>
        <v>2</v>
      </c>
      <c r="L47" s="46">
        <f t="shared" si="25"/>
        <v>2</v>
      </c>
      <c r="M47" s="91">
        <v>2</v>
      </c>
      <c r="N47" s="83" t="s">
        <v>588</v>
      </c>
      <c r="O47" s="84">
        <v>2</v>
      </c>
      <c r="P47" s="46">
        <f t="shared" si="26"/>
        <v>2</v>
      </c>
      <c r="Q47" s="46">
        <f t="shared" si="27"/>
        <v>2</v>
      </c>
      <c r="R47" s="91">
        <v>2</v>
      </c>
      <c r="S47" s="256"/>
    </row>
    <row r="48" spans="1:19" s="86" customFormat="1" ht="51" customHeight="1">
      <c r="A48" s="16">
        <v>35</v>
      </c>
      <c r="B48" s="308"/>
      <c r="C48" s="267"/>
      <c r="D48" s="83" t="s">
        <v>798</v>
      </c>
      <c r="E48" s="84">
        <v>2</v>
      </c>
      <c r="F48" s="46">
        <f t="shared" si="28"/>
        <v>2</v>
      </c>
      <c r="G48" s="46">
        <f t="shared" si="29"/>
        <v>2</v>
      </c>
      <c r="H48" s="91">
        <v>2</v>
      </c>
      <c r="I48" s="85" t="s">
        <v>715</v>
      </c>
      <c r="J48" s="84">
        <v>2</v>
      </c>
      <c r="K48" s="46">
        <f t="shared" si="24"/>
        <v>2</v>
      </c>
      <c r="L48" s="46">
        <f t="shared" si="25"/>
        <v>2</v>
      </c>
      <c r="M48" s="91">
        <v>2</v>
      </c>
      <c r="N48" s="83" t="s">
        <v>588</v>
      </c>
      <c r="O48" s="84">
        <v>2</v>
      </c>
      <c r="P48" s="46">
        <f t="shared" si="26"/>
        <v>2</v>
      </c>
      <c r="Q48" s="46">
        <f t="shared" si="27"/>
        <v>2</v>
      </c>
      <c r="R48" s="91">
        <v>2</v>
      </c>
      <c r="S48" s="256"/>
    </row>
    <row r="49" spans="1:19" s="86" customFormat="1" ht="51" customHeight="1">
      <c r="A49" s="16">
        <v>36</v>
      </c>
      <c r="B49" s="308"/>
      <c r="C49" s="267"/>
      <c r="D49" s="83" t="s">
        <v>595</v>
      </c>
      <c r="E49" s="84">
        <v>2</v>
      </c>
      <c r="F49" s="46">
        <f t="shared" si="28"/>
        <v>2</v>
      </c>
      <c r="G49" s="46">
        <f t="shared" si="29"/>
        <v>2</v>
      </c>
      <c r="H49" s="91">
        <v>2</v>
      </c>
      <c r="I49" s="85" t="s">
        <v>720</v>
      </c>
      <c r="J49" s="84">
        <v>2</v>
      </c>
      <c r="K49" s="46">
        <f t="shared" si="24"/>
        <v>2</v>
      </c>
      <c r="L49" s="46">
        <f t="shared" si="25"/>
        <v>2</v>
      </c>
      <c r="M49" s="91">
        <v>2</v>
      </c>
      <c r="N49" s="83" t="s">
        <v>588</v>
      </c>
      <c r="O49" s="84">
        <v>2</v>
      </c>
      <c r="P49" s="46">
        <f t="shared" si="26"/>
        <v>2</v>
      </c>
      <c r="Q49" s="46">
        <f t="shared" si="27"/>
        <v>2</v>
      </c>
      <c r="R49" s="91">
        <v>2</v>
      </c>
      <c r="S49" s="256"/>
    </row>
    <row r="50" spans="1:19" s="86" customFormat="1" ht="51" customHeight="1">
      <c r="A50" s="16">
        <v>37</v>
      </c>
      <c r="B50" s="308"/>
      <c r="C50" s="267"/>
      <c r="D50" s="83" t="s">
        <v>597</v>
      </c>
      <c r="E50" s="84">
        <v>2</v>
      </c>
      <c r="F50" s="46">
        <f t="shared" si="28"/>
        <v>2</v>
      </c>
      <c r="G50" s="46">
        <f t="shared" si="29"/>
        <v>2</v>
      </c>
      <c r="H50" s="91">
        <v>2</v>
      </c>
      <c r="I50" s="85" t="s">
        <v>720</v>
      </c>
      <c r="J50" s="84">
        <v>2</v>
      </c>
      <c r="K50" s="46">
        <f t="shared" si="24"/>
        <v>2</v>
      </c>
      <c r="L50" s="46">
        <f t="shared" si="25"/>
        <v>2</v>
      </c>
      <c r="M50" s="91">
        <v>2</v>
      </c>
      <c r="N50" s="83" t="s">
        <v>588</v>
      </c>
      <c r="O50" s="84">
        <v>2</v>
      </c>
      <c r="P50" s="46">
        <f t="shared" si="26"/>
        <v>2</v>
      </c>
      <c r="Q50" s="46">
        <f t="shared" si="27"/>
        <v>2</v>
      </c>
      <c r="R50" s="91">
        <v>2</v>
      </c>
      <c r="S50" s="256"/>
    </row>
    <row r="51" spans="1:19" s="86" customFormat="1" ht="51" customHeight="1">
      <c r="A51" s="16">
        <v>38</v>
      </c>
      <c r="B51" s="308"/>
      <c r="C51" s="267"/>
      <c r="D51" s="83" t="s">
        <v>598</v>
      </c>
      <c r="E51" s="84">
        <v>2</v>
      </c>
      <c r="F51" s="46">
        <f t="shared" si="28"/>
        <v>2</v>
      </c>
      <c r="G51" s="46">
        <f t="shared" si="29"/>
        <v>2</v>
      </c>
      <c r="H51" s="91">
        <v>2</v>
      </c>
      <c r="I51" s="85" t="s">
        <v>720</v>
      </c>
      <c r="J51" s="84">
        <v>2</v>
      </c>
      <c r="K51" s="46">
        <f t="shared" si="24"/>
        <v>2</v>
      </c>
      <c r="L51" s="46">
        <f t="shared" si="25"/>
        <v>2</v>
      </c>
      <c r="M51" s="91">
        <v>2</v>
      </c>
      <c r="N51" s="83" t="s">
        <v>588</v>
      </c>
      <c r="O51" s="84">
        <v>2</v>
      </c>
      <c r="P51" s="46">
        <f t="shared" si="26"/>
        <v>2</v>
      </c>
      <c r="Q51" s="46">
        <f t="shared" si="27"/>
        <v>2</v>
      </c>
      <c r="R51" s="91">
        <v>2</v>
      </c>
      <c r="S51" s="256"/>
    </row>
    <row r="52" spans="1:19" s="86" customFormat="1" ht="51" customHeight="1">
      <c r="A52" s="16">
        <v>39</v>
      </c>
      <c r="B52" s="308"/>
      <c r="C52" s="267"/>
      <c r="D52" s="83" t="s">
        <v>722</v>
      </c>
      <c r="E52" s="84">
        <v>2</v>
      </c>
      <c r="F52" s="46">
        <f t="shared" si="28"/>
        <v>2</v>
      </c>
      <c r="G52" s="46">
        <f t="shared" si="29"/>
        <v>2</v>
      </c>
      <c r="H52" s="91">
        <v>2</v>
      </c>
      <c r="I52" s="85" t="s">
        <v>715</v>
      </c>
      <c r="J52" s="84">
        <v>2</v>
      </c>
      <c r="K52" s="46">
        <f t="shared" si="24"/>
        <v>2</v>
      </c>
      <c r="L52" s="46">
        <f t="shared" si="25"/>
        <v>2</v>
      </c>
      <c r="M52" s="91">
        <v>2</v>
      </c>
      <c r="N52" s="83" t="s">
        <v>588</v>
      </c>
      <c r="O52" s="84">
        <v>2</v>
      </c>
      <c r="P52" s="46">
        <f t="shared" si="26"/>
        <v>2</v>
      </c>
      <c r="Q52" s="46">
        <f t="shared" si="27"/>
        <v>2</v>
      </c>
      <c r="R52" s="91">
        <v>2</v>
      </c>
      <c r="S52" s="256"/>
    </row>
    <row r="53" spans="1:19" s="86" customFormat="1" ht="51" customHeight="1">
      <c r="A53" s="16">
        <v>40</v>
      </c>
      <c r="B53" s="308"/>
      <c r="C53" s="267"/>
      <c r="D53" s="83" t="s">
        <v>600</v>
      </c>
      <c r="E53" s="84">
        <v>2</v>
      </c>
      <c r="F53" s="46">
        <f t="shared" si="28"/>
        <v>2</v>
      </c>
      <c r="G53" s="46">
        <f t="shared" si="29"/>
        <v>2</v>
      </c>
      <c r="H53" s="91">
        <v>2</v>
      </c>
      <c r="I53" s="85" t="s">
        <v>730</v>
      </c>
      <c r="J53" s="84">
        <v>2</v>
      </c>
      <c r="K53" s="46">
        <f t="shared" si="24"/>
        <v>2</v>
      </c>
      <c r="L53" s="46">
        <f t="shared" si="25"/>
        <v>2</v>
      </c>
      <c r="M53" s="91">
        <v>2</v>
      </c>
      <c r="N53" s="83" t="s">
        <v>588</v>
      </c>
      <c r="O53" s="84">
        <v>2</v>
      </c>
      <c r="P53" s="46">
        <f t="shared" si="26"/>
        <v>2</v>
      </c>
      <c r="Q53" s="46">
        <f t="shared" si="27"/>
        <v>2</v>
      </c>
      <c r="R53" s="91">
        <v>2</v>
      </c>
      <c r="S53" s="256"/>
    </row>
    <row r="54" spans="1:19" s="86" customFormat="1" ht="51" customHeight="1">
      <c r="A54" s="16">
        <v>41</v>
      </c>
      <c r="B54" s="308"/>
      <c r="C54" s="267"/>
      <c r="D54" s="83" t="s">
        <v>601</v>
      </c>
      <c r="E54" s="84">
        <v>2</v>
      </c>
      <c r="F54" s="46">
        <f t="shared" si="28"/>
        <v>2</v>
      </c>
      <c r="G54" s="46">
        <f t="shared" si="29"/>
        <v>2</v>
      </c>
      <c r="H54" s="91">
        <v>2</v>
      </c>
      <c r="I54" s="85" t="s">
        <v>730</v>
      </c>
      <c r="J54" s="84">
        <v>2</v>
      </c>
      <c r="K54" s="46">
        <f t="shared" si="24"/>
        <v>2</v>
      </c>
      <c r="L54" s="46">
        <f t="shared" si="25"/>
        <v>2</v>
      </c>
      <c r="M54" s="91">
        <v>2</v>
      </c>
      <c r="N54" s="83" t="s">
        <v>588</v>
      </c>
      <c r="O54" s="84">
        <v>2</v>
      </c>
      <c r="P54" s="46">
        <f t="shared" si="26"/>
        <v>2</v>
      </c>
      <c r="Q54" s="46">
        <f t="shared" si="27"/>
        <v>2</v>
      </c>
      <c r="R54" s="91">
        <v>2</v>
      </c>
      <c r="S54" s="256"/>
    </row>
    <row r="55" spans="1:19" s="86" customFormat="1" ht="51" customHeight="1">
      <c r="A55" s="16">
        <v>42</v>
      </c>
      <c r="B55" s="308"/>
      <c r="C55" s="267"/>
      <c r="D55" s="83" t="s">
        <v>602</v>
      </c>
      <c r="E55" s="84">
        <v>2</v>
      </c>
      <c r="F55" s="46">
        <f t="shared" si="28"/>
        <v>2</v>
      </c>
      <c r="G55" s="46">
        <f t="shared" si="29"/>
        <v>2</v>
      </c>
      <c r="H55" s="91">
        <v>2</v>
      </c>
      <c r="I55" s="85" t="s">
        <v>720</v>
      </c>
      <c r="J55" s="84">
        <v>2</v>
      </c>
      <c r="K55" s="46">
        <f t="shared" si="24"/>
        <v>2</v>
      </c>
      <c r="L55" s="46">
        <f t="shared" si="25"/>
        <v>2</v>
      </c>
      <c r="M55" s="91">
        <v>2</v>
      </c>
      <c r="N55" s="83" t="s">
        <v>588</v>
      </c>
      <c r="O55" s="84">
        <v>2</v>
      </c>
      <c r="P55" s="46">
        <f t="shared" si="26"/>
        <v>2</v>
      </c>
      <c r="Q55" s="46">
        <f t="shared" si="27"/>
        <v>2</v>
      </c>
      <c r="R55" s="91">
        <v>2</v>
      </c>
      <c r="S55" s="256"/>
    </row>
    <row r="56" spans="1:19" s="86" customFormat="1" ht="51" customHeight="1">
      <c r="A56" s="16">
        <v>43</v>
      </c>
      <c r="B56" s="308"/>
      <c r="C56" s="267"/>
      <c r="D56" s="83" t="s">
        <v>725</v>
      </c>
      <c r="E56" s="84">
        <v>2</v>
      </c>
      <c r="F56" s="46">
        <f t="shared" si="28"/>
        <v>2</v>
      </c>
      <c r="G56" s="46">
        <f t="shared" si="29"/>
        <v>2</v>
      </c>
      <c r="H56" s="91">
        <v>2</v>
      </c>
      <c r="I56" s="85" t="s">
        <v>720</v>
      </c>
      <c r="J56" s="84">
        <v>2</v>
      </c>
      <c r="K56" s="46">
        <f t="shared" si="24"/>
        <v>2</v>
      </c>
      <c r="L56" s="46">
        <f t="shared" si="25"/>
        <v>2</v>
      </c>
      <c r="M56" s="91">
        <v>2</v>
      </c>
      <c r="N56" s="83" t="s">
        <v>588</v>
      </c>
      <c r="O56" s="84">
        <v>2</v>
      </c>
      <c r="P56" s="46">
        <f t="shared" si="26"/>
        <v>2</v>
      </c>
      <c r="Q56" s="46">
        <f t="shared" si="27"/>
        <v>2</v>
      </c>
      <c r="R56" s="91">
        <v>2</v>
      </c>
      <c r="S56" s="256"/>
    </row>
    <row r="57" spans="1:19" s="86" customFormat="1" ht="51" customHeight="1">
      <c r="A57" s="16">
        <v>44</v>
      </c>
      <c r="B57" s="308"/>
      <c r="C57" s="267"/>
      <c r="D57" s="83" t="s">
        <v>726</v>
      </c>
      <c r="E57" s="84">
        <v>2</v>
      </c>
      <c r="F57" s="46">
        <f t="shared" si="28"/>
        <v>2</v>
      </c>
      <c r="G57" s="46">
        <f t="shared" si="29"/>
        <v>2</v>
      </c>
      <c r="H57" s="91">
        <v>2</v>
      </c>
      <c r="I57" s="85" t="s">
        <v>720</v>
      </c>
      <c r="J57" s="84">
        <v>2</v>
      </c>
      <c r="K57" s="46">
        <f t="shared" si="24"/>
        <v>2</v>
      </c>
      <c r="L57" s="46">
        <f t="shared" si="25"/>
        <v>2</v>
      </c>
      <c r="M57" s="91">
        <v>2</v>
      </c>
      <c r="N57" s="83" t="s">
        <v>588</v>
      </c>
      <c r="O57" s="84">
        <v>2</v>
      </c>
      <c r="P57" s="46">
        <f t="shared" si="26"/>
        <v>2</v>
      </c>
      <c r="Q57" s="46">
        <f t="shared" si="27"/>
        <v>2</v>
      </c>
      <c r="R57" s="91">
        <v>2</v>
      </c>
      <c r="S57" s="256"/>
    </row>
    <row r="58" spans="1:19" s="86" customFormat="1" ht="51" customHeight="1">
      <c r="A58" s="16">
        <v>45</v>
      </c>
      <c r="B58" s="308"/>
      <c r="C58" s="267"/>
      <c r="D58" s="83" t="s">
        <v>605</v>
      </c>
      <c r="E58" s="84">
        <v>2</v>
      </c>
      <c r="F58" s="46">
        <f t="shared" si="28"/>
        <v>2</v>
      </c>
      <c r="G58" s="46">
        <f t="shared" si="29"/>
        <v>2</v>
      </c>
      <c r="H58" s="91">
        <v>2</v>
      </c>
      <c r="I58" s="85" t="s">
        <v>720</v>
      </c>
      <c r="J58" s="84">
        <v>2</v>
      </c>
      <c r="K58" s="46">
        <f t="shared" si="24"/>
        <v>2</v>
      </c>
      <c r="L58" s="46">
        <f t="shared" si="25"/>
        <v>2</v>
      </c>
      <c r="M58" s="91">
        <v>2</v>
      </c>
      <c r="N58" s="83" t="s">
        <v>588</v>
      </c>
      <c r="O58" s="84">
        <v>2</v>
      </c>
      <c r="P58" s="46">
        <f t="shared" si="26"/>
        <v>2</v>
      </c>
      <c r="Q58" s="46">
        <f t="shared" si="27"/>
        <v>2</v>
      </c>
      <c r="R58" s="91">
        <v>2</v>
      </c>
      <c r="S58" s="256"/>
    </row>
    <row r="59" spans="1:19" s="86" customFormat="1" ht="51" customHeight="1">
      <c r="A59" s="16">
        <v>46</v>
      </c>
      <c r="B59" s="308"/>
      <c r="C59" s="267"/>
      <c r="D59" s="83" t="s">
        <v>727</v>
      </c>
      <c r="E59" s="84">
        <v>2</v>
      </c>
      <c r="F59" s="46">
        <f t="shared" si="28"/>
        <v>2</v>
      </c>
      <c r="G59" s="46">
        <f t="shared" si="29"/>
        <v>2</v>
      </c>
      <c r="H59" s="91">
        <v>2</v>
      </c>
      <c r="I59" s="85" t="s">
        <v>715</v>
      </c>
      <c r="J59" s="84">
        <v>2</v>
      </c>
      <c r="K59" s="46">
        <f t="shared" si="24"/>
        <v>2</v>
      </c>
      <c r="L59" s="46">
        <f t="shared" si="25"/>
        <v>2</v>
      </c>
      <c r="M59" s="91">
        <v>2</v>
      </c>
      <c r="N59" s="83" t="s">
        <v>588</v>
      </c>
      <c r="O59" s="84">
        <v>2</v>
      </c>
      <c r="P59" s="46">
        <f t="shared" si="26"/>
        <v>2</v>
      </c>
      <c r="Q59" s="46">
        <f t="shared" si="27"/>
        <v>2</v>
      </c>
      <c r="R59" s="91">
        <v>2</v>
      </c>
      <c r="S59" s="256"/>
    </row>
    <row r="60" spans="1:19" s="86" customFormat="1" ht="30">
      <c r="A60" s="16">
        <v>47</v>
      </c>
      <c r="B60" s="308"/>
      <c r="C60" s="267"/>
      <c r="D60" s="83" t="s">
        <v>728</v>
      </c>
      <c r="E60" s="84">
        <v>2</v>
      </c>
      <c r="F60" s="46">
        <f t="shared" si="28"/>
        <v>2</v>
      </c>
      <c r="G60" s="46">
        <f t="shared" si="29"/>
        <v>2</v>
      </c>
      <c r="H60" s="91">
        <v>2</v>
      </c>
      <c r="I60" s="85" t="s">
        <v>715</v>
      </c>
      <c r="J60" s="84">
        <v>2</v>
      </c>
      <c r="K60" s="46">
        <f t="shared" si="24"/>
        <v>2</v>
      </c>
      <c r="L60" s="46">
        <f t="shared" si="25"/>
        <v>2</v>
      </c>
      <c r="M60" s="91">
        <v>2</v>
      </c>
      <c r="N60" s="83" t="s">
        <v>588</v>
      </c>
      <c r="O60" s="84">
        <v>2</v>
      </c>
      <c r="P60" s="46">
        <f t="shared" si="26"/>
        <v>2</v>
      </c>
      <c r="Q60" s="46">
        <f t="shared" si="27"/>
        <v>2</v>
      </c>
      <c r="R60" s="91">
        <v>2</v>
      </c>
      <c r="S60" s="256"/>
    </row>
    <row r="61" spans="1:19" s="86" customFormat="1" ht="39" customHeight="1">
      <c r="A61" s="254" t="s">
        <v>204</v>
      </c>
      <c r="B61" s="254"/>
      <c r="C61" s="254"/>
      <c r="D61" s="254"/>
      <c r="E61" s="254"/>
      <c r="F61" s="254"/>
      <c r="G61" s="254"/>
      <c r="H61" s="254"/>
      <c r="I61" s="254"/>
      <c r="J61" s="254"/>
      <c r="K61" s="254"/>
      <c r="L61" s="254"/>
      <c r="M61" s="254"/>
      <c r="N61" s="254"/>
      <c r="O61" s="254"/>
      <c r="P61" s="254"/>
      <c r="Q61" s="254"/>
      <c r="R61" s="254"/>
      <c r="S61" s="254"/>
    </row>
    <row r="62" spans="1:19" s="86" customFormat="1" ht="39" customHeight="1">
      <c r="A62" s="16">
        <v>48</v>
      </c>
      <c r="B62" s="308" t="s">
        <v>794</v>
      </c>
      <c r="C62" s="267" t="s">
        <v>1716</v>
      </c>
      <c r="D62" s="83" t="s">
        <v>799</v>
      </c>
      <c r="E62" s="84">
        <v>2</v>
      </c>
      <c r="F62" s="46">
        <f t="shared" ref="F62:F63" si="30">IF(E62=G62,H62)</f>
        <v>2</v>
      </c>
      <c r="G62" s="46">
        <f t="shared" ref="G62:G63" si="31">IF(E62="NA","NA",H62)</f>
        <v>2</v>
      </c>
      <c r="H62" s="91">
        <v>2</v>
      </c>
      <c r="I62" s="85" t="s">
        <v>715</v>
      </c>
      <c r="J62" s="84">
        <v>2</v>
      </c>
      <c r="K62" s="46">
        <f t="shared" ref="K62:K70" si="32">IF(J62=L62,M62)</f>
        <v>2</v>
      </c>
      <c r="L62" s="46">
        <f t="shared" ref="L62:L70" si="33">IF(J62="NA","NA",M62)</f>
        <v>2</v>
      </c>
      <c r="M62" s="91">
        <v>2</v>
      </c>
      <c r="N62" s="83" t="s">
        <v>588</v>
      </c>
      <c r="O62" s="84">
        <v>2</v>
      </c>
      <c r="P62" s="46">
        <f t="shared" ref="P62:P70" si="34">IF(O62=Q62,R62)</f>
        <v>2</v>
      </c>
      <c r="Q62" s="46">
        <f t="shared" ref="Q62:Q70" si="35">IF(O62="NA","NA",R62)</f>
        <v>2</v>
      </c>
      <c r="R62" s="91">
        <v>2</v>
      </c>
      <c r="S62" s="256" t="s">
        <v>290</v>
      </c>
    </row>
    <row r="63" spans="1:19" s="86" customFormat="1" ht="39" customHeight="1">
      <c r="A63" s="16">
        <v>49</v>
      </c>
      <c r="B63" s="308"/>
      <c r="C63" s="267"/>
      <c r="D63" s="83" t="s">
        <v>729</v>
      </c>
      <c r="E63" s="84">
        <v>2</v>
      </c>
      <c r="F63" s="46">
        <f t="shared" si="30"/>
        <v>2</v>
      </c>
      <c r="G63" s="46">
        <f t="shared" si="31"/>
        <v>2</v>
      </c>
      <c r="H63" s="91">
        <v>2</v>
      </c>
      <c r="I63" s="85" t="s">
        <v>730</v>
      </c>
      <c r="J63" s="84">
        <v>2</v>
      </c>
      <c r="K63" s="46">
        <f t="shared" si="32"/>
        <v>2</v>
      </c>
      <c r="L63" s="46">
        <f t="shared" si="33"/>
        <v>2</v>
      </c>
      <c r="M63" s="91">
        <v>2</v>
      </c>
      <c r="N63" s="83" t="s">
        <v>588</v>
      </c>
      <c r="O63" s="84">
        <v>2</v>
      </c>
      <c r="P63" s="46">
        <f t="shared" si="34"/>
        <v>2</v>
      </c>
      <c r="Q63" s="46">
        <f t="shared" si="35"/>
        <v>2</v>
      </c>
      <c r="R63" s="91">
        <v>2</v>
      </c>
      <c r="S63" s="256"/>
    </row>
    <row r="64" spans="1:19" s="86" customFormat="1" ht="39" customHeight="1">
      <c r="A64" s="16">
        <v>50</v>
      </c>
      <c r="B64" s="308"/>
      <c r="C64" s="267"/>
      <c r="D64" s="83" t="s">
        <v>800</v>
      </c>
      <c r="E64" s="84">
        <v>2</v>
      </c>
      <c r="F64" s="46">
        <f t="shared" ref="F64:F70" si="36">IF(E64=G64,H64)</f>
        <v>2</v>
      </c>
      <c r="G64" s="46">
        <f t="shared" ref="G64:G70" si="37">IF(E64="NA","NA",H64)</f>
        <v>2</v>
      </c>
      <c r="H64" s="91">
        <v>2</v>
      </c>
      <c r="I64" s="85" t="s">
        <v>715</v>
      </c>
      <c r="J64" s="84">
        <v>2</v>
      </c>
      <c r="K64" s="46">
        <f t="shared" si="32"/>
        <v>2</v>
      </c>
      <c r="L64" s="46">
        <f t="shared" si="33"/>
        <v>2</v>
      </c>
      <c r="M64" s="91">
        <v>2</v>
      </c>
      <c r="N64" s="83" t="s">
        <v>588</v>
      </c>
      <c r="O64" s="84">
        <v>2</v>
      </c>
      <c r="P64" s="46">
        <f t="shared" si="34"/>
        <v>2</v>
      </c>
      <c r="Q64" s="46">
        <f t="shared" si="35"/>
        <v>2</v>
      </c>
      <c r="R64" s="91">
        <v>2</v>
      </c>
      <c r="S64" s="256"/>
    </row>
    <row r="65" spans="1:19" s="86" customFormat="1" ht="39" customHeight="1">
      <c r="A65" s="16">
        <v>51</v>
      </c>
      <c r="B65" s="308"/>
      <c r="C65" s="267"/>
      <c r="D65" s="83" t="s">
        <v>801</v>
      </c>
      <c r="E65" s="84">
        <v>2</v>
      </c>
      <c r="F65" s="46">
        <f t="shared" si="36"/>
        <v>2</v>
      </c>
      <c r="G65" s="46">
        <f t="shared" si="37"/>
        <v>2</v>
      </c>
      <c r="H65" s="91">
        <v>2</v>
      </c>
      <c r="I65" s="85" t="s">
        <v>715</v>
      </c>
      <c r="J65" s="84">
        <v>2</v>
      </c>
      <c r="K65" s="46">
        <f t="shared" si="32"/>
        <v>2</v>
      </c>
      <c r="L65" s="46">
        <f t="shared" si="33"/>
        <v>2</v>
      </c>
      <c r="M65" s="91">
        <v>2</v>
      </c>
      <c r="N65" s="83" t="s">
        <v>588</v>
      </c>
      <c r="O65" s="84">
        <v>2</v>
      </c>
      <c r="P65" s="46">
        <f t="shared" si="34"/>
        <v>2</v>
      </c>
      <c r="Q65" s="46">
        <f t="shared" si="35"/>
        <v>2</v>
      </c>
      <c r="R65" s="91">
        <v>2</v>
      </c>
      <c r="S65" s="256"/>
    </row>
    <row r="66" spans="1:19" s="86" customFormat="1" ht="39" customHeight="1">
      <c r="A66" s="16">
        <v>52</v>
      </c>
      <c r="B66" s="308"/>
      <c r="C66" s="267"/>
      <c r="D66" s="83" t="s">
        <v>802</v>
      </c>
      <c r="E66" s="84">
        <v>2</v>
      </c>
      <c r="F66" s="46">
        <f t="shared" si="36"/>
        <v>2</v>
      </c>
      <c r="G66" s="46">
        <f t="shared" si="37"/>
        <v>2</v>
      </c>
      <c r="H66" s="91">
        <v>2</v>
      </c>
      <c r="I66" s="85" t="s">
        <v>715</v>
      </c>
      <c r="J66" s="84">
        <v>2</v>
      </c>
      <c r="K66" s="46">
        <f t="shared" si="32"/>
        <v>2</v>
      </c>
      <c r="L66" s="46">
        <f t="shared" si="33"/>
        <v>2</v>
      </c>
      <c r="M66" s="91">
        <v>2</v>
      </c>
      <c r="N66" s="83" t="s">
        <v>588</v>
      </c>
      <c r="O66" s="84">
        <v>2</v>
      </c>
      <c r="P66" s="46">
        <f t="shared" si="34"/>
        <v>2</v>
      </c>
      <c r="Q66" s="46">
        <f t="shared" si="35"/>
        <v>2</v>
      </c>
      <c r="R66" s="91">
        <v>2</v>
      </c>
      <c r="S66" s="256"/>
    </row>
    <row r="67" spans="1:19" s="86" customFormat="1" ht="39" customHeight="1">
      <c r="A67" s="16">
        <v>53</v>
      </c>
      <c r="B67" s="308"/>
      <c r="C67" s="267"/>
      <c r="D67" s="83" t="s">
        <v>613</v>
      </c>
      <c r="E67" s="84">
        <v>2</v>
      </c>
      <c r="F67" s="46">
        <f t="shared" si="36"/>
        <v>2</v>
      </c>
      <c r="G67" s="46">
        <f t="shared" si="37"/>
        <v>2</v>
      </c>
      <c r="H67" s="91">
        <v>2</v>
      </c>
      <c r="I67" s="85" t="s">
        <v>715</v>
      </c>
      <c r="J67" s="84">
        <v>2</v>
      </c>
      <c r="K67" s="46">
        <f t="shared" si="32"/>
        <v>2</v>
      </c>
      <c r="L67" s="46">
        <f t="shared" si="33"/>
        <v>2</v>
      </c>
      <c r="M67" s="91">
        <v>2</v>
      </c>
      <c r="N67" s="83" t="s">
        <v>588</v>
      </c>
      <c r="O67" s="84">
        <v>2</v>
      </c>
      <c r="P67" s="46">
        <f t="shared" si="34"/>
        <v>2</v>
      </c>
      <c r="Q67" s="46">
        <f t="shared" si="35"/>
        <v>2</v>
      </c>
      <c r="R67" s="91">
        <v>2</v>
      </c>
      <c r="S67" s="256"/>
    </row>
    <row r="68" spans="1:19" s="86" customFormat="1" ht="39" customHeight="1">
      <c r="A68" s="16">
        <v>54</v>
      </c>
      <c r="B68" s="308"/>
      <c r="C68" s="267"/>
      <c r="D68" s="83" t="s">
        <v>614</v>
      </c>
      <c r="E68" s="84">
        <v>2</v>
      </c>
      <c r="F68" s="46">
        <f t="shared" si="36"/>
        <v>2</v>
      </c>
      <c r="G68" s="46">
        <f t="shared" si="37"/>
        <v>2</v>
      </c>
      <c r="H68" s="91">
        <v>2</v>
      </c>
      <c r="I68" s="85" t="s">
        <v>730</v>
      </c>
      <c r="J68" s="84">
        <v>2</v>
      </c>
      <c r="K68" s="46">
        <f t="shared" si="32"/>
        <v>2</v>
      </c>
      <c r="L68" s="46">
        <f t="shared" si="33"/>
        <v>2</v>
      </c>
      <c r="M68" s="91">
        <v>2</v>
      </c>
      <c r="N68" s="83" t="s">
        <v>588</v>
      </c>
      <c r="O68" s="84">
        <v>2</v>
      </c>
      <c r="P68" s="46">
        <f t="shared" si="34"/>
        <v>2</v>
      </c>
      <c r="Q68" s="46">
        <f t="shared" si="35"/>
        <v>2</v>
      </c>
      <c r="R68" s="91">
        <v>2</v>
      </c>
      <c r="S68" s="256"/>
    </row>
    <row r="69" spans="1:19" s="86" customFormat="1" ht="69" customHeight="1">
      <c r="A69" s="16">
        <v>55</v>
      </c>
      <c r="B69" s="308"/>
      <c r="C69" s="267"/>
      <c r="D69" s="83" t="s">
        <v>615</v>
      </c>
      <c r="E69" s="84">
        <v>2</v>
      </c>
      <c r="F69" s="46">
        <f t="shared" si="36"/>
        <v>2</v>
      </c>
      <c r="G69" s="46">
        <f t="shared" si="37"/>
        <v>2</v>
      </c>
      <c r="H69" s="91">
        <v>2</v>
      </c>
      <c r="I69" s="85" t="s">
        <v>715</v>
      </c>
      <c r="J69" s="84">
        <v>2</v>
      </c>
      <c r="K69" s="46">
        <f t="shared" si="32"/>
        <v>2</v>
      </c>
      <c r="L69" s="46">
        <f t="shared" si="33"/>
        <v>2</v>
      </c>
      <c r="M69" s="91">
        <v>2</v>
      </c>
      <c r="N69" s="83" t="s">
        <v>588</v>
      </c>
      <c r="O69" s="84">
        <v>2</v>
      </c>
      <c r="P69" s="46">
        <f t="shared" si="34"/>
        <v>2</v>
      </c>
      <c r="Q69" s="46">
        <f t="shared" si="35"/>
        <v>2</v>
      </c>
      <c r="R69" s="91">
        <v>2</v>
      </c>
      <c r="S69" s="256"/>
    </row>
    <row r="70" spans="1:19" s="86" customFormat="1" ht="60">
      <c r="A70" s="16">
        <v>56</v>
      </c>
      <c r="B70" s="308"/>
      <c r="C70" s="267"/>
      <c r="D70" s="83" t="s">
        <v>803</v>
      </c>
      <c r="E70" s="84">
        <v>2</v>
      </c>
      <c r="F70" s="46">
        <f t="shared" si="36"/>
        <v>2</v>
      </c>
      <c r="G70" s="46">
        <f t="shared" si="37"/>
        <v>2</v>
      </c>
      <c r="H70" s="91">
        <v>2</v>
      </c>
      <c r="I70" s="85" t="s">
        <v>730</v>
      </c>
      <c r="J70" s="84">
        <v>2</v>
      </c>
      <c r="K70" s="46">
        <f t="shared" si="32"/>
        <v>2</v>
      </c>
      <c r="L70" s="46">
        <f t="shared" si="33"/>
        <v>2</v>
      </c>
      <c r="M70" s="91">
        <v>2</v>
      </c>
      <c r="N70" s="83" t="s">
        <v>588</v>
      </c>
      <c r="O70" s="84">
        <v>2</v>
      </c>
      <c r="P70" s="46">
        <f t="shared" si="34"/>
        <v>2</v>
      </c>
      <c r="Q70" s="46">
        <f t="shared" si="35"/>
        <v>2</v>
      </c>
      <c r="R70" s="91">
        <v>2</v>
      </c>
      <c r="S70" s="256"/>
    </row>
    <row r="71" spans="1:19" s="86" customFormat="1" ht="35.25" customHeight="1">
      <c r="A71" s="254" t="s">
        <v>205</v>
      </c>
      <c r="B71" s="254"/>
      <c r="C71" s="254"/>
      <c r="D71" s="254"/>
      <c r="E71" s="254"/>
      <c r="F71" s="254"/>
      <c r="G71" s="254"/>
      <c r="H71" s="254"/>
      <c r="I71" s="254"/>
      <c r="J71" s="254"/>
      <c r="K71" s="254"/>
      <c r="L71" s="254"/>
      <c r="M71" s="254"/>
      <c r="N71" s="254"/>
      <c r="O71" s="254"/>
      <c r="P71" s="254"/>
      <c r="Q71" s="254"/>
      <c r="R71" s="254"/>
      <c r="S71" s="254"/>
    </row>
    <row r="72" spans="1:19" s="86" customFormat="1" ht="37.5" customHeight="1">
      <c r="A72" s="16">
        <v>57</v>
      </c>
      <c r="B72" s="308" t="s">
        <v>794</v>
      </c>
      <c r="C72" s="267" t="s">
        <v>1716</v>
      </c>
      <c r="D72" s="83" t="s">
        <v>804</v>
      </c>
      <c r="E72" s="84">
        <v>2</v>
      </c>
      <c r="F72" s="46">
        <f t="shared" ref="F72:F73" si="38">IF(E72=G72,H72)</f>
        <v>2</v>
      </c>
      <c r="G72" s="46">
        <f t="shared" ref="G72:G73" si="39">IF(E72="NA","NA",H72)</f>
        <v>2</v>
      </c>
      <c r="H72" s="91">
        <v>2</v>
      </c>
      <c r="I72" s="85" t="s">
        <v>730</v>
      </c>
      <c r="J72" s="84">
        <v>2</v>
      </c>
      <c r="K72" s="46">
        <f t="shared" ref="K72:K79" si="40">IF(J72=L72,M72)</f>
        <v>2</v>
      </c>
      <c r="L72" s="46">
        <f t="shared" ref="L72:L79" si="41">IF(J72="NA","NA",M72)</f>
        <v>2</v>
      </c>
      <c r="M72" s="91">
        <v>2</v>
      </c>
      <c r="N72" s="83" t="s">
        <v>588</v>
      </c>
      <c r="O72" s="84">
        <v>2</v>
      </c>
      <c r="P72" s="46">
        <f t="shared" ref="P72:P79" si="42">IF(O72=Q72,R72)</f>
        <v>2</v>
      </c>
      <c r="Q72" s="46">
        <f t="shared" ref="Q72:Q79" si="43">IF(O72="NA","NA",R72)</f>
        <v>2</v>
      </c>
      <c r="R72" s="91">
        <v>2</v>
      </c>
      <c r="S72" s="256" t="s">
        <v>290</v>
      </c>
    </row>
    <row r="73" spans="1:19" s="86" customFormat="1" ht="37.5" customHeight="1">
      <c r="A73" s="16">
        <v>58</v>
      </c>
      <c r="B73" s="308"/>
      <c r="C73" s="267"/>
      <c r="D73" s="83" t="s">
        <v>805</v>
      </c>
      <c r="E73" s="84">
        <v>2</v>
      </c>
      <c r="F73" s="46">
        <f t="shared" si="38"/>
        <v>2</v>
      </c>
      <c r="G73" s="46">
        <f t="shared" si="39"/>
        <v>2</v>
      </c>
      <c r="H73" s="91">
        <v>2</v>
      </c>
      <c r="I73" s="85" t="s">
        <v>715</v>
      </c>
      <c r="J73" s="84">
        <v>2</v>
      </c>
      <c r="K73" s="46">
        <f t="shared" si="40"/>
        <v>2</v>
      </c>
      <c r="L73" s="46">
        <f t="shared" si="41"/>
        <v>2</v>
      </c>
      <c r="M73" s="91">
        <v>2</v>
      </c>
      <c r="N73" s="83" t="s">
        <v>588</v>
      </c>
      <c r="O73" s="84">
        <v>2</v>
      </c>
      <c r="P73" s="46">
        <f t="shared" si="42"/>
        <v>2</v>
      </c>
      <c r="Q73" s="46">
        <f t="shared" si="43"/>
        <v>2</v>
      </c>
      <c r="R73" s="91">
        <v>2</v>
      </c>
      <c r="S73" s="256"/>
    </row>
    <row r="74" spans="1:19" s="86" customFormat="1" ht="37.5" customHeight="1">
      <c r="A74" s="16">
        <v>59</v>
      </c>
      <c r="B74" s="308"/>
      <c r="C74" s="267"/>
      <c r="D74" s="83" t="s">
        <v>734</v>
      </c>
      <c r="E74" s="84">
        <v>2</v>
      </c>
      <c r="F74" s="46">
        <f t="shared" ref="F74:F79" si="44">IF(E74=G74,H74)</f>
        <v>2</v>
      </c>
      <c r="G74" s="46">
        <f t="shared" ref="G74:G79" si="45">IF(E74="NA","NA",H74)</f>
        <v>2</v>
      </c>
      <c r="H74" s="91">
        <v>2</v>
      </c>
      <c r="I74" s="85" t="s">
        <v>715</v>
      </c>
      <c r="J74" s="84">
        <v>2</v>
      </c>
      <c r="K74" s="46">
        <f t="shared" si="40"/>
        <v>2</v>
      </c>
      <c r="L74" s="46">
        <f t="shared" si="41"/>
        <v>2</v>
      </c>
      <c r="M74" s="91">
        <v>2</v>
      </c>
      <c r="N74" s="83" t="s">
        <v>588</v>
      </c>
      <c r="O74" s="84">
        <v>2</v>
      </c>
      <c r="P74" s="46">
        <f t="shared" si="42"/>
        <v>2</v>
      </c>
      <c r="Q74" s="46">
        <f t="shared" si="43"/>
        <v>2</v>
      </c>
      <c r="R74" s="91">
        <v>2</v>
      </c>
      <c r="S74" s="256"/>
    </row>
    <row r="75" spans="1:19" s="86" customFormat="1" ht="37.5" customHeight="1">
      <c r="A75" s="16">
        <v>60</v>
      </c>
      <c r="B75" s="308"/>
      <c r="C75" s="267"/>
      <c r="D75" s="83" t="s">
        <v>736</v>
      </c>
      <c r="E75" s="84">
        <v>2</v>
      </c>
      <c r="F75" s="46">
        <f t="shared" si="44"/>
        <v>2</v>
      </c>
      <c r="G75" s="46">
        <f t="shared" si="45"/>
        <v>2</v>
      </c>
      <c r="H75" s="91">
        <v>2</v>
      </c>
      <c r="I75" s="85" t="s">
        <v>715</v>
      </c>
      <c r="J75" s="84">
        <v>2</v>
      </c>
      <c r="K75" s="46">
        <f t="shared" si="40"/>
        <v>2</v>
      </c>
      <c r="L75" s="46">
        <f t="shared" si="41"/>
        <v>2</v>
      </c>
      <c r="M75" s="91">
        <v>2</v>
      </c>
      <c r="N75" s="83" t="s">
        <v>588</v>
      </c>
      <c r="O75" s="84">
        <v>2</v>
      </c>
      <c r="P75" s="46">
        <f t="shared" si="42"/>
        <v>2</v>
      </c>
      <c r="Q75" s="46">
        <f t="shared" si="43"/>
        <v>2</v>
      </c>
      <c r="R75" s="91">
        <v>2</v>
      </c>
      <c r="S75" s="256"/>
    </row>
    <row r="76" spans="1:19" s="86" customFormat="1" ht="37.5" customHeight="1">
      <c r="A76" s="16">
        <v>61</v>
      </c>
      <c r="B76" s="308"/>
      <c r="C76" s="267"/>
      <c r="D76" s="83" t="s">
        <v>737</v>
      </c>
      <c r="E76" s="84">
        <v>2</v>
      </c>
      <c r="F76" s="46">
        <f t="shared" si="44"/>
        <v>2</v>
      </c>
      <c r="G76" s="46">
        <f t="shared" si="45"/>
        <v>2</v>
      </c>
      <c r="H76" s="91">
        <v>2</v>
      </c>
      <c r="I76" s="85" t="s">
        <v>715</v>
      </c>
      <c r="J76" s="84">
        <v>2</v>
      </c>
      <c r="K76" s="46">
        <f t="shared" si="40"/>
        <v>2</v>
      </c>
      <c r="L76" s="46">
        <f t="shared" si="41"/>
        <v>2</v>
      </c>
      <c r="M76" s="91">
        <v>2</v>
      </c>
      <c r="N76" s="83" t="s">
        <v>588</v>
      </c>
      <c r="O76" s="84">
        <v>2</v>
      </c>
      <c r="P76" s="46">
        <f t="shared" si="42"/>
        <v>2</v>
      </c>
      <c r="Q76" s="46">
        <f t="shared" si="43"/>
        <v>2</v>
      </c>
      <c r="R76" s="91">
        <v>2</v>
      </c>
      <c r="S76" s="256"/>
    </row>
    <row r="77" spans="1:19" s="86" customFormat="1" ht="37.5" customHeight="1">
      <c r="A77" s="16">
        <v>62</v>
      </c>
      <c r="B77" s="308"/>
      <c r="C77" s="267"/>
      <c r="D77" s="83" t="s">
        <v>622</v>
      </c>
      <c r="E77" s="84">
        <v>2</v>
      </c>
      <c r="F77" s="46">
        <f t="shared" si="44"/>
        <v>2</v>
      </c>
      <c r="G77" s="46">
        <f t="shared" si="45"/>
        <v>2</v>
      </c>
      <c r="H77" s="91">
        <v>2</v>
      </c>
      <c r="I77" s="85" t="s">
        <v>715</v>
      </c>
      <c r="J77" s="84">
        <v>2</v>
      </c>
      <c r="K77" s="46">
        <f t="shared" si="40"/>
        <v>2</v>
      </c>
      <c r="L77" s="46">
        <f t="shared" si="41"/>
        <v>2</v>
      </c>
      <c r="M77" s="91">
        <v>2</v>
      </c>
      <c r="N77" s="83" t="s">
        <v>588</v>
      </c>
      <c r="O77" s="84">
        <v>2</v>
      </c>
      <c r="P77" s="46">
        <f t="shared" si="42"/>
        <v>2</v>
      </c>
      <c r="Q77" s="46">
        <f t="shared" si="43"/>
        <v>2</v>
      </c>
      <c r="R77" s="91">
        <v>2</v>
      </c>
      <c r="S77" s="256"/>
    </row>
    <row r="78" spans="1:19" s="86" customFormat="1" ht="37.5" customHeight="1">
      <c r="A78" s="16">
        <v>63</v>
      </c>
      <c r="B78" s="308"/>
      <c r="C78" s="267"/>
      <c r="D78" s="83" t="s">
        <v>623</v>
      </c>
      <c r="E78" s="84">
        <v>2</v>
      </c>
      <c r="F78" s="46">
        <f t="shared" si="44"/>
        <v>2</v>
      </c>
      <c r="G78" s="46">
        <f t="shared" si="45"/>
        <v>2</v>
      </c>
      <c r="H78" s="91">
        <v>2</v>
      </c>
      <c r="I78" s="85" t="s">
        <v>715</v>
      </c>
      <c r="J78" s="84">
        <v>2</v>
      </c>
      <c r="K78" s="46">
        <f t="shared" si="40"/>
        <v>2</v>
      </c>
      <c r="L78" s="46">
        <f t="shared" si="41"/>
        <v>2</v>
      </c>
      <c r="M78" s="91">
        <v>2</v>
      </c>
      <c r="N78" s="83" t="s">
        <v>588</v>
      </c>
      <c r="O78" s="84">
        <v>2</v>
      </c>
      <c r="P78" s="46">
        <f t="shared" si="42"/>
        <v>2</v>
      </c>
      <c r="Q78" s="46">
        <f t="shared" si="43"/>
        <v>2</v>
      </c>
      <c r="R78" s="91">
        <v>2</v>
      </c>
      <c r="S78" s="256"/>
    </row>
    <row r="79" spans="1:19" s="86" customFormat="1" ht="30">
      <c r="A79" s="16">
        <v>64</v>
      </c>
      <c r="B79" s="308"/>
      <c r="C79" s="267"/>
      <c r="D79" s="83" t="s">
        <v>624</v>
      </c>
      <c r="E79" s="84">
        <v>2</v>
      </c>
      <c r="F79" s="46">
        <f t="shared" si="44"/>
        <v>2</v>
      </c>
      <c r="G79" s="46">
        <f t="shared" si="45"/>
        <v>2</v>
      </c>
      <c r="H79" s="91">
        <v>2</v>
      </c>
      <c r="I79" s="85" t="s">
        <v>715</v>
      </c>
      <c r="J79" s="84">
        <v>2</v>
      </c>
      <c r="K79" s="46">
        <f t="shared" si="40"/>
        <v>2</v>
      </c>
      <c r="L79" s="46">
        <f t="shared" si="41"/>
        <v>2</v>
      </c>
      <c r="M79" s="91">
        <v>2</v>
      </c>
      <c r="N79" s="83" t="s">
        <v>588</v>
      </c>
      <c r="O79" s="84">
        <v>2</v>
      </c>
      <c r="P79" s="46">
        <f t="shared" si="42"/>
        <v>2</v>
      </c>
      <c r="Q79" s="46">
        <f t="shared" si="43"/>
        <v>2</v>
      </c>
      <c r="R79" s="91">
        <v>2</v>
      </c>
      <c r="S79" s="256"/>
    </row>
    <row r="80" spans="1:19" s="86" customFormat="1" ht="22.5" customHeight="1">
      <c r="A80" s="312" t="s">
        <v>206</v>
      </c>
      <c r="B80" s="312"/>
      <c r="C80" s="312"/>
      <c r="D80" s="312"/>
      <c r="E80" s="312"/>
      <c r="F80" s="312"/>
      <c r="G80" s="312"/>
      <c r="H80" s="312"/>
      <c r="I80" s="312"/>
      <c r="J80" s="312"/>
      <c r="K80" s="312"/>
      <c r="L80" s="312"/>
      <c r="M80" s="312"/>
      <c r="N80" s="312"/>
      <c r="O80" s="312"/>
      <c r="P80" s="312"/>
      <c r="Q80" s="312"/>
      <c r="R80" s="312"/>
      <c r="S80" s="312"/>
    </row>
    <row r="81" spans="1:19" s="86" customFormat="1" ht="34.5" customHeight="1">
      <c r="A81" s="16">
        <v>65</v>
      </c>
      <c r="B81" s="308" t="s">
        <v>794</v>
      </c>
      <c r="C81" s="267" t="s">
        <v>1716</v>
      </c>
      <c r="D81" s="83" t="s">
        <v>806</v>
      </c>
      <c r="E81" s="84">
        <v>2</v>
      </c>
      <c r="F81" s="46">
        <f t="shared" ref="F81:F82" si="46">IF(E81=G81,H81)</f>
        <v>2</v>
      </c>
      <c r="G81" s="46">
        <f t="shared" ref="G81:G82" si="47">IF(E81="NA","NA",H81)</f>
        <v>2</v>
      </c>
      <c r="H81" s="91">
        <v>2</v>
      </c>
      <c r="I81" s="85" t="s">
        <v>715</v>
      </c>
      <c r="J81" s="84">
        <v>2</v>
      </c>
      <c r="K81" s="46">
        <f t="shared" ref="K81:K88" si="48">IF(J81=L81,M81)</f>
        <v>2</v>
      </c>
      <c r="L81" s="46">
        <f t="shared" ref="L81:L88" si="49">IF(J81="NA","NA",M81)</f>
        <v>2</v>
      </c>
      <c r="M81" s="91">
        <v>2</v>
      </c>
      <c r="N81" s="83" t="s">
        <v>588</v>
      </c>
      <c r="O81" s="84">
        <v>2</v>
      </c>
      <c r="P81" s="46">
        <f t="shared" ref="P81:P88" si="50">IF(O81=Q81,R81)</f>
        <v>2</v>
      </c>
      <c r="Q81" s="46">
        <f t="shared" ref="Q81:Q88" si="51">IF(O81="NA","NA",R81)</f>
        <v>2</v>
      </c>
      <c r="R81" s="91">
        <v>2</v>
      </c>
      <c r="S81" s="256" t="s">
        <v>290</v>
      </c>
    </row>
    <row r="82" spans="1:19" s="86" customFormat="1" ht="34.5" customHeight="1">
      <c r="A82" s="16">
        <v>66</v>
      </c>
      <c r="B82" s="308"/>
      <c r="C82" s="267"/>
      <c r="D82" s="83" t="s">
        <v>807</v>
      </c>
      <c r="E82" s="84">
        <v>2</v>
      </c>
      <c r="F82" s="46">
        <f t="shared" si="46"/>
        <v>2</v>
      </c>
      <c r="G82" s="46">
        <f t="shared" si="47"/>
        <v>2</v>
      </c>
      <c r="H82" s="91">
        <v>2</v>
      </c>
      <c r="I82" s="85" t="s">
        <v>715</v>
      </c>
      <c r="J82" s="84">
        <v>2</v>
      </c>
      <c r="K82" s="46">
        <f t="shared" si="48"/>
        <v>2</v>
      </c>
      <c r="L82" s="46">
        <f t="shared" si="49"/>
        <v>2</v>
      </c>
      <c r="M82" s="91">
        <v>2</v>
      </c>
      <c r="N82" s="83" t="s">
        <v>588</v>
      </c>
      <c r="O82" s="84">
        <v>2</v>
      </c>
      <c r="P82" s="46">
        <f t="shared" si="50"/>
        <v>2</v>
      </c>
      <c r="Q82" s="46">
        <f t="shared" si="51"/>
        <v>2</v>
      </c>
      <c r="R82" s="91">
        <v>2</v>
      </c>
      <c r="S82" s="256"/>
    </row>
    <row r="83" spans="1:19" s="86" customFormat="1" ht="34.5" customHeight="1">
      <c r="A83" s="16">
        <v>67</v>
      </c>
      <c r="B83" s="308"/>
      <c r="C83" s="267"/>
      <c r="D83" s="83" t="s">
        <v>808</v>
      </c>
      <c r="E83" s="84">
        <v>2</v>
      </c>
      <c r="F83" s="46">
        <f t="shared" ref="F83:F88" si="52">IF(E83=G83,H83)</f>
        <v>2</v>
      </c>
      <c r="G83" s="46">
        <f t="shared" ref="G83:G88" si="53">IF(E83="NA","NA",H83)</f>
        <v>2</v>
      </c>
      <c r="H83" s="91">
        <v>2</v>
      </c>
      <c r="I83" s="85" t="s">
        <v>715</v>
      </c>
      <c r="J83" s="84">
        <v>2</v>
      </c>
      <c r="K83" s="46">
        <f t="shared" si="48"/>
        <v>2</v>
      </c>
      <c r="L83" s="46">
        <f t="shared" si="49"/>
        <v>2</v>
      </c>
      <c r="M83" s="91">
        <v>2</v>
      </c>
      <c r="N83" s="83" t="s">
        <v>588</v>
      </c>
      <c r="O83" s="84">
        <v>2</v>
      </c>
      <c r="P83" s="46">
        <f t="shared" si="50"/>
        <v>2</v>
      </c>
      <c r="Q83" s="46">
        <f t="shared" si="51"/>
        <v>2</v>
      </c>
      <c r="R83" s="91">
        <v>2</v>
      </c>
      <c r="S83" s="256"/>
    </row>
    <row r="84" spans="1:19" s="86" customFormat="1" ht="34.5" customHeight="1">
      <c r="A84" s="16">
        <v>68</v>
      </c>
      <c r="B84" s="308"/>
      <c r="C84" s="267"/>
      <c r="D84" s="83" t="s">
        <v>627</v>
      </c>
      <c r="E84" s="84">
        <v>2</v>
      </c>
      <c r="F84" s="46">
        <f t="shared" si="52"/>
        <v>2</v>
      </c>
      <c r="G84" s="46">
        <f t="shared" si="53"/>
        <v>2</v>
      </c>
      <c r="H84" s="91">
        <v>2</v>
      </c>
      <c r="I84" s="85" t="s">
        <v>715</v>
      </c>
      <c r="J84" s="84">
        <v>2</v>
      </c>
      <c r="K84" s="46">
        <f t="shared" si="48"/>
        <v>2</v>
      </c>
      <c r="L84" s="46">
        <f t="shared" si="49"/>
        <v>2</v>
      </c>
      <c r="M84" s="91">
        <v>2</v>
      </c>
      <c r="N84" s="83" t="s">
        <v>588</v>
      </c>
      <c r="O84" s="84">
        <v>2</v>
      </c>
      <c r="P84" s="46">
        <f t="shared" si="50"/>
        <v>2</v>
      </c>
      <c r="Q84" s="46">
        <f t="shared" si="51"/>
        <v>2</v>
      </c>
      <c r="R84" s="91">
        <v>2</v>
      </c>
      <c r="S84" s="256"/>
    </row>
    <row r="85" spans="1:19" s="86" customFormat="1" ht="34.5" customHeight="1">
      <c r="A85" s="16">
        <v>69</v>
      </c>
      <c r="B85" s="308"/>
      <c r="C85" s="267"/>
      <c r="D85" s="83" t="s">
        <v>628</v>
      </c>
      <c r="E85" s="84">
        <v>2</v>
      </c>
      <c r="F85" s="46">
        <f t="shared" si="52"/>
        <v>2</v>
      </c>
      <c r="G85" s="46">
        <f t="shared" si="53"/>
        <v>2</v>
      </c>
      <c r="H85" s="91">
        <v>2</v>
      </c>
      <c r="I85" s="85" t="s">
        <v>715</v>
      </c>
      <c r="J85" s="84">
        <v>2</v>
      </c>
      <c r="K85" s="46">
        <f t="shared" si="48"/>
        <v>2</v>
      </c>
      <c r="L85" s="46">
        <f t="shared" si="49"/>
        <v>2</v>
      </c>
      <c r="M85" s="91">
        <v>2</v>
      </c>
      <c r="N85" s="83" t="s">
        <v>588</v>
      </c>
      <c r="O85" s="84">
        <v>2</v>
      </c>
      <c r="P85" s="46">
        <f t="shared" si="50"/>
        <v>2</v>
      </c>
      <c r="Q85" s="46">
        <f t="shared" si="51"/>
        <v>2</v>
      </c>
      <c r="R85" s="91">
        <v>2</v>
      </c>
      <c r="S85" s="256"/>
    </row>
    <row r="86" spans="1:19" s="86" customFormat="1" ht="34.5" customHeight="1">
      <c r="A86" s="16">
        <v>70</v>
      </c>
      <c r="B86" s="308"/>
      <c r="C86" s="267"/>
      <c r="D86" s="83" t="s">
        <v>629</v>
      </c>
      <c r="E86" s="84">
        <v>2</v>
      </c>
      <c r="F86" s="46">
        <f t="shared" si="52"/>
        <v>2</v>
      </c>
      <c r="G86" s="46">
        <f t="shared" si="53"/>
        <v>2</v>
      </c>
      <c r="H86" s="91">
        <v>2</v>
      </c>
      <c r="I86" s="85" t="s">
        <v>715</v>
      </c>
      <c r="J86" s="84">
        <v>2</v>
      </c>
      <c r="K86" s="46">
        <f t="shared" si="48"/>
        <v>2</v>
      </c>
      <c r="L86" s="46">
        <f t="shared" si="49"/>
        <v>2</v>
      </c>
      <c r="M86" s="91">
        <v>2</v>
      </c>
      <c r="N86" s="83" t="s">
        <v>588</v>
      </c>
      <c r="O86" s="84">
        <v>2</v>
      </c>
      <c r="P86" s="46">
        <f t="shared" si="50"/>
        <v>2</v>
      </c>
      <c r="Q86" s="46">
        <f t="shared" si="51"/>
        <v>2</v>
      </c>
      <c r="R86" s="91">
        <v>2</v>
      </c>
      <c r="S86" s="256"/>
    </row>
    <row r="87" spans="1:19" s="86" customFormat="1" ht="34.5" customHeight="1">
      <c r="A87" s="16">
        <v>71</v>
      </c>
      <c r="B87" s="308"/>
      <c r="C87" s="267"/>
      <c r="D87" s="83" t="s">
        <v>809</v>
      </c>
      <c r="E87" s="84">
        <v>2</v>
      </c>
      <c r="F87" s="46">
        <f t="shared" si="52"/>
        <v>2</v>
      </c>
      <c r="G87" s="46">
        <f t="shared" si="53"/>
        <v>2</v>
      </c>
      <c r="H87" s="91">
        <v>2</v>
      </c>
      <c r="I87" s="85" t="s">
        <v>715</v>
      </c>
      <c r="J87" s="84">
        <v>2</v>
      </c>
      <c r="K87" s="46">
        <f t="shared" si="48"/>
        <v>2</v>
      </c>
      <c r="L87" s="46">
        <f t="shared" si="49"/>
        <v>2</v>
      </c>
      <c r="M87" s="91">
        <v>2</v>
      </c>
      <c r="N87" s="83" t="s">
        <v>588</v>
      </c>
      <c r="O87" s="84">
        <v>2</v>
      </c>
      <c r="P87" s="46">
        <f t="shared" si="50"/>
        <v>2</v>
      </c>
      <c r="Q87" s="46">
        <f t="shared" si="51"/>
        <v>2</v>
      </c>
      <c r="R87" s="91">
        <v>2</v>
      </c>
      <c r="S87" s="256"/>
    </row>
    <row r="88" spans="1:19" s="86" customFormat="1" ht="30">
      <c r="A88" s="16">
        <v>72</v>
      </c>
      <c r="B88" s="308"/>
      <c r="C88" s="267"/>
      <c r="D88" s="83" t="s">
        <v>632</v>
      </c>
      <c r="E88" s="84">
        <v>2</v>
      </c>
      <c r="F88" s="46">
        <f t="shared" si="52"/>
        <v>2</v>
      </c>
      <c r="G88" s="46">
        <f t="shared" si="53"/>
        <v>2</v>
      </c>
      <c r="H88" s="91">
        <v>2</v>
      </c>
      <c r="I88" s="85" t="s">
        <v>715</v>
      </c>
      <c r="J88" s="84">
        <v>2</v>
      </c>
      <c r="K88" s="46">
        <f t="shared" si="48"/>
        <v>2</v>
      </c>
      <c r="L88" s="46">
        <f t="shared" si="49"/>
        <v>2</v>
      </c>
      <c r="M88" s="91">
        <v>2</v>
      </c>
      <c r="N88" s="83" t="s">
        <v>588</v>
      </c>
      <c r="O88" s="84">
        <v>2</v>
      </c>
      <c r="P88" s="46">
        <f t="shared" si="50"/>
        <v>2</v>
      </c>
      <c r="Q88" s="46">
        <f t="shared" si="51"/>
        <v>2</v>
      </c>
      <c r="R88" s="91">
        <v>2</v>
      </c>
      <c r="S88" s="256"/>
    </row>
    <row r="89" spans="1:19" s="86" customFormat="1" ht="33.75" customHeight="1">
      <c r="A89" s="254" t="s">
        <v>292</v>
      </c>
      <c r="B89" s="254"/>
      <c r="C89" s="254"/>
      <c r="D89" s="254"/>
      <c r="E89" s="254"/>
      <c r="F89" s="254"/>
      <c r="G89" s="254"/>
      <c r="H89" s="254"/>
      <c r="I89" s="254"/>
      <c r="J89" s="254"/>
      <c r="K89" s="254"/>
      <c r="L89" s="254"/>
      <c r="M89" s="254"/>
      <c r="N89" s="254"/>
      <c r="O89" s="254"/>
      <c r="P89" s="254"/>
      <c r="Q89" s="254"/>
      <c r="R89" s="254"/>
      <c r="S89" s="254"/>
    </row>
    <row r="90" spans="1:19" s="86" customFormat="1" ht="253.5" customHeight="1">
      <c r="A90" s="16">
        <v>73</v>
      </c>
      <c r="B90" s="83" t="s">
        <v>810</v>
      </c>
      <c r="C90" s="267" t="s">
        <v>207</v>
      </c>
      <c r="D90" s="83" t="s">
        <v>811</v>
      </c>
      <c r="E90" s="84">
        <v>1</v>
      </c>
      <c r="F90" s="46">
        <f t="shared" ref="F90:F91" si="54">IF(E90=G90,H90)</f>
        <v>1</v>
      </c>
      <c r="G90" s="46">
        <f t="shared" ref="G90:G91" si="55">IF(E90="NA","NA",H90)</f>
        <v>1</v>
      </c>
      <c r="H90" s="46">
        <v>1</v>
      </c>
      <c r="I90" s="85" t="s">
        <v>812</v>
      </c>
      <c r="J90" s="84">
        <v>1</v>
      </c>
      <c r="K90" s="46">
        <f t="shared" ref="K90:K92" si="56">IF(J90=L90,M90)</f>
        <v>1</v>
      </c>
      <c r="L90" s="46">
        <f t="shared" ref="L90:L92" si="57">IF(J90="NA","NA",M90)</f>
        <v>1</v>
      </c>
      <c r="M90" s="46">
        <v>1</v>
      </c>
      <c r="N90" s="83" t="s">
        <v>813</v>
      </c>
      <c r="O90" s="84">
        <v>1</v>
      </c>
      <c r="P90" s="46">
        <f t="shared" ref="P90:P92" si="58">IF(O90=Q90,R90)</f>
        <v>1</v>
      </c>
      <c r="Q90" s="46">
        <f t="shared" ref="Q90:Q92" si="59">IF(O90="NA","NA",R90)</f>
        <v>1</v>
      </c>
      <c r="R90" s="46">
        <v>1</v>
      </c>
      <c r="S90" s="256" t="s">
        <v>290</v>
      </c>
    </row>
    <row r="91" spans="1:19" s="86" customFormat="1" ht="145.5" customHeight="1">
      <c r="A91" s="16">
        <v>74</v>
      </c>
      <c r="B91" s="83" t="s">
        <v>814</v>
      </c>
      <c r="C91" s="267"/>
      <c r="D91" s="83" t="s">
        <v>815</v>
      </c>
      <c r="E91" s="84">
        <v>1</v>
      </c>
      <c r="F91" s="46">
        <f t="shared" si="54"/>
        <v>1</v>
      </c>
      <c r="G91" s="46">
        <f t="shared" si="55"/>
        <v>1</v>
      </c>
      <c r="H91" s="46">
        <v>1</v>
      </c>
      <c r="I91" s="85" t="s">
        <v>816</v>
      </c>
      <c r="J91" s="84">
        <v>1</v>
      </c>
      <c r="K91" s="46">
        <f t="shared" si="56"/>
        <v>1</v>
      </c>
      <c r="L91" s="46">
        <f t="shared" si="57"/>
        <v>1</v>
      </c>
      <c r="M91" s="46">
        <v>1</v>
      </c>
      <c r="N91" s="83" t="s">
        <v>817</v>
      </c>
      <c r="O91" s="84">
        <v>1</v>
      </c>
      <c r="P91" s="46">
        <f t="shared" si="58"/>
        <v>1</v>
      </c>
      <c r="Q91" s="46">
        <f t="shared" si="59"/>
        <v>1</v>
      </c>
      <c r="R91" s="46">
        <v>1</v>
      </c>
      <c r="S91" s="256"/>
    </row>
    <row r="92" spans="1:19" s="86" customFormat="1" ht="120">
      <c r="A92" s="16">
        <v>75</v>
      </c>
      <c r="B92" s="83" t="s">
        <v>818</v>
      </c>
      <c r="C92" s="267"/>
      <c r="D92" s="83" t="s">
        <v>819</v>
      </c>
      <c r="E92" s="84">
        <v>1</v>
      </c>
      <c r="F92" s="46">
        <f t="shared" ref="F92" si="60">IF(E92=G92,H92)</f>
        <v>1</v>
      </c>
      <c r="G92" s="46">
        <f t="shared" ref="G92" si="61">IF(E92="NA","NA",H92)</f>
        <v>1</v>
      </c>
      <c r="H92" s="46">
        <v>1</v>
      </c>
      <c r="I92" s="85" t="s">
        <v>820</v>
      </c>
      <c r="J92" s="84">
        <v>1</v>
      </c>
      <c r="K92" s="46">
        <f t="shared" si="56"/>
        <v>1</v>
      </c>
      <c r="L92" s="46">
        <f t="shared" si="57"/>
        <v>1</v>
      </c>
      <c r="M92" s="46">
        <v>1</v>
      </c>
      <c r="N92" s="83" t="s">
        <v>821</v>
      </c>
      <c r="O92" s="84">
        <v>1</v>
      </c>
      <c r="P92" s="46">
        <f t="shared" si="58"/>
        <v>1</v>
      </c>
      <c r="Q92" s="46">
        <f t="shared" si="59"/>
        <v>1</v>
      </c>
      <c r="R92" s="46">
        <v>1</v>
      </c>
      <c r="S92" s="256"/>
    </row>
    <row r="93" spans="1:19" s="86" customFormat="1" ht="42" customHeight="1">
      <c r="A93" s="254" t="s">
        <v>1851</v>
      </c>
      <c r="B93" s="254"/>
      <c r="C93" s="254"/>
      <c r="D93" s="254"/>
      <c r="E93" s="254"/>
      <c r="F93" s="254"/>
      <c r="G93" s="254"/>
      <c r="H93" s="254"/>
      <c r="I93" s="254"/>
      <c r="J93" s="254"/>
      <c r="K93" s="254"/>
      <c r="L93" s="254"/>
      <c r="M93" s="254"/>
      <c r="N93" s="254"/>
      <c r="O93" s="254"/>
      <c r="P93" s="254"/>
      <c r="Q93" s="254"/>
      <c r="R93" s="254"/>
      <c r="S93" s="254"/>
    </row>
    <row r="94" spans="1:19" s="86" customFormat="1" ht="222" customHeight="1">
      <c r="A94" s="16">
        <v>76</v>
      </c>
      <c r="B94" s="83" t="s">
        <v>822</v>
      </c>
      <c r="C94" s="24" t="s">
        <v>293</v>
      </c>
      <c r="D94" s="83" t="s">
        <v>823</v>
      </c>
      <c r="E94" s="84">
        <v>1</v>
      </c>
      <c r="F94" s="46">
        <f t="shared" ref="F94:F95" si="62">IF(E94=G94,H94)</f>
        <v>1</v>
      </c>
      <c r="G94" s="46">
        <f t="shared" ref="G94:G95" si="63">IF(E94="NA","NA",H94)</f>
        <v>1</v>
      </c>
      <c r="H94" s="46">
        <v>1</v>
      </c>
      <c r="I94" s="85" t="s">
        <v>824</v>
      </c>
      <c r="J94" s="84">
        <v>1</v>
      </c>
      <c r="K94" s="46">
        <f t="shared" ref="K94:K95" si="64">IF(J94=L94,M94)</f>
        <v>1</v>
      </c>
      <c r="L94" s="46">
        <f t="shared" ref="L94:L95" si="65">IF(J94="NA","NA",M94)</f>
        <v>1</v>
      </c>
      <c r="M94" s="46">
        <v>1</v>
      </c>
      <c r="N94" s="83" t="s">
        <v>588</v>
      </c>
      <c r="O94" s="84">
        <v>1</v>
      </c>
      <c r="P94" s="46">
        <f t="shared" ref="P94:P95" si="66">IF(O94=Q94,R94)</f>
        <v>1</v>
      </c>
      <c r="Q94" s="46">
        <f t="shared" ref="Q94:Q95" si="67">IF(O94="NA","NA",R94)</f>
        <v>1</v>
      </c>
      <c r="R94" s="46">
        <v>1</v>
      </c>
      <c r="S94" s="256" t="s">
        <v>290</v>
      </c>
    </row>
    <row r="95" spans="1:19" s="86" customFormat="1" ht="210">
      <c r="A95" s="16">
        <v>77</v>
      </c>
      <c r="B95" s="83" t="s">
        <v>825</v>
      </c>
      <c r="C95" s="24" t="s">
        <v>294</v>
      </c>
      <c r="D95" s="83" t="s">
        <v>826</v>
      </c>
      <c r="E95" s="84">
        <v>1</v>
      </c>
      <c r="F95" s="46">
        <f t="shared" si="62"/>
        <v>1</v>
      </c>
      <c r="G95" s="46">
        <f t="shared" si="63"/>
        <v>1</v>
      </c>
      <c r="H95" s="46">
        <v>1</v>
      </c>
      <c r="I95" s="85" t="s">
        <v>827</v>
      </c>
      <c r="J95" s="84">
        <v>1</v>
      </c>
      <c r="K95" s="46">
        <f t="shared" si="64"/>
        <v>1</v>
      </c>
      <c r="L95" s="46">
        <f t="shared" si="65"/>
        <v>1</v>
      </c>
      <c r="M95" s="46">
        <v>1</v>
      </c>
      <c r="N95" s="83" t="s">
        <v>828</v>
      </c>
      <c r="O95" s="84">
        <v>1</v>
      </c>
      <c r="P95" s="46">
        <f t="shared" si="66"/>
        <v>1</v>
      </c>
      <c r="Q95" s="46">
        <f t="shared" si="67"/>
        <v>1</v>
      </c>
      <c r="R95" s="46">
        <v>1</v>
      </c>
      <c r="S95" s="256"/>
    </row>
    <row r="96" spans="1:19" s="86" customFormat="1" ht="54" customHeight="1">
      <c r="A96" s="254" t="s">
        <v>1849</v>
      </c>
      <c r="B96" s="254"/>
      <c r="C96" s="254"/>
      <c r="D96" s="254"/>
      <c r="E96" s="254"/>
      <c r="F96" s="254"/>
      <c r="G96" s="254"/>
      <c r="H96" s="254"/>
      <c r="I96" s="254"/>
      <c r="J96" s="254"/>
      <c r="K96" s="254"/>
      <c r="L96" s="254"/>
      <c r="M96" s="254"/>
      <c r="N96" s="254"/>
      <c r="O96" s="254"/>
      <c r="P96" s="254"/>
      <c r="Q96" s="254"/>
      <c r="R96" s="254"/>
      <c r="S96" s="254"/>
    </row>
    <row r="97" spans="1:19" s="86" customFormat="1" ht="233.25" customHeight="1">
      <c r="A97" s="16">
        <v>78</v>
      </c>
      <c r="B97" s="83" t="s">
        <v>829</v>
      </c>
      <c r="C97" s="24" t="s">
        <v>293</v>
      </c>
      <c r="D97" s="83" t="s">
        <v>830</v>
      </c>
      <c r="E97" s="84">
        <v>1</v>
      </c>
      <c r="F97" s="46">
        <f t="shared" ref="F97:F98" si="68">IF(E97=G97,H97)</f>
        <v>1</v>
      </c>
      <c r="G97" s="46">
        <f t="shared" ref="G97:G98" si="69">IF(E97="NA","NA",H97)</f>
        <v>1</v>
      </c>
      <c r="H97" s="46">
        <v>1</v>
      </c>
      <c r="I97" s="85" t="s">
        <v>831</v>
      </c>
      <c r="J97" s="84">
        <v>1</v>
      </c>
      <c r="K97" s="46">
        <f t="shared" ref="K97:K98" si="70">IF(J97=L97,M97)</f>
        <v>1</v>
      </c>
      <c r="L97" s="46">
        <f t="shared" ref="L97:L98" si="71">IF(J97="NA","NA",M97)</f>
        <v>1</v>
      </c>
      <c r="M97" s="46">
        <v>1</v>
      </c>
      <c r="N97" s="83" t="s">
        <v>588</v>
      </c>
      <c r="O97" s="84">
        <v>1</v>
      </c>
      <c r="P97" s="46">
        <f t="shared" ref="P97:P98" si="72">IF(O97=Q97,R97)</f>
        <v>1</v>
      </c>
      <c r="Q97" s="46">
        <f t="shared" ref="Q97:Q98" si="73">IF(O97="NA","NA",R97)</f>
        <v>1</v>
      </c>
      <c r="R97" s="46">
        <v>1</v>
      </c>
      <c r="S97" s="75" t="s">
        <v>295</v>
      </c>
    </row>
    <row r="98" spans="1:19" s="86" customFormat="1" ht="240">
      <c r="A98" s="16">
        <v>79</v>
      </c>
      <c r="B98" s="83" t="s">
        <v>832</v>
      </c>
      <c r="C98" s="24" t="s">
        <v>294</v>
      </c>
      <c r="D98" s="83" t="s">
        <v>833</v>
      </c>
      <c r="E98" s="84">
        <v>1</v>
      </c>
      <c r="F98" s="46">
        <f t="shared" si="68"/>
        <v>1</v>
      </c>
      <c r="G98" s="46">
        <f t="shared" si="69"/>
        <v>1</v>
      </c>
      <c r="H98" s="46">
        <v>1</v>
      </c>
      <c r="I98" s="85" t="s">
        <v>827</v>
      </c>
      <c r="J98" s="84">
        <v>1</v>
      </c>
      <c r="K98" s="46">
        <f t="shared" si="70"/>
        <v>1</v>
      </c>
      <c r="L98" s="46">
        <f t="shared" si="71"/>
        <v>1</v>
      </c>
      <c r="M98" s="46">
        <v>1</v>
      </c>
      <c r="N98" s="83" t="s">
        <v>828</v>
      </c>
      <c r="O98" s="84">
        <v>1</v>
      </c>
      <c r="P98" s="46">
        <f t="shared" si="72"/>
        <v>1</v>
      </c>
      <c r="Q98" s="46">
        <f t="shared" si="73"/>
        <v>1</v>
      </c>
      <c r="R98" s="46">
        <v>1</v>
      </c>
      <c r="S98" s="75" t="s">
        <v>290</v>
      </c>
    </row>
    <row r="99" spans="1:19" s="86" customFormat="1" ht="57.75" customHeight="1">
      <c r="A99" s="254" t="s">
        <v>1850</v>
      </c>
      <c r="B99" s="254"/>
      <c r="C99" s="254"/>
      <c r="D99" s="254"/>
      <c r="E99" s="254"/>
      <c r="F99" s="254"/>
      <c r="G99" s="254"/>
      <c r="H99" s="254"/>
      <c r="I99" s="254"/>
      <c r="J99" s="254"/>
      <c r="K99" s="254"/>
      <c r="L99" s="254"/>
      <c r="M99" s="254"/>
      <c r="N99" s="254"/>
      <c r="O99" s="254"/>
      <c r="P99" s="254"/>
      <c r="Q99" s="254"/>
      <c r="R99" s="254"/>
      <c r="S99" s="254"/>
    </row>
    <row r="100" spans="1:19" s="97" customFormat="1" ht="30.75" customHeight="1">
      <c r="A100" s="16">
        <v>80</v>
      </c>
      <c r="B100" s="83" t="s">
        <v>834</v>
      </c>
      <c r="C100" s="24" t="s">
        <v>293</v>
      </c>
      <c r="D100" s="83" t="s">
        <v>1796</v>
      </c>
      <c r="E100" s="84">
        <v>1</v>
      </c>
      <c r="F100" s="46">
        <f t="shared" ref="F100" si="74">IF(E100=G100,H100)</f>
        <v>1</v>
      </c>
      <c r="G100" s="46">
        <f t="shared" ref="G100" si="75">IF(E100="NA","NA",H100)</f>
        <v>1</v>
      </c>
      <c r="H100" s="46">
        <v>1</v>
      </c>
      <c r="I100" s="85" t="s">
        <v>835</v>
      </c>
      <c r="J100" s="84">
        <v>1</v>
      </c>
      <c r="K100" s="46">
        <f t="shared" ref="K100" si="76">IF(J100=L100,M100)</f>
        <v>1</v>
      </c>
      <c r="L100" s="46">
        <f t="shared" ref="L100" si="77">IF(J100="NA","NA",M100)</f>
        <v>1</v>
      </c>
      <c r="M100" s="46">
        <v>1</v>
      </c>
      <c r="N100" s="83" t="s">
        <v>588</v>
      </c>
      <c r="O100" s="84">
        <v>1</v>
      </c>
      <c r="P100" s="46">
        <f t="shared" ref="P100" si="78">IF(O100=Q100,R100)</f>
        <v>1</v>
      </c>
      <c r="Q100" s="46">
        <f t="shared" ref="Q100" si="79">IF(O100="NA","NA",R100)</f>
        <v>1</v>
      </c>
      <c r="R100" s="46">
        <v>1</v>
      </c>
      <c r="S100" s="75" t="s">
        <v>295</v>
      </c>
    </row>
    <row r="101" spans="1:19" s="97" customFormat="1" ht="30.75" customHeight="1">
      <c r="A101" s="7"/>
      <c r="B101" s="92" t="s">
        <v>1247</v>
      </c>
      <c r="C101" s="30"/>
      <c r="D101" s="93">
        <f>'RESULTADOS HEMATOPATIAS'!N40</f>
        <v>1</v>
      </c>
      <c r="E101" s="94">
        <f>SUM(E10:E92,E100)</f>
        <v>123</v>
      </c>
      <c r="F101" s="94">
        <f t="shared" ref="F101:H101" si="80">SUM(F10:F92,F100)</f>
        <v>123</v>
      </c>
      <c r="G101" s="94">
        <f t="shared" si="80"/>
        <v>123</v>
      </c>
      <c r="H101" s="94">
        <f t="shared" si="80"/>
        <v>123</v>
      </c>
      <c r="I101" s="95"/>
      <c r="J101" s="94">
        <f t="shared" ref="J101:K101" si="81">SUM(J10:J92,J100)</f>
        <v>123</v>
      </c>
      <c r="K101" s="94">
        <f t="shared" si="81"/>
        <v>123</v>
      </c>
      <c r="L101" s="94">
        <f t="shared" ref="L101" si="82">SUM(L10:L92,L100)</f>
        <v>123</v>
      </c>
      <c r="M101" s="94">
        <f t="shared" ref="M101" si="83">SUM(M10:M92,M100)</f>
        <v>123</v>
      </c>
      <c r="N101" s="96"/>
      <c r="O101" s="94">
        <f t="shared" ref="O101:P101" si="84">SUM(O10:O92,O100)</f>
        <v>123</v>
      </c>
      <c r="P101" s="94">
        <f t="shared" si="84"/>
        <v>123</v>
      </c>
      <c r="Q101" s="94">
        <f t="shared" ref="Q101" si="85">SUM(Q10:Q92,Q100)</f>
        <v>123</v>
      </c>
      <c r="R101" s="94">
        <f t="shared" ref="R101" si="86">SUM(R10:R92,R100)</f>
        <v>123</v>
      </c>
      <c r="S101" s="76"/>
    </row>
    <row r="102" spans="1:19" s="97" customFormat="1" ht="30.75" customHeight="1">
      <c r="A102" s="7"/>
      <c r="B102" s="92" t="s">
        <v>1248</v>
      </c>
      <c r="C102" s="30"/>
      <c r="D102" s="93">
        <f>'RESULTADOS FUERA'!B24</f>
        <v>1</v>
      </c>
      <c r="E102" s="94">
        <f>SUM(E10:E92,E97:E98)</f>
        <v>124</v>
      </c>
      <c r="F102" s="94">
        <f t="shared" ref="F102:H102" si="87">SUM(F10:F92,F97:F98)</f>
        <v>124</v>
      </c>
      <c r="G102" s="94">
        <f t="shared" si="87"/>
        <v>124</v>
      </c>
      <c r="H102" s="94">
        <f t="shared" si="87"/>
        <v>124</v>
      </c>
      <c r="I102" s="95"/>
      <c r="J102" s="94">
        <f t="shared" ref="J102" si="88">SUM(J10:J92,J97:J98)</f>
        <v>124</v>
      </c>
      <c r="K102" s="94">
        <f t="shared" ref="K102:M102" si="89">SUM(K10:K92,K97:K98)</f>
        <v>124</v>
      </c>
      <c r="L102" s="94">
        <f t="shared" si="89"/>
        <v>124</v>
      </c>
      <c r="M102" s="94">
        <f t="shared" si="89"/>
        <v>124</v>
      </c>
      <c r="N102" s="96"/>
      <c r="O102" s="94">
        <f t="shared" ref="O102" si="90">SUM(O10:O92,O97:O98)</f>
        <v>124</v>
      </c>
      <c r="P102" s="94">
        <f t="shared" ref="P102:R102" si="91">SUM(P10:P92,P97:P98)</f>
        <v>124</v>
      </c>
      <c r="Q102" s="94">
        <f t="shared" si="91"/>
        <v>124</v>
      </c>
      <c r="R102" s="94">
        <f t="shared" si="91"/>
        <v>124</v>
      </c>
      <c r="S102" s="76"/>
    </row>
    <row r="103" spans="1:19" s="97" customFormat="1" ht="30.75" customHeight="1">
      <c r="A103" s="7"/>
      <c r="B103" s="92" t="s">
        <v>1249</v>
      </c>
      <c r="C103" s="30"/>
      <c r="D103" s="93">
        <f>'RESULTADOS TUMORES SOLIDOS'!B24</f>
        <v>1</v>
      </c>
      <c r="E103" s="94">
        <f>SUM(E10:E95)</f>
        <v>124</v>
      </c>
      <c r="F103" s="94">
        <f t="shared" ref="F103:H103" si="92">SUM(F10:F95)</f>
        <v>124</v>
      </c>
      <c r="G103" s="94">
        <f t="shared" si="92"/>
        <v>124</v>
      </c>
      <c r="H103" s="94">
        <f t="shared" si="92"/>
        <v>124</v>
      </c>
      <c r="I103" s="95"/>
      <c r="J103" s="94">
        <f t="shared" ref="J103" si="93">SUM(J10:J95)</f>
        <v>124</v>
      </c>
      <c r="K103" s="94">
        <f t="shared" ref="K103:M103" si="94">SUM(K10:K95)</f>
        <v>124</v>
      </c>
      <c r="L103" s="94">
        <f t="shared" si="94"/>
        <v>124</v>
      </c>
      <c r="M103" s="94">
        <f t="shared" si="94"/>
        <v>124</v>
      </c>
      <c r="N103" s="96"/>
      <c r="O103" s="94">
        <f t="shared" ref="O103" si="95">SUM(O10:O95)</f>
        <v>124</v>
      </c>
      <c r="P103" s="94">
        <f t="shared" ref="P103:R103" si="96">SUM(P10:P95)</f>
        <v>124</v>
      </c>
      <c r="Q103" s="94">
        <f t="shared" si="96"/>
        <v>124</v>
      </c>
      <c r="R103" s="94">
        <f t="shared" si="96"/>
        <v>124</v>
      </c>
      <c r="S103" s="76"/>
    </row>
    <row r="104" spans="1:19" s="97" customFormat="1" ht="30.75" customHeight="1">
      <c r="A104" s="7"/>
      <c r="B104" s="7"/>
      <c r="C104" s="35"/>
      <c r="D104" s="98"/>
      <c r="E104" s="99"/>
      <c r="F104" s="7"/>
      <c r="G104" s="7"/>
      <c r="H104" s="7"/>
      <c r="I104" s="100"/>
      <c r="J104" s="7"/>
      <c r="K104" s="7"/>
      <c r="L104" s="7"/>
      <c r="M104" s="7"/>
      <c r="N104" s="98"/>
      <c r="O104" s="7"/>
      <c r="P104" s="7"/>
      <c r="Q104" s="7"/>
      <c r="R104" s="7"/>
      <c r="S104" s="77"/>
    </row>
    <row r="105" spans="1:19" s="97" customFormat="1" ht="30.75" customHeight="1">
      <c r="C105" s="59"/>
      <c r="D105" s="101"/>
      <c r="E105" s="102"/>
      <c r="I105" s="103"/>
      <c r="N105" s="101"/>
      <c r="S105" s="82"/>
    </row>
    <row r="106" spans="1:19">
      <c r="A106" s="97"/>
      <c r="B106" s="97"/>
      <c r="D106" s="101"/>
      <c r="E106" s="102"/>
      <c r="F106" s="97"/>
      <c r="G106" s="97"/>
      <c r="H106" s="97"/>
      <c r="I106" s="103"/>
      <c r="J106" s="97"/>
      <c r="K106" s="97"/>
      <c r="L106" s="97"/>
      <c r="M106" s="97"/>
      <c r="N106" s="101"/>
      <c r="O106" s="97"/>
      <c r="P106" s="97"/>
      <c r="Q106" s="97"/>
      <c r="R106" s="97"/>
    </row>
  </sheetData>
  <mergeCells count="69">
    <mergeCell ref="C11:C14"/>
    <mergeCell ref="B17:B21"/>
    <mergeCell ref="B28:B29"/>
    <mergeCell ref="S31:S33"/>
    <mergeCell ref="S12:S15"/>
    <mergeCell ref="S16:S19"/>
    <mergeCell ref="B22:B24"/>
    <mergeCell ref="C30:C33"/>
    <mergeCell ref="O7:O9"/>
    <mergeCell ref="S7:S9"/>
    <mergeCell ref="A7:A9"/>
    <mergeCell ref="B7:B9"/>
    <mergeCell ref="C7:C9"/>
    <mergeCell ref="E7:E9"/>
    <mergeCell ref="J7:J9"/>
    <mergeCell ref="F7:F9"/>
    <mergeCell ref="G7:G9"/>
    <mergeCell ref="H7:H9"/>
    <mergeCell ref="K7:K9"/>
    <mergeCell ref="L7:L9"/>
    <mergeCell ref="M7:M9"/>
    <mergeCell ref="P7:P9"/>
    <mergeCell ref="Q7:Q9"/>
    <mergeCell ref="R7:R9"/>
    <mergeCell ref="A1:S1"/>
    <mergeCell ref="A2:S2"/>
    <mergeCell ref="A4:S4"/>
    <mergeCell ref="A6:S6"/>
    <mergeCell ref="A3:S3"/>
    <mergeCell ref="A5:I5"/>
    <mergeCell ref="J5:S5"/>
    <mergeCell ref="A96:S96"/>
    <mergeCell ref="A99:S99"/>
    <mergeCell ref="A36:S36"/>
    <mergeCell ref="B37:B39"/>
    <mergeCell ref="B42:B60"/>
    <mergeCell ref="B81:B88"/>
    <mergeCell ref="B62:B70"/>
    <mergeCell ref="B72:B79"/>
    <mergeCell ref="C42:C60"/>
    <mergeCell ref="C62:C70"/>
    <mergeCell ref="C72:C79"/>
    <mergeCell ref="C81:C88"/>
    <mergeCell ref="C90:C92"/>
    <mergeCell ref="S81:S88"/>
    <mergeCell ref="C37:C39"/>
    <mergeCell ref="A40:S40"/>
    <mergeCell ref="A41:S41"/>
    <mergeCell ref="S90:S92"/>
    <mergeCell ref="S94:S95"/>
    <mergeCell ref="C17:C21"/>
    <mergeCell ref="C22:C26"/>
    <mergeCell ref="S34:S35"/>
    <mergeCell ref="S37:S39"/>
    <mergeCell ref="S42:S60"/>
    <mergeCell ref="S62:S70"/>
    <mergeCell ref="S72:S79"/>
    <mergeCell ref="A89:S89"/>
    <mergeCell ref="A93:S93"/>
    <mergeCell ref="A61:S61"/>
    <mergeCell ref="A71:S71"/>
    <mergeCell ref="A80:S80"/>
    <mergeCell ref="S28:S29"/>
    <mergeCell ref="B34:B35"/>
    <mergeCell ref="C34:C35"/>
    <mergeCell ref="N20:N21"/>
    <mergeCell ref="S22:S26"/>
    <mergeCell ref="A27:S27"/>
    <mergeCell ref="B30:B33"/>
  </mergeCells>
  <pageMargins left="0.70866141732283472" right="0.70866141732283472" top="0.74803149606299213" bottom="0.74803149606299213" header="0.31496062992125984" footer="0.31496062992125984"/>
  <pageSetup scale="34"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tabColor rgb="FF8E001B"/>
    <pageSetUpPr fitToPage="1"/>
  </sheetPr>
  <dimension ref="A1:S87"/>
  <sheetViews>
    <sheetView zoomScale="70" zoomScaleNormal="70" workbookViewId="0">
      <pane ySplit="8" topLeftCell="A9" activePane="bottomLeft" state="frozen"/>
      <selection activeCell="A5" sqref="A5:I5"/>
      <selection pane="bottomLeft" activeCell="I11" sqref="I11"/>
    </sheetView>
  </sheetViews>
  <sheetFormatPr baseColWidth="10" defaultColWidth="9.3984375" defaultRowHeight="10"/>
  <cols>
    <col min="1" max="1" width="5.796875" style="58" customWidth="1"/>
    <col min="2" max="2" width="50.796875" style="58" customWidth="1"/>
    <col min="3" max="3" width="22.796875" style="59" customWidth="1"/>
    <col min="4" max="4" width="50.796875" style="63" customWidth="1"/>
    <col min="5" max="5" width="10.796875" style="61" customWidth="1"/>
    <col min="6" max="8" width="10.796875" style="58" hidden="1" customWidth="1"/>
    <col min="9" max="9" width="90.796875" style="62" customWidth="1"/>
    <col min="10" max="10" width="10.796875" style="58" customWidth="1"/>
    <col min="11" max="13" width="10.796875" style="58" hidden="1" customWidth="1"/>
    <col min="14" max="14" width="90.796875" style="63" customWidth="1"/>
    <col min="15" max="15" width="10.796875" style="58" customWidth="1"/>
    <col min="16" max="18" width="10.796875" style="58" hidden="1" customWidth="1"/>
    <col min="19" max="19" width="50.796875" style="59" customWidth="1"/>
    <col min="20" max="20" width="8.796875" style="58" customWidth="1"/>
    <col min="21" max="16384" width="9.3984375" style="58"/>
  </cols>
  <sheetData>
    <row r="1" spans="1:19" s="1" customFormat="1" ht="18" customHeight="1">
      <c r="A1" s="259" t="s">
        <v>1829</v>
      </c>
      <c r="B1" s="260"/>
      <c r="C1" s="260"/>
      <c r="D1" s="260"/>
      <c r="E1" s="260"/>
      <c r="F1" s="260"/>
      <c r="G1" s="260"/>
      <c r="H1" s="260"/>
      <c r="I1" s="260"/>
      <c r="J1" s="260"/>
      <c r="K1" s="260"/>
      <c r="L1" s="260"/>
      <c r="M1" s="260"/>
      <c r="N1" s="260"/>
      <c r="O1" s="260"/>
      <c r="P1" s="260"/>
      <c r="Q1" s="260"/>
      <c r="R1" s="260"/>
      <c r="S1" s="260"/>
    </row>
    <row r="2" spans="1:19" s="1" customFormat="1" ht="18" customHeight="1">
      <c r="A2" s="261" t="s">
        <v>27</v>
      </c>
      <c r="B2" s="262"/>
      <c r="C2" s="262"/>
      <c r="D2" s="262"/>
      <c r="E2" s="262"/>
      <c r="F2" s="262"/>
      <c r="G2" s="262"/>
      <c r="H2" s="262"/>
      <c r="I2" s="262"/>
      <c r="J2" s="262"/>
      <c r="K2" s="262"/>
      <c r="L2" s="262"/>
      <c r="M2" s="262"/>
      <c r="N2" s="262"/>
      <c r="O2" s="262"/>
      <c r="P2" s="262"/>
      <c r="Q2" s="262"/>
      <c r="R2" s="262"/>
      <c r="S2" s="262"/>
    </row>
    <row r="3" spans="1:19" s="6" customFormat="1" ht="42" customHeight="1">
      <c r="A3" s="265"/>
      <c r="B3" s="266"/>
      <c r="C3" s="266"/>
      <c r="D3" s="266"/>
      <c r="E3" s="266"/>
      <c r="F3" s="266"/>
      <c r="G3" s="266"/>
      <c r="H3" s="266"/>
      <c r="I3" s="266"/>
      <c r="J3" s="266"/>
      <c r="K3" s="266"/>
      <c r="L3" s="266"/>
      <c r="M3" s="266"/>
      <c r="N3" s="266"/>
      <c r="O3" s="266"/>
      <c r="P3" s="266"/>
      <c r="Q3" s="266"/>
      <c r="R3" s="266"/>
      <c r="S3" s="266"/>
    </row>
    <row r="4" spans="1:19" s="1" customFormat="1" ht="58.5" customHeight="1">
      <c r="A4" s="263" t="str">
        <f>CARÁTULA!B4</f>
        <v xml:space="preserve">CÉDULA DE EVALUACIÓN PARA CÁNCER EN MENORES DE 18 AÑOS: Astrocitoma, Ependimoma, Meduloblastoma, Neuroblastoma, Otros tumores del sistema nervioso central; Tumor de Wilms, Otros tumores renales, Hepatocarcinoma, Hepatoblastoma, Osteosarcoma, Sarcoma de Ewing, Linfoma no Hodgkin, Enfermedad o linfoma deHodgkin, Retinoblastoma, Sarcoma de partes blandas, Tumores gonadales, Tumores extragonadales, Diversos carcinomas, Histiocitosis; Leucemia linfoblástica aguda, Leucemia mieloblástica aguda, Leucemia crónica, Síndrome mielodisplásico - 2018                                                                                                                                                                             </v>
      </c>
      <c r="B4" s="264"/>
      <c r="C4" s="264"/>
      <c r="D4" s="264"/>
      <c r="E4" s="264"/>
      <c r="F4" s="264"/>
      <c r="G4" s="264"/>
      <c r="H4" s="264"/>
      <c r="I4" s="264"/>
      <c r="J4" s="264"/>
      <c r="K4" s="264"/>
      <c r="L4" s="264"/>
      <c r="M4" s="264"/>
      <c r="N4" s="264"/>
      <c r="O4" s="264"/>
      <c r="P4" s="264"/>
      <c r="Q4" s="264"/>
      <c r="R4" s="264"/>
      <c r="S4" s="264"/>
    </row>
    <row r="5" spans="1:19" s="7" customFormat="1" ht="21" customHeight="1">
      <c r="A5" s="301">
        <f>CARÁTULA!E8</f>
        <v>0</v>
      </c>
      <c r="B5" s="301"/>
      <c r="C5" s="301"/>
      <c r="D5" s="301"/>
      <c r="E5" s="301"/>
      <c r="F5" s="301"/>
      <c r="G5" s="301"/>
      <c r="H5" s="301"/>
      <c r="I5" s="301"/>
      <c r="J5" s="301">
        <f>CARÁTULA!E11</f>
        <v>0</v>
      </c>
      <c r="K5" s="301"/>
      <c r="L5" s="301"/>
      <c r="M5" s="301"/>
      <c r="N5" s="301"/>
      <c r="O5" s="301"/>
      <c r="P5" s="301"/>
      <c r="Q5" s="301"/>
      <c r="R5" s="301"/>
      <c r="S5" s="301"/>
    </row>
    <row r="6" spans="1:19" s="7" customFormat="1" ht="20" customHeight="1">
      <c r="A6" s="302" t="s">
        <v>1852</v>
      </c>
      <c r="B6" s="302"/>
      <c r="C6" s="302"/>
      <c r="D6" s="302"/>
      <c r="E6" s="302"/>
      <c r="F6" s="302"/>
      <c r="G6" s="302"/>
      <c r="H6" s="302"/>
      <c r="I6" s="302"/>
      <c r="J6" s="302"/>
      <c r="K6" s="302"/>
      <c r="L6" s="302"/>
      <c r="M6" s="302"/>
      <c r="N6" s="302"/>
      <c r="O6" s="302"/>
      <c r="P6" s="302"/>
      <c r="Q6" s="302"/>
      <c r="R6" s="302"/>
      <c r="S6" s="302"/>
    </row>
    <row r="7" spans="1:19" s="7" customFormat="1" ht="20" customHeight="1">
      <c r="A7" s="251"/>
      <c r="B7" s="251" t="s">
        <v>28</v>
      </c>
      <c r="C7" s="252" t="s">
        <v>29</v>
      </c>
      <c r="D7" s="8" t="s">
        <v>30</v>
      </c>
      <c r="E7" s="252" t="s">
        <v>31</v>
      </c>
      <c r="F7" s="257" t="s">
        <v>1723</v>
      </c>
      <c r="G7" s="257" t="s">
        <v>452</v>
      </c>
      <c r="H7" s="257" t="s">
        <v>1724</v>
      </c>
      <c r="I7" s="8" t="s">
        <v>1</v>
      </c>
      <c r="J7" s="252" t="s">
        <v>31</v>
      </c>
      <c r="K7" s="257" t="s">
        <v>1723</v>
      </c>
      <c r="L7" s="257" t="s">
        <v>452</v>
      </c>
      <c r="M7" s="257" t="s">
        <v>1724</v>
      </c>
      <c r="N7" s="9" t="s">
        <v>2</v>
      </c>
      <c r="O7" s="252" t="s">
        <v>31</v>
      </c>
      <c r="P7" s="288" t="s">
        <v>1723</v>
      </c>
      <c r="Q7" s="288" t="s">
        <v>452</v>
      </c>
      <c r="R7" s="288" t="s">
        <v>1724</v>
      </c>
      <c r="S7" s="252" t="s">
        <v>32</v>
      </c>
    </row>
    <row r="8" spans="1:19" s="7" customFormat="1" ht="20" customHeight="1">
      <c r="A8" s="251"/>
      <c r="B8" s="251"/>
      <c r="C8" s="252"/>
      <c r="D8" s="39" t="s">
        <v>33</v>
      </c>
      <c r="E8" s="252"/>
      <c r="F8" s="257"/>
      <c r="G8" s="257"/>
      <c r="H8" s="257"/>
      <c r="I8" s="40" t="s">
        <v>33</v>
      </c>
      <c r="J8" s="252"/>
      <c r="K8" s="257"/>
      <c r="L8" s="257"/>
      <c r="M8" s="257"/>
      <c r="N8" s="41" t="s">
        <v>5</v>
      </c>
      <c r="O8" s="252"/>
      <c r="P8" s="288"/>
      <c r="Q8" s="288"/>
      <c r="R8" s="288"/>
      <c r="S8" s="252"/>
    </row>
    <row r="9" spans="1:19" s="48" customFormat="1" ht="15">
      <c r="A9" s="251"/>
      <c r="B9" s="251"/>
      <c r="C9" s="253"/>
      <c r="D9" s="42" t="s">
        <v>34</v>
      </c>
      <c r="E9" s="253"/>
      <c r="F9" s="257"/>
      <c r="G9" s="257"/>
      <c r="H9" s="257"/>
      <c r="I9" s="43" t="s">
        <v>34</v>
      </c>
      <c r="J9" s="253"/>
      <c r="K9" s="257"/>
      <c r="L9" s="257"/>
      <c r="M9" s="257"/>
      <c r="N9" s="44" t="s">
        <v>34</v>
      </c>
      <c r="O9" s="253"/>
      <c r="P9" s="288"/>
      <c r="Q9" s="288"/>
      <c r="R9" s="288"/>
      <c r="S9" s="253"/>
    </row>
    <row r="10" spans="1:19" s="48" customFormat="1" ht="123" customHeight="1">
      <c r="A10" s="45">
        <v>1</v>
      </c>
      <c r="B10" s="17" t="s">
        <v>836</v>
      </c>
      <c r="C10" s="24" t="s">
        <v>296</v>
      </c>
      <c r="D10" s="17" t="s">
        <v>837</v>
      </c>
      <c r="E10" s="18">
        <v>1</v>
      </c>
      <c r="F10" s="46">
        <f t="shared" ref="F10:F11" si="0">IF(E10=G10,H10)</f>
        <v>1</v>
      </c>
      <c r="G10" s="46">
        <f t="shared" ref="G10:G11" si="1">IF(E10="NA","NA",H10)</f>
        <v>1</v>
      </c>
      <c r="H10" s="46">
        <v>1</v>
      </c>
      <c r="I10" s="20" t="s">
        <v>838</v>
      </c>
      <c r="J10" s="18">
        <v>1</v>
      </c>
      <c r="K10" s="46">
        <f t="shared" ref="K10:K24" si="2">IF(J10=L10,M10)</f>
        <v>1</v>
      </c>
      <c r="L10" s="46">
        <f t="shared" ref="L10:L24" si="3">IF(J10="NA","NA",M10)</f>
        <v>1</v>
      </c>
      <c r="M10" s="46">
        <v>1</v>
      </c>
      <c r="N10" s="17" t="s">
        <v>839</v>
      </c>
      <c r="O10" s="18">
        <v>1</v>
      </c>
      <c r="P10" s="46">
        <f t="shared" ref="P10:P24" si="4">IF(O10=Q10,R10)</f>
        <v>1</v>
      </c>
      <c r="Q10" s="46">
        <f t="shared" ref="Q10:Q24" si="5">IF(O10="NA","NA",R10)</f>
        <v>1</v>
      </c>
      <c r="R10" s="46">
        <v>1</v>
      </c>
      <c r="S10" s="254" t="s">
        <v>176</v>
      </c>
    </row>
    <row r="11" spans="1:19" s="48" customFormat="1" ht="258" customHeight="1">
      <c r="A11" s="45">
        <v>2</v>
      </c>
      <c r="B11" s="17" t="s">
        <v>840</v>
      </c>
      <c r="C11" s="24" t="s">
        <v>297</v>
      </c>
      <c r="D11" s="17" t="s">
        <v>841</v>
      </c>
      <c r="E11" s="18">
        <v>1</v>
      </c>
      <c r="F11" s="46">
        <f t="shared" si="0"/>
        <v>1</v>
      </c>
      <c r="G11" s="46">
        <f t="shared" si="1"/>
        <v>1</v>
      </c>
      <c r="H11" s="46">
        <v>1</v>
      </c>
      <c r="I11" s="20" t="s">
        <v>1951</v>
      </c>
      <c r="J11" s="18">
        <v>1</v>
      </c>
      <c r="K11" s="46">
        <f t="shared" si="2"/>
        <v>1</v>
      </c>
      <c r="L11" s="46">
        <f t="shared" si="3"/>
        <v>1</v>
      </c>
      <c r="M11" s="46">
        <v>1</v>
      </c>
      <c r="N11" s="17" t="s">
        <v>847</v>
      </c>
      <c r="O11" s="18">
        <v>1</v>
      </c>
      <c r="P11" s="46">
        <f t="shared" si="4"/>
        <v>1</v>
      </c>
      <c r="Q11" s="46">
        <f t="shared" si="5"/>
        <v>1</v>
      </c>
      <c r="R11" s="46">
        <v>1</v>
      </c>
      <c r="S11" s="254"/>
    </row>
    <row r="12" spans="1:19" s="48" customFormat="1" ht="266.25" customHeight="1">
      <c r="A12" s="45">
        <v>3</v>
      </c>
      <c r="B12" s="17" t="s">
        <v>842</v>
      </c>
      <c r="C12" s="24" t="s">
        <v>298</v>
      </c>
      <c r="D12" s="17" t="s">
        <v>843</v>
      </c>
      <c r="E12" s="18">
        <v>1</v>
      </c>
      <c r="F12" s="46">
        <f t="shared" ref="F12:F24" si="6">IF(E12=G12,H12)</f>
        <v>1</v>
      </c>
      <c r="G12" s="46">
        <f t="shared" ref="G12:G24" si="7">IF(E12="NA","NA",H12)</f>
        <v>1</v>
      </c>
      <c r="H12" s="46">
        <v>1</v>
      </c>
      <c r="I12" s="20" t="s">
        <v>844</v>
      </c>
      <c r="J12" s="18">
        <v>1</v>
      </c>
      <c r="K12" s="46">
        <f t="shared" si="2"/>
        <v>1</v>
      </c>
      <c r="L12" s="46">
        <f t="shared" si="3"/>
        <v>1</v>
      </c>
      <c r="M12" s="46">
        <v>1</v>
      </c>
      <c r="N12" s="17" t="s">
        <v>845</v>
      </c>
      <c r="O12" s="18">
        <v>1</v>
      </c>
      <c r="P12" s="46">
        <f t="shared" si="4"/>
        <v>1</v>
      </c>
      <c r="Q12" s="46">
        <f t="shared" si="5"/>
        <v>1</v>
      </c>
      <c r="R12" s="46">
        <v>1</v>
      </c>
      <c r="S12" s="254" t="s">
        <v>26</v>
      </c>
    </row>
    <row r="13" spans="1:19" s="48" customFormat="1" ht="285">
      <c r="A13" s="45">
        <v>4</v>
      </c>
      <c r="B13" s="17" t="s">
        <v>840</v>
      </c>
      <c r="C13" s="24" t="s">
        <v>299</v>
      </c>
      <c r="D13" s="17" t="s">
        <v>1797</v>
      </c>
      <c r="E13" s="18">
        <v>1</v>
      </c>
      <c r="F13" s="46">
        <f t="shared" si="6"/>
        <v>1</v>
      </c>
      <c r="G13" s="46">
        <f t="shared" si="7"/>
        <v>1</v>
      </c>
      <c r="H13" s="46">
        <v>1</v>
      </c>
      <c r="I13" s="20" t="s">
        <v>846</v>
      </c>
      <c r="J13" s="18">
        <v>1</v>
      </c>
      <c r="K13" s="46">
        <f t="shared" si="2"/>
        <v>1</v>
      </c>
      <c r="L13" s="46">
        <f t="shared" si="3"/>
        <v>1</v>
      </c>
      <c r="M13" s="46">
        <v>1</v>
      </c>
      <c r="N13" s="17" t="s">
        <v>847</v>
      </c>
      <c r="O13" s="18">
        <v>1</v>
      </c>
      <c r="P13" s="46">
        <f t="shared" si="4"/>
        <v>1</v>
      </c>
      <c r="Q13" s="46">
        <f t="shared" si="5"/>
        <v>1</v>
      </c>
      <c r="R13" s="46">
        <v>1</v>
      </c>
      <c r="S13" s="254"/>
    </row>
    <row r="14" spans="1:19" s="48" customFormat="1" ht="45">
      <c r="A14" s="45">
        <v>5</v>
      </c>
      <c r="B14" s="270" t="s">
        <v>848</v>
      </c>
      <c r="C14" s="24" t="s">
        <v>300</v>
      </c>
      <c r="D14" s="17" t="s">
        <v>849</v>
      </c>
      <c r="E14" s="18">
        <v>1</v>
      </c>
      <c r="F14" s="46">
        <f t="shared" si="6"/>
        <v>1</v>
      </c>
      <c r="G14" s="46">
        <f t="shared" si="7"/>
        <v>1</v>
      </c>
      <c r="H14" s="46">
        <v>1</v>
      </c>
      <c r="I14" s="20" t="s">
        <v>850</v>
      </c>
      <c r="J14" s="18">
        <v>1</v>
      </c>
      <c r="K14" s="46">
        <f t="shared" si="2"/>
        <v>1</v>
      </c>
      <c r="L14" s="46">
        <f t="shared" si="3"/>
        <v>1</v>
      </c>
      <c r="M14" s="46">
        <v>1</v>
      </c>
      <c r="N14" s="17" t="s">
        <v>851</v>
      </c>
      <c r="O14" s="18">
        <v>1</v>
      </c>
      <c r="P14" s="46">
        <f t="shared" si="4"/>
        <v>1</v>
      </c>
      <c r="Q14" s="46">
        <f t="shared" si="5"/>
        <v>1</v>
      </c>
      <c r="R14" s="46">
        <v>1</v>
      </c>
      <c r="S14" s="254"/>
    </row>
    <row r="15" spans="1:19" s="48" customFormat="1" ht="30">
      <c r="A15" s="45">
        <v>6</v>
      </c>
      <c r="B15" s="270"/>
      <c r="C15" s="24" t="s">
        <v>301</v>
      </c>
      <c r="D15" s="17" t="s">
        <v>852</v>
      </c>
      <c r="E15" s="18">
        <v>1</v>
      </c>
      <c r="F15" s="46">
        <f t="shared" si="6"/>
        <v>1</v>
      </c>
      <c r="G15" s="46">
        <f t="shared" si="7"/>
        <v>1</v>
      </c>
      <c r="H15" s="46">
        <v>1</v>
      </c>
      <c r="I15" s="20" t="s">
        <v>853</v>
      </c>
      <c r="J15" s="18">
        <v>1</v>
      </c>
      <c r="K15" s="46">
        <f t="shared" si="2"/>
        <v>1</v>
      </c>
      <c r="L15" s="46">
        <f t="shared" si="3"/>
        <v>1</v>
      </c>
      <c r="M15" s="46">
        <v>1</v>
      </c>
      <c r="N15" s="17" t="s">
        <v>839</v>
      </c>
      <c r="O15" s="18">
        <v>1</v>
      </c>
      <c r="P15" s="46">
        <f t="shared" si="4"/>
        <v>1</v>
      </c>
      <c r="Q15" s="46">
        <f t="shared" si="5"/>
        <v>1</v>
      </c>
      <c r="R15" s="46">
        <v>1</v>
      </c>
      <c r="S15" s="254"/>
    </row>
    <row r="16" spans="1:19" s="48" customFormat="1" ht="90">
      <c r="A16" s="45">
        <v>7</v>
      </c>
      <c r="B16" s="270"/>
      <c r="C16" s="24" t="s">
        <v>302</v>
      </c>
      <c r="D16" s="17" t="s">
        <v>854</v>
      </c>
      <c r="E16" s="18">
        <v>1</v>
      </c>
      <c r="F16" s="46">
        <f t="shared" si="6"/>
        <v>1</v>
      </c>
      <c r="G16" s="46">
        <f t="shared" si="7"/>
        <v>1</v>
      </c>
      <c r="H16" s="46">
        <v>1</v>
      </c>
      <c r="I16" s="20" t="s">
        <v>855</v>
      </c>
      <c r="J16" s="18">
        <v>1</v>
      </c>
      <c r="K16" s="46">
        <f t="shared" si="2"/>
        <v>1</v>
      </c>
      <c r="L16" s="46">
        <f t="shared" si="3"/>
        <v>1</v>
      </c>
      <c r="M16" s="46">
        <v>1</v>
      </c>
      <c r="N16" s="17" t="s">
        <v>856</v>
      </c>
      <c r="O16" s="18">
        <v>1</v>
      </c>
      <c r="P16" s="46">
        <f t="shared" si="4"/>
        <v>1</v>
      </c>
      <c r="Q16" s="46">
        <f t="shared" si="5"/>
        <v>1</v>
      </c>
      <c r="R16" s="46">
        <v>1</v>
      </c>
      <c r="S16" s="254"/>
    </row>
    <row r="17" spans="1:19" s="48" customFormat="1" ht="30">
      <c r="A17" s="45">
        <v>8</v>
      </c>
      <c r="B17" s="270"/>
      <c r="C17" s="24" t="s">
        <v>303</v>
      </c>
      <c r="D17" s="17" t="s">
        <v>857</v>
      </c>
      <c r="E17" s="18">
        <v>1</v>
      </c>
      <c r="F17" s="46">
        <f t="shared" si="6"/>
        <v>1</v>
      </c>
      <c r="G17" s="46">
        <f t="shared" si="7"/>
        <v>1</v>
      </c>
      <c r="H17" s="46">
        <v>1</v>
      </c>
      <c r="I17" s="20" t="s">
        <v>858</v>
      </c>
      <c r="J17" s="18">
        <v>1</v>
      </c>
      <c r="K17" s="46">
        <f t="shared" si="2"/>
        <v>1</v>
      </c>
      <c r="L17" s="46">
        <f t="shared" si="3"/>
        <v>1</v>
      </c>
      <c r="M17" s="46">
        <v>1</v>
      </c>
      <c r="N17" s="17" t="s">
        <v>859</v>
      </c>
      <c r="O17" s="18">
        <v>1</v>
      </c>
      <c r="P17" s="46">
        <f t="shared" si="4"/>
        <v>1</v>
      </c>
      <c r="Q17" s="46">
        <f t="shared" si="5"/>
        <v>1</v>
      </c>
      <c r="R17" s="46">
        <v>1</v>
      </c>
      <c r="S17" s="254"/>
    </row>
    <row r="18" spans="1:19" s="48" customFormat="1" ht="75">
      <c r="A18" s="45">
        <v>9</v>
      </c>
      <c r="B18" s="270"/>
      <c r="C18" s="24" t="s">
        <v>304</v>
      </c>
      <c r="D18" s="17" t="s">
        <v>860</v>
      </c>
      <c r="E18" s="18">
        <v>1</v>
      </c>
      <c r="F18" s="46">
        <f t="shared" si="6"/>
        <v>1</v>
      </c>
      <c r="G18" s="46">
        <f t="shared" si="7"/>
        <v>1</v>
      </c>
      <c r="H18" s="46">
        <v>1</v>
      </c>
      <c r="I18" s="20" t="s">
        <v>861</v>
      </c>
      <c r="J18" s="18">
        <v>1</v>
      </c>
      <c r="K18" s="46">
        <f t="shared" si="2"/>
        <v>1</v>
      </c>
      <c r="L18" s="46">
        <f t="shared" si="3"/>
        <v>1</v>
      </c>
      <c r="M18" s="46">
        <v>1</v>
      </c>
      <c r="N18" s="17" t="s">
        <v>862</v>
      </c>
      <c r="O18" s="18">
        <v>1</v>
      </c>
      <c r="P18" s="46">
        <f t="shared" si="4"/>
        <v>1</v>
      </c>
      <c r="Q18" s="46">
        <f t="shared" si="5"/>
        <v>1</v>
      </c>
      <c r="R18" s="46">
        <v>1</v>
      </c>
      <c r="S18" s="254"/>
    </row>
    <row r="19" spans="1:19" s="48" customFormat="1" ht="45">
      <c r="A19" s="45">
        <v>10</v>
      </c>
      <c r="B19" s="270"/>
      <c r="C19" s="24" t="s">
        <v>305</v>
      </c>
      <c r="D19" s="17" t="s">
        <v>863</v>
      </c>
      <c r="E19" s="18">
        <v>1</v>
      </c>
      <c r="F19" s="46">
        <f t="shared" si="6"/>
        <v>1</v>
      </c>
      <c r="G19" s="46">
        <f t="shared" si="7"/>
        <v>1</v>
      </c>
      <c r="H19" s="46">
        <v>1</v>
      </c>
      <c r="I19" s="20" t="s">
        <v>864</v>
      </c>
      <c r="J19" s="18">
        <v>1</v>
      </c>
      <c r="K19" s="46">
        <f t="shared" si="2"/>
        <v>1</v>
      </c>
      <c r="L19" s="46">
        <f t="shared" si="3"/>
        <v>1</v>
      </c>
      <c r="M19" s="46">
        <v>1</v>
      </c>
      <c r="N19" s="17" t="s">
        <v>865</v>
      </c>
      <c r="O19" s="18">
        <v>1</v>
      </c>
      <c r="P19" s="46">
        <f t="shared" si="4"/>
        <v>1</v>
      </c>
      <c r="Q19" s="46">
        <f t="shared" si="5"/>
        <v>1</v>
      </c>
      <c r="R19" s="46">
        <v>1</v>
      </c>
      <c r="S19" s="254"/>
    </row>
    <row r="20" spans="1:19" s="48" customFormat="1" ht="175.5" customHeight="1">
      <c r="A20" s="45">
        <v>11</v>
      </c>
      <c r="B20" s="270" t="s">
        <v>866</v>
      </c>
      <c r="C20" s="267" t="s">
        <v>1870</v>
      </c>
      <c r="D20" s="194" t="s">
        <v>568</v>
      </c>
      <c r="E20" s="18">
        <v>1</v>
      </c>
      <c r="F20" s="46">
        <f t="shared" si="6"/>
        <v>1</v>
      </c>
      <c r="G20" s="46">
        <f t="shared" si="7"/>
        <v>1</v>
      </c>
      <c r="H20" s="46">
        <v>1</v>
      </c>
      <c r="I20" s="196" t="s">
        <v>704</v>
      </c>
      <c r="J20" s="18">
        <v>1</v>
      </c>
      <c r="K20" s="46">
        <f t="shared" si="2"/>
        <v>1</v>
      </c>
      <c r="L20" s="46">
        <f t="shared" si="3"/>
        <v>1</v>
      </c>
      <c r="M20" s="46">
        <v>1</v>
      </c>
      <c r="N20" s="194" t="s">
        <v>867</v>
      </c>
      <c r="O20" s="18">
        <v>1</v>
      </c>
      <c r="P20" s="46">
        <f t="shared" si="4"/>
        <v>1</v>
      </c>
      <c r="Q20" s="46">
        <f t="shared" si="5"/>
        <v>1</v>
      </c>
      <c r="R20" s="46">
        <v>1</v>
      </c>
      <c r="S20" s="254"/>
    </row>
    <row r="21" spans="1:19" s="48" customFormat="1" ht="146.25" customHeight="1">
      <c r="A21" s="45">
        <v>12</v>
      </c>
      <c r="B21" s="270"/>
      <c r="C21" s="267"/>
      <c r="D21" s="194" t="s">
        <v>571</v>
      </c>
      <c r="E21" s="18">
        <v>1</v>
      </c>
      <c r="F21" s="46">
        <f t="shared" si="6"/>
        <v>1</v>
      </c>
      <c r="G21" s="46">
        <f t="shared" si="7"/>
        <v>1</v>
      </c>
      <c r="H21" s="46">
        <v>1</v>
      </c>
      <c r="I21" s="196" t="s">
        <v>788</v>
      </c>
      <c r="J21" s="18">
        <v>1</v>
      </c>
      <c r="K21" s="46">
        <f t="shared" si="2"/>
        <v>1</v>
      </c>
      <c r="L21" s="46">
        <f t="shared" si="3"/>
        <v>1</v>
      </c>
      <c r="M21" s="46">
        <v>1</v>
      </c>
      <c r="N21" s="194" t="s">
        <v>868</v>
      </c>
      <c r="O21" s="18">
        <v>1</v>
      </c>
      <c r="P21" s="46">
        <f t="shared" si="4"/>
        <v>1</v>
      </c>
      <c r="Q21" s="46">
        <f t="shared" si="5"/>
        <v>1</v>
      </c>
      <c r="R21" s="46">
        <v>1</v>
      </c>
      <c r="S21" s="254"/>
    </row>
    <row r="22" spans="1:19" s="48" customFormat="1" ht="165">
      <c r="A22" s="45">
        <v>13</v>
      </c>
      <c r="B22" s="270"/>
      <c r="C22" s="267"/>
      <c r="D22" s="194" t="s">
        <v>869</v>
      </c>
      <c r="E22" s="18">
        <v>1</v>
      </c>
      <c r="F22" s="46">
        <f t="shared" si="6"/>
        <v>1</v>
      </c>
      <c r="G22" s="46">
        <f t="shared" si="7"/>
        <v>1</v>
      </c>
      <c r="H22" s="46">
        <v>1</v>
      </c>
      <c r="I22" s="196" t="s">
        <v>790</v>
      </c>
      <c r="J22" s="18">
        <v>1</v>
      </c>
      <c r="K22" s="46">
        <f t="shared" si="2"/>
        <v>1</v>
      </c>
      <c r="L22" s="46">
        <f t="shared" si="3"/>
        <v>1</v>
      </c>
      <c r="M22" s="46">
        <v>1</v>
      </c>
      <c r="N22" s="194" t="s">
        <v>870</v>
      </c>
      <c r="O22" s="18">
        <v>1</v>
      </c>
      <c r="P22" s="46">
        <f t="shared" si="4"/>
        <v>1</v>
      </c>
      <c r="Q22" s="46">
        <f t="shared" si="5"/>
        <v>1</v>
      </c>
      <c r="R22" s="46">
        <v>1</v>
      </c>
      <c r="S22" s="254"/>
    </row>
    <row r="23" spans="1:19" s="48" customFormat="1" ht="125.25" customHeight="1">
      <c r="A23" s="45">
        <v>14</v>
      </c>
      <c r="B23" s="270"/>
      <c r="C23" s="267"/>
      <c r="D23" s="194" t="s">
        <v>576</v>
      </c>
      <c r="E23" s="18">
        <v>1</v>
      </c>
      <c r="F23" s="46">
        <f t="shared" si="6"/>
        <v>1</v>
      </c>
      <c r="G23" s="46">
        <f t="shared" si="7"/>
        <v>1</v>
      </c>
      <c r="H23" s="46">
        <v>1</v>
      </c>
      <c r="I23" s="196" t="s">
        <v>792</v>
      </c>
      <c r="J23" s="18">
        <v>1</v>
      </c>
      <c r="K23" s="46">
        <f t="shared" si="2"/>
        <v>1</v>
      </c>
      <c r="L23" s="46">
        <f t="shared" si="3"/>
        <v>1</v>
      </c>
      <c r="M23" s="46">
        <v>1</v>
      </c>
      <c r="N23" s="194" t="s">
        <v>514</v>
      </c>
      <c r="O23" s="18">
        <v>1</v>
      </c>
      <c r="P23" s="46">
        <f t="shared" si="4"/>
        <v>1</v>
      </c>
      <c r="Q23" s="46">
        <f t="shared" si="5"/>
        <v>1</v>
      </c>
      <c r="R23" s="46">
        <v>1</v>
      </c>
      <c r="S23" s="254"/>
    </row>
    <row r="24" spans="1:19" s="48" customFormat="1" ht="120">
      <c r="A24" s="45">
        <v>15</v>
      </c>
      <c r="B24" s="270"/>
      <c r="C24" s="267"/>
      <c r="D24" s="17" t="s">
        <v>871</v>
      </c>
      <c r="E24" s="18">
        <v>1</v>
      </c>
      <c r="F24" s="46">
        <f t="shared" si="6"/>
        <v>1</v>
      </c>
      <c r="G24" s="46">
        <f t="shared" si="7"/>
        <v>1</v>
      </c>
      <c r="H24" s="46">
        <v>1</v>
      </c>
      <c r="I24" s="20" t="s">
        <v>1789</v>
      </c>
      <c r="J24" s="18">
        <v>1</v>
      </c>
      <c r="K24" s="46">
        <f t="shared" si="2"/>
        <v>1</v>
      </c>
      <c r="L24" s="46">
        <f t="shared" si="3"/>
        <v>1</v>
      </c>
      <c r="M24" s="46">
        <v>1</v>
      </c>
      <c r="N24" s="17" t="s">
        <v>714</v>
      </c>
      <c r="O24" s="18">
        <v>1</v>
      </c>
      <c r="P24" s="46">
        <f t="shared" si="4"/>
        <v>1</v>
      </c>
      <c r="Q24" s="46">
        <f t="shared" si="5"/>
        <v>1</v>
      </c>
      <c r="R24" s="46">
        <v>1</v>
      </c>
      <c r="S24" s="254"/>
    </row>
    <row r="25" spans="1:19" s="48" customFormat="1" ht="14">
      <c r="A25" s="254" t="s">
        <v>203</v>
      </c>
      <c r="B25" s="254"/>
      <c r="C25" s="254"/>
      <c r="D25" s="254"/>
      <c r="E25" s="254"/>
      <c r="F25" s="254"/>
      <c r="G25" s="254"/>
      <c r="H25" s="254"/>
      <c r="I25" s="254"/>
      <c r="J25" s="254"/>
      <c r="K25" s="254"/>
      <c r="L25" s="254"/>
      <c r="M25" s="254"/>
      <c r="N25" s="254"/>
      <c r="O25" s="254"/>
      <c r="P25" s="254"/>
      <c r="Q25" s="254"/>
      <c r="R25" s="254"/>
      <c r="S25" s="254"/>
    </row>
    <row r="26" spans="1:19" s="48" customFormat="1" ht="45">
      <c r="A26" s="45">
        <v>16</v>
      </c>
      <c r="B26" s="270" t="s">
        <v>872</v>
      </c>
      <c r="C26" s="267" t="s">
        <v>217</v>
      </c>
      <c r="D26" s="17" t="s">
        <v>1710</v>
      </c>
      <c r="E26" s="18">
        <v>1</v>
      </c>
      <c r="F26" s="46">
        <f t="shared" ref="F26:F27" si="8">IF(E26=G26,H26)</f>
        <v>1</v>
      </c>
      <c r="G26" s="46">
        <f t="shared" ref="G26:G27" si="9">IF(E26="NA","NA",H26)</f>
        <v>1</v>
      </c>
      <c r="H26" s="46">
        <v>1</v>
      </c>
      <c r="I26" s="20" t="s">
        <v>1711</v>
      </c>
      <c r="J26" s="18">
        <v>1</v>
      </c>
      <c r="K26" s="46">
        <f t="shared" ref="K26:K28" si="10">IF(J26=L26,M26)</f>
        <v>1</v>
      </c>
      <c r="L26" s="46">
        <f t="shared" ref="L26:L28" si="11">IF(J26="NA","NA",M26)</f>
        <v>1</v>
      </c>
      <c r="M26" s="46">
        <v>1</v>
      </c>
      <c r="N26" s="17" t="s">
        <v>581</v>
      </c>
      <c r="O26" s="18">
        <v>1</v>
      </c>
      <c r="P26" s="46">
        <f t="shared" ref="P26:P28" si="12">IF(O26=Q26,R26)</f>
        <v>1</v>
      </c>
      <c r="Q26" s="46">
        <f t="shared" ref="Q26:Q28" si="13">IF(O26="NA","NA",R26)</f>
        <v>1</v>
      </c>
      <c r="R26" s="46">
        <v>1</v>
      </c>
      <c r="S26" s="254" t="s">
        <v>20</v>
      </c>
    </row>
    <row r="27" spans="1:19" s="48" customFormat="1" ht="60">
      <c r="A27" s="45">
        <v>17</v>
      </c>
      <c r="B27" s="270"/>
      <c r="C27" s="267"/>
      <c r="D27" s="17" t="s">
        <v>1712</v>
      </c>
      <c r="E27" s="18">
        <v>1</v>
      </c>
      <c r="F27" s="46">
        <f t="shared" si="8"/>
        <v>1</v>
      </c>
      <c r="G27" s="46">
        <f t="shared" si="9"/>
        <v>1</v>
      </c>
      <c r="H27" s="46">
        <v>1</v>
      </c>
      <c r="I27" s="20" t="s">
        <v>582</v>
      </c>
      <c r="J27" s="18">
        <v>1</v>
      </c>
      <c r="K27" s="46">
        <f t="shared" si="10"/>
        <v>1</v>
      </c>
      <c r="L27" s="46">
        <f t="shared" si="11"/>
        <v>1</v>
      </c>
      <c r="M27" s="46">
        <v>1</v>
      </c>
      <c r="N27" s="17" t="s">
        <v>583</v>
      </c>
      <c r="O27" s="18">
        <v>1</v>
      </c>
      <c r="P27" s="46">
        <f t="shared" si="12"/>
        <v>1</v>
      </c>
      <c r="Q27" s="46">
        <f t="shared" si="13"/>
        <v>1</v>
      </c>
      <c r="R27" s="46">
        <v>1</v>
      </c>
      <c r="S27" s="254"/>
    </row>
    <row r="28" spans="1:19" s="48" customFormat="1" ht="45">
      <c r="A28" s="45">
        <v>18</v>
      </c>
      <c r="B28" s="270"/>
      <c r="C28" s="267"/>
      <c r="D28" s="17" t="s">
        <v>1798</v>
      </c>
      <c r="E28" s="18">
        <v>1</v>
      </c>
      <c r="F28" s="46">
        <f t="shared" ref="F28" si="14">IF(E28=G28,H28)</f>
        <v>1</v>
      </c>
      <c r="G28" s="46">
        <f t="shared" ref="G28" si="15">IF(E28="NA","NA",H28)</f>
        <v>1</v>
      </c>
      <c r="H28" s="46">
        <v>1</v>
      </c>
      <c r="I28" s="20" t="s">
        <v>584</v>
      </c>
      <c r="J28" s="18">
        <v>1</v>
      </c>
      <c r="K28" s="46">
        <f t="shared" si="10"/>
        <v>1</v>
      </c>
      <c r="L28" s="46">
        <f t="shared" si="11"/>
        <v>1</v>
      </c>
      <c r="M28" s="46">
        <v>1</v>
      </c>
      <c r="N28" s="17" t="s">
        <v>585</v>
      </c>
      <c r="O28" s="18">
        <v>1</v>
      </c>
      <c r="P28" s="46">
        <f t="shared" si="12"/>
        <v>1</v>
      </c>
      <c r="Q28" s="46">
        <f t="shared" si="13"/>
        <v>1</v>
      </c>
      <c r="R28" s="46">
        <v>1</v>
      </c>
      <c r="S28" s="254"/>
    </row>
    <row r="29" spans="1:19" s="48" customFormat="1" ht="14">
      <c r="A29" s="254" t="s">
        <v>306</v>
      </c>
      <c r="B29" s="254"/>
      <c r="C29" s="254"/>
      <c r="D29" s="254"/>
      <c r="E29" s="254"/>
      <c r="F29" s="254"/>
      <c r="G29" s="254"/>
      <c r="H29" s="254"/>
      <c r="I29" s="254"/>
      <c r="J29" s="254"/>
      <c r="K29" s="254"/>
      <c r="L29" s="254"/>
      <c r="M29" s="254"/>
      <c r="N29" s="254"/>
      <c r="O29" s="254"/>
      <c r="P29" s="254"/>
      <c r="Q29" s="254"/>
      <c r="R29" s="254"/>
      <c r="S29" s="254"/>
    </row>
    <row r="30" spans="1:19" s="48" customFormat="1" ht="15">
      <c r="A30" s="45">
        <v>19</v>
      </c>
      <c r="B30" s="270" t="s">
        <v>872</v>
      </c>
      <c r="C30" s="267" t="s">
        <v>217</v>
      </c>
      <c r="D30" s="17" t="s">
        <v>586</v>
      </c>
      <c r="E30" s="18">
        <v>1</v>
      </c>
      <c r="F30" s="46">
        <f t="shared" ref="F30:F32" si="16">IF(E30=G30,H30)</f>
        <v>1</v>
      </c>
      <c r="G30" s="46">
        <f t="shared" ref="G30:G32" si="17">IF(E30="NA","NA",H30)</f>
        <v>1</v>
      </c>
      <c r="H30" s="46">
        <v>1</v>
      </c>
      <c r="I30" s="20" t="s">
        <v>587</v>
      </c>
      <c r="J30" s="18">
        <v>1</v>
      </c>
      <c r="K30" s="46">
        <f t="shared" ref="K30:K48" si="18">IF(J30=L30,M30)</f>
        <v>1</v>
      </c>
      <c r="L30" s="46">
        <f t="shared" ref="L30:L48" si="19">IF(J30="NA","NA",M30)</f>
        <v>1</v>
      </c>
      <c r="M30" s="46">
        <v>1</v>
      </c>
      <c r="N30" s="17" t="s">
        <v>588</v>
      </c>
      <c r="O30" s="18">
        <v>1</v>
      </c>
      <c r="P30" s="46">
        <f t="shared" ref="P30:P48" si="20">IF(O30=Q30,R30)</f>
        <v>1</v>
      </c>
      <c r="Q30" s="46">
        <f t="shared" ref="Q30:Q48" si="21">IF(O30="NA","NA",R30)</f>
        <v>1</v>
      </c>
      <c r="R30" s="46">
        <v>1</v>
      </c>
      <c r="S30" s="254" t="s">
        <v>20</v>
      </c>
    </row>
    <row r="31" spans="1:19" s="48" customFormat="1" ht="15">
      <c r="A31" s="45">
        <v>20</v>
      </c>
      <c r="B31" s="270"/>
      <c r="C31" s="267"/>
      <c r="D31" s="17" t="s">
        <v>589</v>
      </c>
      <c r="E31" s="18">
        <v>1</v>
      </c>
      <c r="F31" s="46">
        <f t="shared" si="16"/>
        <v>1</v>
      </c>
      <c r="G31" s="46">
        <f t="shared" si="17"/>
        <v>1</v>
      </c>
      <c r="H31" s="46">
        <v>1</v>
      </c>
      <c r="I31" s="20" t="s">
        <v>587</v>
      </c>
      <c r="J31" s="18">
        <v>1</v>
      </c>
      <c r="K31" s="46">
        <f t="shared" si="18"/>
        <v>1</v>
      </c>
      <c r="L31" s="46">
        <f t="shared" si="19"/>
        <v>1</v>
      </c>
      <c r="M31" s="46">
        <v>1</v>
      </c>
      <c r="N31" s="17" t="s">
        <v>588</v>
      </c>
      <c r="O31" s="18">
        <v>1</v>
      </c>
      <c r="P31" s="46">
        <f t="shared" si="20"/>
        <v>1</v>
      </c>
      <c r="Q31" s="46">
        <f t="shared" si="21"/>
        <v>1</v>
      </c>
      <c r="R31" s="46">
        <v>1</v>
      </c>
      <c r="S31" s="254"/>
    </row>
    <row r="32" spans="1:19" s="48" customFormat="1" ht="30">
      <c r="A32" s="45">
        <v>21</v>
      </c>
      <c r="B32" s="270"/>
      <c r="C32" s="267"/>
      <c r="D32" s="17" t="s">
        <v>590</v>
      </c>
      <c r="E32" s="18">
        <v>1</v>
      </c>
      <c r="F32" s="46">
        <f t="shared" si="16"/>
        <v>1</v>
      </c>
      <c r="G32" s="46">
        <f t="shared" si="17"/>
        <v>1</v>
      </c>
      <c r="H32" s="46">
        <v>1</v>
      </c>
      <c r="I32" s="20" t="s">
        <v>587</v>
      </c>
      <c r="J32" s="18">
        <v>1</v>
      </c>
      <c r="K32" s="46">
        <f t="shared" si="18"/>
        <v>1</v>
      </c>
      <c r="L32" s="46">
        <f t="shared" si="19"/>
        <v>1</v>
      </c>
      <c r="M32" s="46">
        <v>1</v>
      </c>
      <c r="N32" s="17" t="s">
        <v>588</v>
      </c>
      <c r="O32" s="18">
        <v>1</v>
      </c>
      <c r="P32" s="46">
        <f t="shared" si="20"/>
        <v>1</v>
      </c>
      <c r="Q32" s="46">
        <f t="shared" si="21"/>
        <v>1</v>
      </c>
      <c r="R32" s="46">
        <v>1</v>
      </c>
      <c r="S32" s="254"/>
    </row>
    <row r="33" spans="1:19" s="48" customFormat="1" ht="30">
      <c r="A33" s="45">
        <v>22</v>
      </c>
      <c r="B33" s="270"/>
      <c r="C33" s="267"/>
      <c r="D33" s="17" t="s">
        <v>591</v>
      </c>
      <c r="E33" s="18">
        <v>1</v>
      </c>
      <c r="F33" s="46">
        <f t="shared" ref="F33:F48" si="22">IF(E33=G33,H33)</f>
        <v>1</v>
      </c>
      <c r="G33" s="46">
        <f t="shared" ref="G33:G48" si="23">IF(E33="NA","NA",H33)</f>
        <v>1</v>
      </c>
      <c r="H33" s="46">
        <v>1</v>
      </c>
      <c r="I33" s="20" t="s">
        <v>587</v>
      </c>
      <c r="J33" s="18">
        <v>1</v>
      </c>
      <c r="K33" s="46">
        <f t="shared" si="18"/>
        <v>1</v>
      </c>
      <c r="L33" s="46">
        <f t="shared" si="19"/>
        <v>1</v>
      </c>
      <c r="M33" s="46">
        <v>1</v>
      </c>
      <c r="N33" s="17" t="s">
        <v>588</v>
      </c>
      <c r="O33" s="18">
        <v>1</v>
      </c>
      <c r="P33" s="46">
        <f t="shared" si="20"/>
        <v>1</v>
      </c>
      <c r="Q33" s="46">
        <f t="shared" si="21"/>
        <v>1</v>
      </c>
      <c r="R33" s="46">
        <v>1</v>
      </c>
      <c r="S33" s="254"/>
    </row>
    <row r="34" spans="1:19" s="48" customFormat="1" ht="15">
      <c r="A34" s="45">
        <v>23</v>
      </c>
      <c r="B34" s="270"/>
      <c r="C34" s="267"/>
      <c r="D34" s="17" t="s">
        <v>592</v>
      </c>
      <c r="E34" s="18">
        <v>1</v>
      </c>
      <c r="F34" s="46">
        <f t="shared" si="22"/>
        <v>1</v>
      </c>
      <c r="G34" s="46">
        <f t="shared" si="23"/>
        <v>1</v>
      </c>
      <c r="H34" s="46">
        <v>1</v>
      </c>
      <c r="I34" s="20" t="s">
        <v>587</v>
      </c>
      <c r="J34" s="18">
        <v>1</v>
      </c>
      <c r="K34" s="46">
        <f t="shared" si="18"/>
        <v>1</v>
      </c>
      <c r="L34" s="46">
        <f t="shared" si="19"/>
        <v>1</v>
      </c>
      <c r="M34" s="46">
        <v>1</v>
      </c>
      <c r="N34" s="17" t="s">
        <v>588</v>
      </c>
      <c r="O34" s="18">
        <v>1</v>
      </c>
      <c r="P34" s="46">
        <f t="shared" si="20"/>
        <v>1</v>
      </c>
      <c r="Q34" s="46">
        <f t="shared" si="21"/>
        <v>1</v>
      </c>
      <c r="R34" s="46">
        <v>1</v>
      </c>
      <c r="S34" s="254"/>
    </row>
    <row r="35" spans="1:19" s="48" customFormat="1" ht="30">
      <c r="A35" s="45">
        <v>24</v>
      </c>
      <c r="B35" s="270"/>
      <c r="C35" s="267"/>
      <c r="D35" s="17" t="s">
        <v>593</v>
      </c>
      <c r="E35" s="18">
        <v>1</v>
      </c>
      <c r="F35" s="46">
        <f t="shared" si="22"/>
        <v>1</v>
      </c>
      <c r="G35" s="46">
        <f t="shared" si="23"/>
        <v>1</v>
      </c>
      <c r="H35" s="46">
        <v>1</v>
      </c>
      <c r="I35" s="20" t="s">
        <v>587</v>
      </c>
      <c r="J35" s="18">
        <v>1</v>
      </c>
      <c r="K35" s="46">
        <f t="shared" si="18"/>
        <v>1</v>
      </c>
      <c r="L35" s="46">
        <f t="shared" si="19"/>
        <v>1</v>
      </c>
      <c r="M35" s="46">
        <v>1</v>
      </c>
      <c r="N35" s="17" t="s">
        <v>588</v>
      </c>
      <c r="O35" s="18">
        <v>1</v>
      </c>
      <c r="P35" s="46">
        <f t="shared" si="20"/>
        <v>1</v>
      </c>
      <c r="Q35" s="46">
        <f t="shared" si="21"/>
        <v>1</v>
      </c>
      <c r="R35" s="46">
        <v>1</v>
      </c>
      <c r="S35" s="254"/>
    </row>
    <row r="36" spans="1:19" s="48" customFormat="1" ht="30">
      <c r="A36" s="45">
        <v>25</v>
      </c>
      <c r="B36" s="270"/>
      <c r="C36" s="267"/>
      <c r="D36" s="17" t="s">
        <v>594</v>
      </c>
      <c r="E36" s="18">
        <v>1</v>
      </c>
      <c r="F36" s="46">
        <f t="shared" si="22"/>
        <v>1</v>
      </c>
      <c r="G36" s="46">
        <f t="shared" si="23"/>
        <v>1</v>
      </c>
      <c r="H36" s="46">
        <v>1</v>
      </c>
      <c r="I36" s="20" t="s">
        <v>587</v>
      </c>
      <c r="J36" s="18">
        <v>1</v>
      </c>
      <c r="K36" s="46">
        <f t="shared" si="18"/>
        <v>1</v>
      </c>
      <c r="L36" s="46">
        <f t="shared" si="19"/>
        <v>1</v>
      </c>
      <c r="M36" s="46">
        <v>1</v>
      </c>
      <c r="N36" s="17" t="s">
        <v>588</v>
      </c>
      <c r="O36" s="18">
        <v>1</v>
      </c>
      <c r="P36" s="46">
        <f t="shared" si="20"/>
        <v>1</v>
      </c>
      <c r="Q36" s="46">
        <f t="shared" si="21"/>
        <v>1</v>
      </c>
      <c r="R36" s="46">
        <v>1</v>
      </c>
      <c r="S36" s="254"/>
    </row>
    <row r="37" spans="1:19" s="48" customFormat="1" ht="30">
      <c r="A37" s="45">
        <v>26</v>
      </c>
      <c r="B37" s="270"/>
      <c r="C37" s="267"/>
      <c r="D37" s="17" t="s">
        <v>595</v>
      </c>
      <c r="E37" s="18">
        <v>1</v>
      </c>
      <c r="F37" s="46">
        <f t="shared" si="22"/>
        <v>1</v>
      </c>
      <c r="G37" s="46">
        <f t="shared" si="23"/>
        <v>1</v>
      </c>
      <c r="H37" s="46">
        <v>1</v>
      </c>
      <c r="I37" s="20" t="s">
        <v>873</v>
      </c>
      <c r="J37" s="18">
        <v>1</v>
      </c>
      <c r="K37" s="46">
        <f t="shared" si="18"/>
        <v>1</v>
      </c>
      <c r="L37" s="46">
        <f t="shared" si="19"/>
        <v>1</v>
      </c>
      <c r="M37" s="46">
        <v>1</v>
      </c>
      <c r="N37" s="17" t="s">
        <v>588</v>
      </c>
      <c r="O37" s="18">
        <v>1</v>
      </c>
      <c r="P37" s="46">
        <f t="shared" si="20"/>
        <v>1</v>
      </c>
      <c r="Q37" s="46">
        <f t="shared" si="21"/>
        <v>1</v>
      </c>
      <c r="R37" s="46">
        <v>1</v>
      </c>
      <c r="S37" s="254"/>
    </row>
    <row r="38" spans="1:19" s="48" customFormat="1" ht="30">
      <c r="A38" s="45">
        <v>27</v>
      </c>
      <c r="B38" s="270"/>
      <c r="C38" s="267"/>
      <c r="D38" s="17" t="s">
        <v>597</v>
      </c>
      <c r="E38" s="18">
        <v>1</v>
      </c>
      <c r="F38" s="46">
        <f t="shared" si="22"/>
        <v>1</v>
      </c>
      <c r="G38" s="46">
        <f t="shared" si="23"/>
        <v>1</v>
      </c>
      <c r="H38" s="46">
        <v>1</v>
      </c>
      <c r="I38" s="20" t="s">
        <v>873</v>
      </c>
      <c r="J38" s="18">
        <v>1</v>
      </c>
      <c r="K38" s="46">
        <f t="shared" si="18"/>
        <v>1</v>
      </c>
      <c r="L38" s="46">
        <f t="shared" si="19"/>
        <v>1</v>
      </c>
      <c r="M38" s="46">
        <v>1</v>
      </c>
      <c r="N38" s="17" t="s">
        <v>588</v>
      </c>
      <c r="O38" s="18">
        <v>1</v>
      </c>
      <c r="P38" s="46">
        <f t="shared" si="20"/>
        <v>1</v>
      </c>
      <c r="Q38" s="46">
        <f t="shared" si="21"/>
        <v>1</v>
      </c>
      <c r="R38" s="46">
        <v>1</v>
      </c>
      <c r="S38" s="254"/>
    </row>
    <row r="39" spans="1:19" s="48" customFormat="1" ht="30">
      <c r="A39" s="45">
        <v>28</v>
      </c>
      <c r="B39" s="270"/>
      <c r="C39" s="267"/>
      <c r="D39" s="17" t="s">
        <v>598</v>
      </c>
      <c r="E39" s="18">
        <v>1</v>
      </c>
      <c r="F39" s="46">
        <f t="shared" si="22"/>
        <v>1</v>
      </c>
      <c r="G39" s="46">
        <f t="shared" si="23"/>
        <v>1</v>
      </c>
      <c r="H39" s="46">
        <v>1</v>
      </c>
      <c r="I39" s="20" t="s">
        <v>873</v>
      </c>
      <c r="J39" s="18">
        <v>1</v>
      </c>
      <c r="K39" s="46">
        <f t="shared" si="18"/>
        <v>1</v>
      </c>
      <c r="L39" s="46">
        <f t="shared" si="19"/>
        <v>1</v>
      </c>
      <c r="M39" s="46">
        <v>1</v>
      </c>
      <c r="N39" s="17" t="s">
        <v>588</v>
      </c>
      <c r="O39" s="18">
        <v>1</v>
      </c>
      <c r="P39" s="46">
        <f t="shared" si="20"/>
        <v>1</v>
      </c>
      <c r="Q39" s="46">
        <f t="shared" si="21"/>
        <v>1</v>
      </c>
      <c r="R39" s="46">
        <v>1</v>
      </c>
      <c r="S39" s="254"/>
    </row>
    <row r="40" spans="1:19" s="48" customFormat="1" ht="30">
      <c r="A40" s="45">
        <v>29</v>
      </c>
      <c r="B40" s="270"/>
      <c r="C40" s="267"/>
      <c r="D40" s="17" t="s">
        <v>599</v>
      </c>
      <c r="E40" s="18">
        <v>1</v>
      </c>
      <c r="F40" s="46">
        <f t="shared" si="22"/>
        <v>1</v>
      </c>
      <c r="G40" s="46">
        <f t="shared" si="23"/>
        <v>1</v>
      </c>
      <c r="H40" s="46">
        <v>1</v>
      </c>
      <c r="I40" s="20" t="s">
        <v>587</v>
      </c>
      <c r="J40" s="18">
        <v>1</v>
      </c>
      <c r="K40" s="46">
        <f t="shared" si="18"/>
        <v>1</v>
      </c>
      <c r="L40" s="46">
        <f t="shared" si="19"/>
        <v>1</v>
      </c>
      <c r="M40" s="46">
        <v>1</v>
      </c>
      <c r="N40" s="17" t="s">
        <v>588</v>
      </c>
      <c r="O40" s="18">
        <v>1</v>
      </c>
      <c r="P40" s="46">
        <f t="shared" si="20"/>
        <v>1</v>
      </c>
      <c r="Q40" s="46">
        <f t="shared" si="21"/>
        <v>1</v>
      </c>
      <c r="R40" s="46">
        <v>1</v>
      </c>
      <c r="S40" s="254"/>
    </row>
    <row r="41" spans="1:19" s="48" customFormat="1" ht="30">
      <c r="A41" s="45">
        <v>30</v>
      </c>
      <c r="B41" s="270"/>
      <c r="C41" s="267"/>
      <c r="D41" s="17" t="s">
        <v>600</v>
      </c>
      <c r="E41" s="18">
        <v>1</v>
      </c>
      <c r="F41" s="46">
        <f t="shared" si="22"/>
        <v>1</v>
      </c>
      <c r="G41" s="46">
        <f t="shared" si="23"/>
        <v>1</v>
      </c>
      <c r="H41" s="46">
        <v>1</v>
      </c>
      <c r="I41" s="20" t="s">
        <v>587</v>
      </c>
      <c r="J41" s="18">
        <v>1</v>
      </c>
      <c r="K41" s="46">
        <f t="shared" si="18"/>
        <v>1</v>
      </c>
      <c r="L41" s="46">
        <f t="shared" si="19"/>
        <v>1</v>
      </c>
      <c r="M41" s="46">
        <v>1</v>
      </c>
      <c r="N41" s="17" t="s">
        <v>588</v>
      </c>
      <c r="O41" s="18">
        <v>1</v>
      </c>
      <c r="P41" s="46">
        <f t="shared" si="20"/>
        <v>1</v>
      </c>
      <c r="Q41" s="46">
        <f t="shared" si="21"/>
        <v>1</v>
      </c>
      <c r="R41" s="46">
        <v>1</v>
      </c>
      <c r="S41" s="254"/>
    </row>
    <row r="42" spans="1:19" s="48" customFormat="1" ht="30">
      <c r="A42" s="45">
        <v>31</v>
      </c>
      <c r="B42" s="270"/>
      <c r="C42" s="267"/>
      <c r="D42" s="17" t="s">
        <v>601</v>
      </c>
      <c r="E42" s="18">
        <v>1</v>
      </c>
      <c r="F42" s="46">
        <f t="shared" si="22"/>
        <v>1</v>
      </c>
      <c r="G42" s="46">
        <f t="shared" si="23"/>
        <v>1</v>
      </c>
      <c r="H42" s="46">
        <v>1</v>
      </c>
      <c r="I42" s="20" t="s">
        <v>587</v>
      </c>
      <c r="J42" s="18">
        <v>1</v>
      </c>
      <c r="K42" s="46">
        <f t="shared" si="18"/>
        <v>1</v>
      </c>
      <c r="L42" s="46">
        <f t="shared" si="19"/>
        <v>1</v>
      </c>
      <c r="M42" s="46">
        <v>1</v>
      </c>
      <c r="N42" s="17" t="s">
        <v>588</v>
      </c>
      <c r="O42" s="18">
        <v>1</v>
      </c>
      <c r="P42" s="46">
        <f t="shared" si="20"/>
        <v>1</v>
      </c>
      <c r="Q42" s="46">
        <f t="shared" si="21"/>
        <v>1</v>
      </c>
      <c r="R42" s="46">
        <v>1</v>
      </c>
      <c r="S42" s="254"/>
    </row>
    <row r="43" spans="1:19" s="48" customFormat="1" ht="30">
      <c r="A43" s="45">
        <v>32</v>
      </c>
      <c r="B43" s="270"/>
      <c r="C43" s="267"/>
      <c r="D43" s="17" t="s">
        <v>874</v>
      </c>
      <c r="E43" s="18">
        <v>1</v>
      </c>
      <c r="F43" s="46">
        <f t="shared" si="22"/>
        <v>1</v>
      </c>
      <c r="G43" s="46">
        <f t="shared" si="23"/>
        <v>1</v>
      </c>
      <c r="H43" s="46">
        <v>1</v>
      </c>
      <c r="I43" s="20" t="s">
        <v>873</v>
      </c>
      <c r="J43" s="18">
        <v>1</v>
      </c>
      <c r="K43" s="46">
        <f t="shared" si="18"/>
        <v>1</v>
      </c>
      <c r="L43" s="46">
        <f t="shared" si="19"/>
        <v>1</v>
      </c>
      <c r="M43" s="46">
        <v>1</v>
      </c>
      <c r="N43" s="17" t="s">
        <v>588</v>
      </c>
      <c r="O43" s="18">
        <v>1</v>
      </c>
      <c r="P43" s="46">
        <f t="shared" si="20"/>
        <v>1</v>
      </c>
      <c r="Q43" s="46">
        <f t="shared" si="21"/>
        <v>1</v>
      </c>
      <c r="R43" s="46">
        <v>1</v>
      </c>
      <c r="S43" s="254"/>
    </row>
    <row r="44" spans="1:19" s="48" customFormat="1" ht="30">
      <c r="A44" s="45">
        <v>33</v>
      </c>
      <c r="B44" s="270"/>
      <c r="C44" s="267"/>
      <c r="D44" s="17" t="s">
        <v>603</v>
      </c>
      <c r="E44" s="18">
        <v>1</v>
      </c>
      <c r="F44" s="46">
        <f t="shared" si="22"/>
        <v>1</v>
      </c>
      <c r="G44" s="46">
        <f t="shared" si="23"/>
        <v>1</v>
      </c>
      <c r="H44" s="46">
        <v>1</v>
      </c>
      <c r="I44" s="20" t="s">
        <v>873</v>
      </c>
      <c r="J44" s="18">
        <v>1</v>
      </c>
      <c r="K44" s="46">
        <f t="shared" si="18"/>
        <v>1</v>
      </c>
      <c r="L44" s="46">
        <f t="shared" si="19"/>
        <v>1</v>
      </c>
      <c r="M44" s="46">
        <v>1</v>
      </c>
      <c r="N44" s="17" t="s">
        <v>588</v>
      </c>
      <c r="O44" s="18">
        <v>1</v>
      </c>
      <c r="P44" s="46">
        <f t="shared" si="20"/>
        <v>1</v>
      </c>
      <c r="Q44" s="46">
        <f t="shared" si="21"/>
        <v>1</v>
      </c>
      <c r="R44" s="46">
        <v>1</v>
      </c>
      <c r="S44" s="254"/>
    </row>
    <row r="45" spans="1:19" s="48" customFormat="1" ht="30">
      <c r="A45" s="45">
        <v>34</v>
      </c>
      <c r="B45" s="270"/>
      <c r="C45" s="267"/>
      <c r="D45" s="17" t="s">
        <v>604</v>
      </c>
      <c r="E45" s="18">
        <v>1</v>
      </c>
      <c r="F45" s="46">
        <f t="shared" si="22"/>
        <v>1</v>
      </c>
      <c r="G45" s="46">
        <f t="shared" si="23"/>
        <v>1</v>
      </c>
      <c r="H45" s="46">
        <v>1</v>
      </c>
      <c r="I45" s="20" t="s">
        <v>873</v>
      </c>
      <c r="J45" s="18">
        <v>1</v>
      </c>
      <c r="K45" s="46">
        <f t="shared" si="18"/>
        <v>1</v>
      </c>
      <c r="L45" s="46">
        <f t="shared" si="19"/>
        <v>1</v>
      </c>
      <c r="M45" s="46">
        <v>1</v>
      </c>
      <c r="N45" s="17" t="s">
        <v>588</v>
      </c>
      <c r="O45" s="18">
        <v>1</v>
      </c>
      <c r="P45" s="46">
        <f t="shared" si="20"/>
        <v>1</v>
      </c>
      <c r="Q45" s="46">
        <f t="shared" si="21"/>
        <v>1</v>
      </c>
      <c r="R45" s="46">
        <v>1</v>
      </c>
      <c r="S45" s="254"/>
    </row>
    <row r="46" spans="1:19" s="48" customFormat="1" ht="30">
      <c r="A46" s="45">
        <v>35</v>
      </c>
      <c r="B46" s="270"/>
      <c r="C46" s="267"/>
      <c r="D46" s="17" t="s">
        <v>875</v>
      </c>
      <c r="E46" s="18">
        <v>1</v>
      </c>
      <c r="F46" s="46">
        <f t="shared" si="22"/>
        <v>1</v>
      </c>
      <c r="G46" s="46">
        <f t="shared" si="23"/>
        <v>1</v>
      </c>
      <c r="H46" s="46">
        <v>1</v>
      </c>
      <c r="I46" s="20" t="s">
        <v>873</v>
      </c>
      <c r="J46" s="18">
        <v>1</v>
      </c>
      <c r="K46" s="46">
        <f t="shared" si="18"/>
        <v>1</v>
      </c>
      <c r="L46" s="46">
        <f t="shared" si="19"/>
        <v>1</v>
      </c>
      <c r="M46" s="46">
        <v>1</v>
      </c>
      <c r="N46" s="17" t="s">
        <v>588</v>
      </c>
      <c r="O46" s="18">
        <v>1</v>
      </c>
      <c r="P46" s="46">
        <f t="shared" si="20"/>
        <v>1</v>
      </c>
      <c r="Q46" s="46">
        <f t="shared" si="21"/>
        <v>1</v>
      </c>
      <c r="R46" s="46">
        <v>1</v>
      </c>
      <c r="S46" s="254"/>
    </row>
    <row r="47" spans="1:19" s="48" customFormat="1" ht="30">
      <c r="A47" s="45">
        <v>36</v>
      </c>
      <c r="B47" s="270"/>
      <c r="C47" s="267"/>
      <c r="D47" s="17" t="s">
        <v>606</v>
      </c>
      <c r="E47" s="18">
        <v>1</v>
      </c>
      <c r="F47" s="46">
        <f t="shared" si="22"/>
        <v>1</v>
      </c>
      <c r="G47" s="46">
        <f t="shared" si="23"/>
        <v>1</v>
      </c>
      <c r="H47" s="46">
        <v>1</v>
      </c>
      <c r="I47" s="20" t="s">
        <v>587</v>
      </c>
      <c r="J47" s="18">
        <v>1</v>
      </c>
      <c r="K47" s="46">
        <f t="shared" si="18"/>
        <v>1</v>
      </c>
      <c r="L47" s="46">
        <f t="shared" si="19"/>
        <v>1</v>
      </c>
      <c r="M47" s="46">
        <v>1</v>
      </c>
      <c r="N47" s="17" t="s">
        <v>588</v>
      </c>
      <c r="O47" s="18">
        <v>1</v>
      </c>
      <c r="P47" s="46">
        <f t="shared" si="20"/>
        <v>1</v>
      </c>
      <c r="Q47" s="46">
        <f t="shared" si="21"/>
        <v>1</v>
      </c>
      <c r="R47" s="46">
        <v>1</v>
      </c>
      <c r="S47" s="254"/>
    </row>
    <row r="48" spans="1:19" s="48" customFormat="1" ht="15">
      <c r="A48" s="45">
        <v>37</v>
      </c>
      <c r="B48" s="270"/>
      <c r="C48" s="267"/>
      <c r="D48" s="17" t="s">
        <v>607</v>
      </c>
      <c r="E48" s="18">
        <v>1</v>
      </c>
      <c r="F48" s="46">
        <f t="shared" si="22"/>
        <v>1</v>
      </c>
      <c r="G48" s="46">
        <f t="shared" si="23"/>
        <v>1</v>
      </c>
      <c r="H48" s="46">
        <v>1</v>
      </c>
      <c r="I48" s="20" t="s">
        <v>587</v>
      </c>
      <c r="J48" s="18">
        <v>1</v>
      </c>
      <c r="K48" s="46">
        <f t="shared" si="18"/>
        <v>1</v>
      </c>
      <c r="L48" s="46">
        <f t="shared" si="19"/>
        <v>1</v>
      </c>
      <c r="M48" s="46">
        <v>1</v>
      </c>
      <c r="N48" s="17" t="s">
        <v>588</v>
      </c>
      <c r="O48" s="18">
        <v>1</v>
      </c>
      <c r="P48" s="46">
        <f t="shared" si="20"/>
        <v>1</v>
      </c>
      <c r="Q48" s="46">
        <f t="shared" si="21"/>
        <v>1</v>
      </c>
      <c r="R48" s="46">
        <v>1</v>
      </c>
      <c r="S48" s="254"/>
    </row>
    <row r="49" spans="1:19" s="48" customFormat="1" ht="14">
      <c r="A49" s="254" t="s">
        <v>307</v>
      </c>
      <c r="B49" s="254"/>
      <c r="C49" s="254"/>
      <c r="D49" s="254"/>
      <c r="E49" s="254"/>
      <c r="F49" s="254"/>
      <c r="G49" s="254"/>
      <c r="H49" s="254"/>
      <c r="I49" s="254"/>
      <c r="J49" s="254"/>
      <c r="K49" s="254"/>
      <c r="L49" s="254"/>
      <c r="M49" s="254"/>
      <c r="N49" s="254"/>
      <c r="O49" s="254"/>
      <c r="P49" s="254"/>
      <c r="Q49" s="254"/>
      <c r="R49" s="254"/>
      <c r="S49" s="254"/>
    </row>
    <row r="50" spans="1:19" s="48" customFormat="1" ht="15">
      <c r="A50" s="45">
        <v>38</v>
      </c>
      <c r="B50" s="270" t="s">
        <v>872</v>
      </c>
      <c r="C50" s="267" t="s">
        <v>217</v>
      </c>
      <c r="D50" s="17" t="s">
        <v>608</v>
      </c>
      <c r="E50" s="18">
        <v>1</v>
      </c>
      <c r="F50" s="46">
        <f t="shared" ref="F50:F51" si="24">IF(E50=G50,H50)</f>
        <v>1</v>
      </c>
      <c r="G50" s="46">
        <f t="shared" ref="G50:G51" si="25">IF(E50="NA","NA",H50)</f>
        <v>1</v>
      </c>
      <c r="H50" s="46">
        <v>1</v>
      </c>
      <c r="I50" s="20" t="s">
        <v>587</v>
      </c>
      <c r="J50" s="18">
        <v>1</v>
      </c>
      <c r="K50" s="46">
        <f t="shared" ref="K50:K58" si="26">IF(J50=L50,M50)</f>
        <v>1</v>
      </c>
      <c r="L50" s="46">
        <f t="shared" ref="L50:L58" si="27">IF(J50="NA","NA",M50)</f>
        <v>1</v>
      </c>
      <c r="M50" s="46">
        <v>1</v>
      </c>
      <c r="N50" s="17" t="s">
        <v>588</v>
      </c>
      <c r="O50" s="18">
        <v>1</v>
      </c>
      <c r="P50" s="46">
        <f t="shared" ref="P50:P58" si="28">IF(O50=Q50,R50)</f>
        <v>1</v>
      </c>
      <c r="Q50" s="46">
        <f t="shared" ref="Q50:Q58" si="29">IF(O50="NA","NA",R50)</f>
        <v>1</v>
      </c>
      <c r="R50" s="46">
        <v>1</v>
      </c>
      <c r="S50" s="254" t="s">
        <v>20</v>
      </c>
    </row>
    <row r="51" spans="1:19" s="48" customFormat="1" ht="30">
      <c r="A51" s="45">
        <v>39</v>
      </c>
      <c r="B51" s="270"/>
      <c r="C51" s="267"/>
      <c r="D51" s="17" t="s">
        <v>876</v>
      </c>
      <c r="E51" s="18">
        <v>1</v>
      </c>
      <c r="F51" s="46">
        <f t="shared" si="24"/>
        <v>1</v>
      </c>
      <c r="G51" s="46">
        <f t="shared" si="25"/>
        <v>1</v>
      </c>
      <c r="H51" s="46">
        <v>1</v>
      </c>
      <c r="I51" s="20" t="s">
        <v>587</v>
      </c>
      <c r="J51" s="18">
        <v>1</v>
      </c>
      <c r="K51" s="46">
        <f t="shared" si="26"/>
        <v>1</v>
      </c>
      <c r="L51" s="46">
        <f t="shared" si="27"/>
        <v>1</v>
      </c>
      <c r="M51" s="46">
        <v>1</v>
      </c>
      <c r="N51" s="17" t="s">
        <v>588</v>
      </c>
      <c r="O51" s="18">
        <v>1</v>
      </c>
      <c r="P51" s="46">
        <f t="shared" si="28"/>
        <v>1</v>
      </c>
      <c r="Q51" s="46">
        <f t="shared" si="29"/>
        <v>1</v>
      </c>
      <c r="R51" s="46">
        <v>1</v>
      </c>
      <c r="S51" s="254"/>
    </row>
    <row r="52" spans="1:19" s="48" customFormat="1" ht="15">
      <c r="A52" s="45">
        <v>40</v>
      </c>
      <c r="B52" s="270"/>
      <c r="C52" s="267"/>
      <c r="D52" s="17" t="s">
        <v>610</v>
      </c>
      <c r="E52" s="18">
        <v>1</v>
      </c>
      <c r="F52" s="46">
        <f t="shared" ref="F52:F58" si="30">IF(E52=G52,H52)</f>
        <v>1</v>
      </c>
      <c r="G52" s="46">
        <f t="shared" ref="G52:G58" si="31">IF(E52="NA","NA",H52)</f>
        <v>1</v>
      </c>
      <c r="H52" s="46">
        <v>1</v>
      </c>
      <c r="I52" s="20" t="s">
        <v>587</v>
      </c>
      <c r="J52" s="18">
        <v>1</v>
      </c>
      <c r="K52" s="46">
        <f t="shared" si="26"/>
        <v>1</v>
      </c>
      <c r="L52" s="46">
        <f t="shared" si="27"/>
        <v>1</v>
      </c>
      <c r="M52" s="46">
        <v>1</v>
      </c>
      <c r="N52" s="17" t="s">
        <v>588</v>
      </c>
      <c r="O52" s="18">
        <v>1</v>
      </c>
      <c r="P52" s="46">
        <f t="shared" si="28"/>
        <v>1</v>
      </c>
      <c r="Q52" s="46">
        <f t="shared" si="29"/>
        <v>1</v>
      </c>
      <c r="R52" s="46">
        <v>1</v>
      </c>
      <c r="S52" s="254"/>
    </row>
    <row r="53" spans="1:19" s="48" customFormat="1" ht="30">
      <c r="A53" s="45">
        <v>41</v>
      </c>
      <c r="B53" s="270"/>
      <c r="C53" s="267"/>
      <c r="D53" s="17" t="s">
        <v>877</v>
      </c>
      <c r="E53" s="18">
        <v>1</v>
      </c>
      <c r="F53" s="46">
        <f t="shared" si="30"/>
        <v>1</v>
      </c>
      <c r="G53" s="46">
        <f t="shared" si="31"/>
        <v>1</v>
      </c>
      <c r="H53" s="46">
        <v>1</v>
      </c>
      <c r="I53" s="20" t="s">
        <v>587</v>
      </c>
      <c r="J53" s="18">
        <v>1</v>
      </c>
      <c r="K53" s="46">
        <f t="shared" si="26"/>
        <v>1</v>
      </c>
      <c r="L53" s="46">
        <f t="shared" si="27"/>
        <v>1</v>
      </c>
      <c r="M53" s="46">
        <v>1</v>
      </c>
      <c r="N53" s="17" t="s">
        <v>588</v>
      </c>
      <c r="O53" s="18">
        <v>1</v>
      </c>
      <c r="P53" s="46">
        <f t="shared" si="28"/>
        <v>1</v>
      </c>
      <c r="Q53" s="46">
        <f t="shared" si="29"/>
        <v>1</v>
      </c>
      <c r="R53" s="46">
        <v>1</v>
      </c>
      <c r="S53" s="254"/>
    </row>
    <row r="54" spans="1:19" s="48" customFormat="1" ht="15">
      <c r="A54" s="45">
        <v>42</v>
      </c>
      <c r="B54" s="270"/>
      <c r="C54" s="267"/>
      <c r="D54" s="17" t="s">
        <v>612</v>
      </c>
      <c r="E54" s="18">
        <v>1</v>
      </c>
      <c r="F54" s="46">
        <f t="shared" si="30"/>
        <v>1</v>
      </c>
      <c r="G54" s="46">
        <f t="shared" si="31"/>
        <v>1</v>
      </c>
      <c r="H54" s="46">
        <v>1</v>
      </c>
      <c r="I54" s="20" t="s">
        <v>587</v>
      </c>
      <c r="J54" s="18">
        <v>1</v>
      </c>
      <c r="K54" s="46">
        <f t="shared" si="26"/>
        <v>1</v>
      </c>
      <c r="L54" s="46">
        <f t="shared" si="27"/>
        <v>1</v>
      </c>
      <c r="M54" s="46">
        <v>1</v>
      </c>
      <c r="N54" s="17" t="s">
        <v>588</v>
      </c>
      <c r="O54" s="18">
        <v>1</v>
      </c>
      <c r="P54" s="46">
        <f t="shared" si="28"/>
        <v>1</v>
      </c>
      <c r="Q54" s="46">
        <f t="shared" si="29"/>
        <v>1</v>
      </c>
      <c r="R54" s="46">
        <v>1</v>
      </c>
      <c r="S54" s="254"/>
    </row>
    <row r="55" spans="1:19" s="48" customFormat="1" ht="15">
      <c r="A55" s="45">
        <v>43</v>
      </c>
      <c r="B55" s="270"/>
      <c r="C55" s="267"/>
      <c r="D55" s="17" t="s">
        <v>613</v>
      </c>
      <c r="E55" s="18">
        <v>1</v>
      </c>
      <c r="F55" s="46">
        <f t="shared" si="30"/>
        <v>1</v>
      </c>
      <c r="G55" s="46">
        <f t="shared" si="31"/>
        <v>1</v>
      </c>
      <c r="H55" s="46">
        <v>1</v>
      </c>
      <c r="I55" s="20" t="s">
        <v>587</v>
      </c>
      <c r="J55" s="18">
        <v>1</v>
      </c>
      <c r="K55" s="46">
        <f t="shared" si="26"/>
        <v>1</v>
      </c>
      <c r="L55" s="46">
        <f t="shared" si="27"/>
        <v>1</v>
      </c>
      <c r="M55" s="46">
        <v>1</v>
      </c>
      <c r="N55" s="17" t="s">
        <v>588</v>
      </c>
      <c r="O55" s="18">
        <v>1</v>
      </c>
      <c r="P55" s="46">
        <f t="shared" si="28"/>
        <v>1</v>
      </c>
      <c r="Q55" s="46">
        <f t="shared" si="29"/>
        <v>1</v>
      </c>
      <c r="R55" s="46">
        <v>1</v>
      </c>
      <c r="S55" s="254"/>
    </row>
    <row r="56" spans="1:19" s="48" customFormat="1" ht="15">
      <c r="A56" s="45">
        <v>44</v>
      </c>
      <c r="B56" s="270"/>
      <c r="C56" s="267"/>
      <c r="D56" s="17" t="s">
        <v>614</v>
      </c>
      <c r="E56" s="18">
        <v>1</v>
      </c>
      <c r="F56" s="46">
        <f t="shared" si="30"/>
        <v>1</v>
      </c>
      <c r="G56" s="46">
        <f t="shared" si="31"/>
        <v>1</v>
      </c>
      <c r="H56" s="46">
        <v>1</v>
      </c>
      <c r="I56" s="20" t="s">
        <v>587</v>
      </c>
      <c r="J56" s="18">
        <v>1</v>
      </c>
      <c r="K56" s="46">
        <f t="shared" si="26"/>
        <v>1</v>
      </c>
      <c r="L56" s="46">
        <f t="shared" si="27"/>
        <v>1</v>
      </c>
      <c r="M56" s="46">
        <v>1</v>
      </c>
      <c r="N56" s="17" t="s">
        <v>588</v>
      </c>
      <c r="O56" s="18">
        <v>1</v>
      </c>
      <c r="P56" s="46">
        <f t="shared" si="28"/>
        <v>1</v>
      </c>
      <c r="Q56" s="46">
        <f t="shared" si="29"/>
        <v>1</v>
      </c>
      <c r="R56" s="46">
        <v>1</v>
      </c>
      <c r="S56" s="254"/>
    </row>
    <row r="57" spans="1:19" s="48" customFormat="1" ht="72" customHeight="1">
      <c r="A57" s="45">
        <v>45</v>
      </c>
      <c r="B57" s="270"/>
      <c r="C57" s="267"/>
      <c r="D57" s="17" t="s">
        <v>615</v>
      </c>
      <c r="E57" s="18">
        <v>1</v>
      </c>
      <c r="F57" s="46">
        <f t="shared" si="30"/>
        <v>1</v>
      </c>
      <c r="G57" s="46">
        <f t="shared" si="31"/>
        <v>1</v>
      </c>
      <c r="H57" s="46">
        <v>1</v>
      </c>
      <c r="I57" s="20" t="s">
        <v>587</v>
      </c>
      <c r="J57" s="18">
        <v>1</v>
      </c>
      <c r="K57" s="46">
        <f t="shared" si="26"/>
        <v>1</v>
      </c>
      <c r="L57" s="46">
        <f t="shared" si="27"/>
        <v>1</v>
      </c>
      <c r="M57" s="46">
        <v>1</v>
      </c>
      <c r="N57" s="17" t="s">
        <v>588</v>
      </c>
      <c r="O57" s="18">
        <v>1</v>
      </c>
      <c r="P57" s="46">
        <f t="shared" si="28"/>
        <v>1</v>
      </c>
      <c r="Q57" s="46">
        <f t="shared" si="29"/>
        <v>1</v>
      </c>
      <c r="R57" s="46">
        <v>1</v>
      </c>
      <c r="S57" s="254"/>
    </row>
    <row r="58" spans="1:19" s="48" customFormat="1" ht="75">
      <c r="A58" s="45">
        <v>46</v>
      </c>
      <c r="B58" s="270"/>
      <c r="C58" s="267"/>
      <c r="D58" s="17" t="s">
        <v>616</v>
      </c>
      <c r="E58" s="18">
        <v>1</v>
      </c>
      <c r="F58" s="46">
        <f t="shared" si="30"/>
        <v>1</v>
      </c>
      <c r="G58" s="46">
        <f t="shared" si="31"/>
        <v>1</v>
      </c>
      <c r="H58" s="46">
        <v>1</v>
      </c>
      <c r="I58" s="20" t="s">
        <v>587</v>
      </c>
      <c r="J58" s="18">
        <v>1</v>
      </c>
      <c r="K58" s="46">
        <f t="shared" si="26"/>
        <v>1</v>
      </c>
      <c r="L58" s="46">
        <f t="shared" si="27"/>
        <v>1</v>
      </c>
      <c r="M58" s="46">
        <v>1</v>
      </c>
      <c r="N58" s="17" t="s">
        <v>588</v>
      </c>
      <c r="O58" s="18">
        <v>1</v>
      </c>
      <c r="P58" s="46">
        <f t="shared" si="28"/>
        <v>1</v>
      </c>
      <c r="Q58" s="46">
        <f t="shared" si="29"/>
        <v>1</v>
      </c>
      <c r="R58" s="46">
        <v>1</v>
      </c>
      <c r="S58" s="254"/>
    </row>
    <row r="59" spans="1:19" s="48" customFormat="1" ht="51.75" customHeight="1">
      <c r="A59" s="254" t="s">
        <v>308</v>
      </c>
      <c r="B59" s="254"/>
      <c r="C59" s="254"/>
      <c r="D59" s="254"/>
      <c r="E59" s="254"/>
      <c r="F59" s="254"/>
      <c r="G59" s="254"/>
      <c r="H59" s="254"/>
      <c r="I59" s="254"/>
      <c r="J59" s="254"/>
      <c r="K59" s="254"/>
      <c r="L59" s="254"/>
      <c r="M59" s="254"/>
      <c r="N59" s="254"/>
      <c r="O59" s="254"/>
      <c r="P59" s="254"/>
      <c r="Q59" s="254"/>
      <c r="R59" s="254"/>
      <c r="S59" s="254"/>
    </row>
    <row r="60" spans="1:19" s="48" customFormat="1" ht="31.5" customHeight="1">
      <c r="A60" s="45">
        <v>47</v>
      </c>
      <c r="B60" s="270" t="s">
        <v>872</v>
      </c>
      <c r="C60" s="267" t="s">
        <v>217</v>
      </c>
      <c r="D60" s="17" t="s">
        <v>878</v>
      </c>
      <c r="E60" s="18">
        <v>1</v>
      </c>
      <c r="F60" s="46">
        <f t="shared" ref="F60:F61" si="32">IF(E60=G60,H60)</f>
        <v>1</v>
      </c>
      <c r="G60" s="46">
        <f t="shared" ref="G60:G61" si="33">IF(E60="NA","NA",H60)</f>
        <v>1</v>
      </c>
      <c r="H60" s="46">
        <v>1</v>
      </c>
      <c r="I60" s="20" t="s">
        <v>587</v>
      </c>
      <c r="J60" s="18">
        <v>1</v>
      </c>
      <c r="K60" s="46">
        <f t="shared" ref="K60:K67" si="34">IF(J60=L60,M60)</f>
        <v>1</v>
      </c>
      <c r="L60" s="46">
        <f t="shared" ref="L60:L67" si="35">IF(J60="NA","NA",M60)</f>
        <v>1</v>
      </c>
      <c r="M60" s="46">
        <v>1</v>
      </c>
      <c r="N60" s="17" t="s">
        <v>588</v>
      </c>
      <c r="O60" s="18">
        <v>1</v>
      </c>
      <c r="P60" s="46">
        <f t="shared" ref="P60:P67" si="36">IF(O60=Q60,R60)</f>
        <v>1</v>
      </c>
      <c r="Q60" s="46">
        <f t="shared" ref="Q60:Q67" si="37">IF(O60="NA","NA",R60)</f>
        <v>1</v>
      </c>
      <c r="R60" s="46">
        <v>1</v>
      </c>
      <c r="S60" s="254" t="s">
        <v>20</v>
      </c>
    </row>
    <row r="61" spans="1:19" s="48" customFormat="1" ht="31.5" customHeight="1">
      <c r="A61" s="45">
        <v>48</v>
      </c>
      <c r="B61" s="270"/>
      <c r="C61" s="267"/>
      <c r="D61" s="17" t="s">
        <v>879</v>
      </c>
      <c r="E61" s="18">
        <v>1</v>
      </c>
      <c r="F61" s="46">
        <f t="shared" si="32"/>
        <v>1</v>
      </c>
      <c r="G61" s="46">
        <f t="shared" si="33"/>
        <v>1</v>
      </c>
      <c r="H61" s="46">
        <v>1</v>
      </c>
      <c r="I61" s="20" t="s">
        <v>587</v>
      </c>
      <c r="J61" s="18">
        <v>1</v>
      </c>
      <c r="K61" s="46">
        <f t="shared" si="34"/>
        <v>1</v>
      </c>
      <c r="L61" s="46">
        <f t="shared" si="35"/>
        <v>1</v>
      </c>
      <c r="M61" s="46">
        <v>1</v>
      </c>
      <c r="N61" s="17" t="s">
        <v>588</v>
      </c>
      <c r="O61" s="18">
        <v>1</v>
      </c>
      <c r="P61" s="46">
        <f t="shared" si="36"/>
        <v>1</v>
      </c>
      <c r="Q61" s="46">
        <f t="shared" si="37"/>
        <v>1</v>
      </c>
      <c r="R61" s="46">
        <v>1</v>
      </c>
      <c r="S61" s="254"/>
    </row>
    <row r="62" spans="1:19" s="48" customFormat="1" ht="31.5" customHeight="1">
      <c r="A62" s="45">
        <v>49</v>
      </c>
      <c r="B62" s="270"/>
      <c r="C62" s="267"/>
      <c r="D62" s="17" t="s">
        <v>735</v>
      </c>
      <c r="E62" s="18">
        <v>1</v>
      </c>
      <c r="F62" s="46">
        <f t="shared" ref="F62:F67" si="38">IF(E62=G62,H62)</f>
        <v>1</v>
      </c>
      <c r="G62" s="46">
        <f t="shared" ref="G62:G67" si="39">IF(E62="NA","NA",H62)</f>
        <v>1</v>
      </c>
      <c r="H62" s="46">
        <v>1</v>
      </c>
      <c r="I62" s="20" t="s">
        <v>587</v>
      </c>
      <c r="J62" s="18">
        <v>1</v>
      </c>
      <c r="K62" s="46">
        <f t="shared" si="34"/>
        <v>1</v>
      </c>
      <c r="L62" s="46">
        <f t="shared" si="35"/>
        <v>1</v>
      </c>
      <c r="M62" s="46">
        <v>1</v>
      </c>
      <c r="N62" s="17" t="s">
        <v>588</v>
      </c>
      <c r="O62" s="18">
        <v>1</v>
      </c>
      <c r="P62" s="46">
        <f t="shared" si="36"/>
        <v>1</v>
      </c>
      <c r="Q62" s="46">
        <f t="shared" si="37"/>
        <v>1</v>
      </c>
      <c r="R62" s="46">
        <v>1</v>
      </c>
      <c r="S62" s="254"/>
    </row>
    <row r="63" spans="1:19" s="48" customFormat="1" ht="31.5" customHeight="1">
      <c r="A63" s="45">
        <v>50</v>
      </c>
      <c r="B63" s="270"/>
      <c r="C63" s="267"/>
      <c r="D63" s="17" t="s">
        <v>736</v>
      </c>
      <c r="E63" s="18">
        <v>1</v>
      </c>
      <c r="F63" s="46">
        <f t="shared" si="38"/>
        <v>1</v>
      </c>
      <c r="G63" s="46">
        <f t="shared" si="39"/>
        <v>1</v>
      </c>
      <c r="H63" s="46">
        <v>1</v>
      </c>
      <c r="I63" s="20" t="s">
        <v>587</v>
      </c>
      <c r="J63" s="18">
        <v>1</v>
      </c>
      <c r="K63" s="46">
        <f t="shared" si="34"/>
        <v>1</v>
      </c>
      <c r="L63" s="46">
        <f t="shared" si="35"/>
        <v>1</v>
      </c>
      <c r="M63" s="46">
        <v>1</v>
      </c>
      <c r="N63" s="17" t="s">
        <v>588</v>
      </c>
      <c r="O63" s="18">
        <v>1</v>
      </c>
      <c r="P63" s="46">
        <f t="shared" si="36"/>
        <v>1</v>
      </c>
      <c r="Q63" s="46">
        <f t="shared" si="37"/>
        <v>1</v>
      </c>
      <c r="R63" s="46">
        <v>1</v>
      </c>
      <c r="S63" s="254"/>
    </row>
    <row r="64" spans="1:19" s="48" customFormat="1" ht="31.5" customHeight="1">
      <c r="A64" s="45">
        <v>51</v>
      </c>
      <c r="B64" s="270"/>
      <c r="C64" s="267"/>
      <c r="D64" s="17" t="s">
        <v>880</v>
      </c>
      <c r="E64" s="18">
        <v>1</v>
      </c>
      <c r="F64" s="46">
        <f t="shared" si="38"/>
        <v>1</v>
      </c>
      <c r="G64" s="46">
        <f t="shared" si="39"/>
        <v>1</v>
      </c>
      <c r="H64" s="46">
        <v>1</v>
      </c>
      <c r="I64" s="20" t="s">
        <v>587</v>
      </c>
      <c r="J64" s="18">
        <v>1</v>
      </c>
      <c r="K64" s="46">
        <f t="shared" si="34"/>
        <v>1</v>
      </c>
      <c r="L64" s="46">
        <f t="shared" si="35"/>
        <v>1</v>
      </c>
      <c r="M64" s="46">
        <v>1</v>
      </c>
      <c r="N64" s="17" t="s">
        <v>588</v>
      </c>
      <c r="O64" s="18">
        <v>1</v>
      </c>
      <c r="P64" s="46">
        <f t="shared" si="36"/>
        <v>1</v>
      </c>
      <c r="Q64" s="46">
        <f t="shared" si="37"/>
        <v>1</v>
      </c>
      <c r="R64" s="46">
        <v>1</v>
      </c>
      <c r="S64" s="254"/>
    </row>
    <row r="65" spans="1:19" s="48" customFormat="1" ht="31.5" customHeight="1">
      <c r="A65" s="45">
        <v>52</v>
      </c>
      <c r="B65" s="270"/>
      <c r="C65" s="267"/>
      <c r="D65" s="17" t="s">
        <v>622</v>
      </c>
      <c r="E65" s="18">
        <v>1</v>
      </c>
      <c r="F65" s="46">
        <f t="shared" si="38"/>
        <v>1</v>
      </c>
      <c r="G65" s="46">
        <f t="shared" si="39"/>
        <v>1</v>
      </c>
      <c r="H65" s="46">
        <v>1</v>
      </c>
      <c r="I65" s="20" t="s">
        <v>587</v>
      </c>
      <c r="J65" s="18">
        <v>1</v>
      </c>
      <c r="K65" s="46">
        <f t="shared" si="34"/>
        <v>1</v>
      </c>
      <c r="L65" s="46">
        <f t="shared" si="35"/>
        <v>1</v>
      </c>
      <c r="M65" s="46">
        <v>1</v>
      </c>
      <c r="N65" s="17" t="s">
        <v>588</v>
      </c>
      <c r="O65" s="18">
        <v>1</v>
      </c>
      <c r="P65" s="46">
        <f t="shared" si="36"/>
        <v>1</v>
      </c>
      <c r="Q65" s="46">
        <f t="shared" si="37"/>
        <v>1</v>
      </c>
      <c r="R65" s="46">
        <v>1</v>
      </c>
      <c r="S65" s="254"/>
    </row>
    <row r="66" spans="1:19" s="48" customFormat="1" ht="31.5" customHeight="1">
      <c r="A66" s="45">
        <v>53</v>
      </c>
      <c r="B66" s="270"/>
      <c r="C66" s="267"/>
      <c r="D66" s="17" t="s">
        <v>623</v>
      </c>
      <c r="E66" s="18">
        <v>1</v>
      </c>
      <c r="F66" s="46">
        <f t="shared" si="38"/>
        <v>1</v>
      </c>
      <c r="G66" s="46">
        <f t="shared" si="39"/>
        <v>1</v>
      </c>
      <c r="H66" s="46">
        <v>1</v>
      </c>
      <c r="I66" s="20" t="s">
        <v>587</v>
      </c>
      <c r="J66" s="18">
        <v>1</v>
      </c>
      <c r="K66" s="46">
        <f t="shared" si="34"/>
        <v>1</v>
      </c>
      <c r="L66" s="46">
        <f t="shared" si="35"/>
        <v>1</v>
      </c>
      <c r="M66" s="46">
        <v>1</v>
      </c>
      <c r="N66" s="17" t="s">
        <v>588</v>
      </c>
      <c r="O66" s="18">
        <v>1</v>
      </c>
      <c r="P66" s="46">
        <f t="shared" si="36"/>
        <v>1</v>
      </c>
      <c r="Q66" s="46">
        <f t="shared" si="37"/>
        <v>1</v>
      </c>
      <c r="R66" s="46">
        <v>1</v>
      </c>
      <c r="S66" s="254"/>
    </row>
    <row r="67" spans="1:19" s="48" customFormat="1" ht="15">
      <c r="A67" s="45">
        <v>54</v>
      </c>
      <c r="B67" s="270"/>
      <c r="C67" s="267"/>
      <c r="D67" s="17" t="s">
        <v>624</v>
      </c>
      <c r="E67" s="18">
        <v>1</v>
      </c>
      <c r="F67" s="46">
        <f t="shared" si="38"/>
        <v>1</v>
      </c>
      <c r="G67" s="46">
        <f t="shared" si="39"/>
        <v>1</v>
      </c>
      <c r="H67" s="46">
        <v>1</v>
      </c>
      <c r="I67" s="20" t="s">
        <v>587</v>
      </c>
      <c r="J67" s="18">
        <v>1</v>
      </c>
      <c r="K67" s="46">
        <f t="shared" si="34"/>
        <v>1</v>
      </c>
      <c r="L67" s="46">
        <f t="shared" si="35"/>
        <v>1</v>
      </c>
      <c r="M67" s="46">
        <v>1</v>
      </c>
      <c r="N67" s="17" t="s">
        <v>588</v>
      </c>
      <c r="O67" s="18">
        <v>1</v>
      </c>
      <c r="P67" s="46">
        <f t="shared" si="36"/>
        <v>1</v>
      </c>
      <c r="Q67" s="46">
        <f t="shared" si="37"/>
        <v>1</v>
      </c>
      <c r="R67" s="46">
        <v>1</v>
      </c>
      <c r="S67" s="254"/>
    </row>
    <row r="68" spans="1:19" s="48" customFormat="1" ht="33" customHeight="1">
      <c r="A68" s="254" t="s">
        <v>309</v>
      </c>
      <c r="B68" s="254"/>
      <c r="C68" s="254"/>
      <c r="D68" s="254"/>
      <c r="E68" s="254"/>
      <c r="F68" s="254"/>
      <c r="G68" s="254"/>
      <c r="H68" s="254"/>
      <c r="I68" s="254"/>
      <c r="J68" s="254"/>
      <c r="K68" s="254"/>
      <c r="L68" s="254"/>
      <c r="M68" s="254"/>
      <c r="N68" s="254"/>
      <c r="O68" s="254"/>
      <c r="P68" s="254"/>
      <c r="Q68" s="254"/>
      <c r="R68" s="254"/>
      <c r="S68" s="254"/>
    </row>
    <row r="69" spans="1:19" s="48" customFormat="1" ht="33" customHeight="1">
      <c r="A69" s="45">
        <v>55</v>
      </c>
      <c r="B69" s="270" t="s">
        <v>872</v>
      </c>
      <c r="C69" s="267" t="s">
        <v>217</v>
      </c>
      <c r="D69" s="17" t="s">
        <v>625</v>
      </c>
      <c r="E69" s="18">
        <v>1</v>
      </c>
      <c r="F69" s="46">
        <f t="shared" ref="F69:F70" si="40">IF(E69=G69,H69)</f>
        <v>1</v>
      </c>
      <c r="G69" s="46">
        <f t="shared" ref="G69:G70" si="41">IF(E69="NA","NA",H69)</f>
        <v>1</v>
      </c>
      <c r="H69" s="46">
        <v>1</v>
      </c>
      <c r="I69" s="20" t="s">
        <v>587</v>
      </c>
      <c r="J69" s="18">
        <v>1</v>
      </c>
      <c r="K69" s="46">
        <f t="shared" ref="K69:K75" si="42">IF(J69=L69,M69)</f>
        <v>1</v>
      </c>
      <c r="L69" s="46">
        <f t="shared" ref="L69:L75" si="43">IF(J69="NA","NA",M69)</f>
        <v>1</v>
      </c>
      <c r="M69" s="46">
        <v>1</v>
      </c>
      <c r="N69" s="17" t="s">
        <v>588</v>
      </c>
      <c r="O69" s="18">
        <v>1</v>
      </c>
      <c r="P69" s="46">
        <f t="shared" ref="P69:P75" si="44">IF(O69=Q69,R69)</f>
        <v>1</v>
      </c>
      <c r="Q69" s="46">
        <f t="shared" ref="Q69:Q75" si="45">IF(O69="NA","NA",R69)</f>
        <v>1</v>
      </c>
      <c r="R69" s="46">
        <v>1</v>
      </c>
      <c r="S69" s="254" t="s">
        <v>20</v>
      </c>
    </row>
    <row r="70" spans="1:19" s="48" customFormat="1" ht="33" customHeight="1">
      <c r="A70" s="45">
        <v>56</v>
      </c>
      <c r="B70" s="270"/>
      <c r="C70" s="267"/>
      <c r="D70" s="17" t="s">
        <v>739</v>
      </c>
      <c r="E70" s="18">
        <v>1</v>
      </c>
      <c r="F70" s="46">
        <f t="shared" si="40"/>
        <v>1</v>
      </c>
      <c r="G70" s="46">
        <f t="shared" si="41"/>
        <v>1</v>
      </c>
      <c r="H70" s="46">
        <v>1</v>
      </c>
      <c r="I70" s="20" t="s">
        <v>587</v>
      </c>
      <c r="J70" s="18">
        <v>1</v>
      </c>
      <c r="K70" s="46">
        <f t="shared" si="42"/>
        <v>1</v>
      </c>
      <c r="L70" s="46">
        <f t="shared" si="43"/>
        <v>1</v>
      </c>
      <c r="M70" s="46">
        <v>1</v>
      </c>
      <c r="N70" s="17" t="s">
        <v>588</v>
      </c>
      <c r="O70" s="18">
        <v>1</v>
      </c>
      <c r="P70" s="46">
        <f t="shared" si="44"/>
        <v>1</v>
      </c>
      <c r="Q70" s="46">
        <f t="shared" si="45"/>
        <v>1</v>
      </c>
      <c r="R70" s="46">
        <v>1</v>
      </c>
      <c r="S70" s="254"/>
    </row>
    <row r="71" spans="1:19" s="48" customFormat="1" ht="33" customHeight="1">
      <c r="A71" s="45">
        <v>57</v>
      </c>
      <c r="B71" s="270"/>
      <c r="C71" s="267"/>
      <c r="D71" s="17" t="s">
        <v>627</v>
      </c>
      <c r="E71" s="18">
        <v>1</v>
      </c>
      <c r="F71" s="46">
        <f t="shared" ref="F71:F75" si="46">IF(E71=G71,H71)</f>
        <v>1</v>
      </c>
      <c r="G71" s="46">
        <f t="shared" ref="G71:G75" si="47">IF(E71="NA","NA",H71)</f>
        <v>1</v>
      </c>
      <c r="H71" s="46">
        <v>1</v>
      </c>
      <c r="I71" s="20" t="s">
        <v>587</v>
      </c>
      <c r="J71" s="18">
        <v>1</v>
      </c>
      <c r="K71" s="46">
        <f t="shared" si="42"/>
        <v>1</v>
      </c>
      <c r="L71" s="46">
        <f t="shared" si="43"/>
        <v>1</v>
      </c>
      <c r="M71" s="46">
        <v>1</v>
      </c>
      <c r="N71" s="17" t="s">
        <v>588</v>
      </c>
      <c r="O71" s="18">
        <v>1</v>
      </c>
      <c r="P71" s="46">
        <f t="shared" si="44"/>
        <v>1</v>
      </c>
      <c r="Q71" s="46">
        <f t="shared" si="45"/>
        <v>1</v>
      </c>
      <c r="R71" s="46">
        <v>1</v>
      </c>
      <c r="S71" s="254"/>
    </row>
    <row r="72" spans="1:19" s="48" customFormat="1" ht="33" customHeight="1">
      <c r="A72" s="45">
        <v>58</v>
      </c>
      <c r="B72" s="270"/>
      <c r="C72" s="267"/>
      <c r="D72" s="17" t="s">
        <v>628</v>
      </c>
      <c r="E72" s="18">
        <v>1</v>
      </c>
      <c r="F72" s="46">
        <f t="shared" si="46"/>
        <v>1</v>
      </c>
      <c r="G72" s="46">
        <f t="shared" si="47"/>
        <v>1</v>
      </c>
      <c r="H72" s="46">
        <v>1</v>
      </c>
      <c r="I72" s="20" t="s">
        <v>587</v>
      </c>
      <c r="J72" s="18">
        <v>1</v>
      </c>
      <c r="K72" s="46">
        <f t="shared" si="42"/>
        <v>1</v>
      </c>
      <c r="L72" s="46">
        <f t="shared" si="43"/>
        <v>1</v>
      </c>
      <c r="M72" s="46">
        <v>1</v>
      </c>
      <c r="N72" s="17" t="s">
        <v>588</v>
      </c>
      <c r="O72" s="18">
        <v>1</v>
      </c>
      <c r="P72" s="46">
        <f t="shared" si="44"/>
        <v>1</v>
      </c>
      <c r="Q72" s="46">
        <f t="shared" si="45"/>
        <v>1</v>
      </c>
      <c r="R72" s="46">
        <v>1</v>
      </c>
      <c r="S72" s="254"/>
    </row>
    <row r="73" spans="1:19" s="48" customFormat="1" ht="33" customHeight="1">
      <c r="A73" s="45">
        <v>59</v>
      </c>
      <c r="B73" s="270"/>
      <c r="C73" s="267"/>
      <c r="D73" s="17" t="s">
        <v>629</v>
      </c>
      <c r="E73" s="18">
        <v>1</v>
      </c>
      <c r="F73" s="46">
        <f t="shared" si="46"/>
        <v>1</v>
      </c>
      <c r="G73" s="46">
        <f t="shared" si="47"/>
        <v>1</v>
      </c>
      <c r="H73" s="46">
        <v>1</v>
      </c>
      <c r="I73" s="20" t="s">
        <v>587</v>
      </c>
      <c r="J73" s="18">
        <v>1</v>
      </c>
      <c r="K73" s="46">
        <f t="shared" si="42"/>
        <v>1</v>
      </c>
      <c r="L73" s="46">
        <f t="shared" si="43"/>
        <v>1</v>
      </c>
      <c r="M73" s="46">
        <v>1</v>
      </c>
      <c r="N73" s="17" t="s">
        <v>588</v>
      </c>
      <c r="O73" s="18">
        <v>1</v>
      </c>
      <c r="P73" s="46">
        <f t="shared" si="44"/>
        <v>1</v>
      </c>
      <c r="Q73" s="46">
        <f t="shared" si="45"/>
        <v>1</v>
      </c>
      <c r="R73" s="46">
        <v>1</v>
      </c>
      <c r="S73" s="254"/>
    </row>
    <row r="74" spans="1:19" s="48" customFormat="1" ht="33" customHeight="1">
      <c r="A74" s="45">
        <v>60</v>
      </c>
      <c r="B74" s="270"/>
      <c r="C74" s="267"/>
      <c r="D74" s="17" t="s">
        <v>630</v>
      </c>
      <c r="E74" s="18">
        <v>1</v>
      </c>
      <c r="F74" s="46">
        <f t="shared" si="46"/>
        <v>1</v>
      </c>
      <c r="G74" s="46">
        <f t="shared" si="47"/>
        <v>1</v>
      </c>
      <c r="H74" s="46">
        <v>1</v>
      </c>
      <c r="I74" s="20" t="s">
        <v>587</v>
      </c>
      <c r="J74" s="18">
        <v>1</v>
      </c>
      <c r="K74" s="46">
        <f t="shared" si="42"/>
        <v>1</v>
      </c>
      <c r="L74" s="46">
        <f t="shared" si="43"/>
        <v>1</v>
      </c>
      <c r="M74" s="46">
        <v>1</v>
      </c>
      <c r="N74" s="17" t="s">
        <v>588</v>
      </c>
      <c r="O74" s="18">
        <v>1</v>
      </c>
      <c r="P74" s="46">
        <f t="shared" si="44"/>
        <v>1</v>
      </c>
      <c r="Q74" s="46">
        <f t="shared" si="45"/>
        <v>1</v>
      </c>
      <c r="R74" s="46">
        <v>1</v>
      </c>
      <c r="S74" s="254"/>
    </row>
    <row r="75" spans="1:19" s="52" customFormat="1" ht="15">
      <c r="A75" s="45">
        <v>61</v>
      </c>
      <c r="B75" s="270"/>
      <c r="C75" s="267"/>
      <c r="D75" s="17" t="s">
        <v>632</v>
      </c>
      <c r="E75" s="18">
        <v>1</v>
      </c>
      <c r="F75" s="46">
        <f t="shared" si="46"/>
        <v>1</v>
      </c>
      <c r="G75" s="46">
        <f t="shared" si="47"/>
        <v>1</v>
      </c>
      <c r="H75" s="46">
        <v>1</v>
      </c>
      <c r="I75" s="20" t="s">
        <v>587</v>
      </c>
      <c r="J75" s="18">
        <v>1</v>
      </c>
      <c r="K75" s="46">
        <f t="shared" si="42"/>
        <v>1</v>
      </c>
      <c r="L75" s="46">
        <f t="shared" si="43"/>
        <v>1</v>
      </c>
      <c r="M75" s="46">
        <v>1</v>
      </c>
      <c r="N75" s="17" t="s">
        <v>588</v>
      </c>
      <c r="O75" s="18">
        <v>1</v>
      </c>
      <c r="P75" s="46">
        <f t="shared" si="44"/>
        <v>1</v>
      </c>
      <c r="Q75" s="46">
        <f t="shared" si="45"/>
        <v>1</v>
      </c>
      <c r="R75" s="46">
        <v>1</v>
      </c>
      <c r="S75" s="254"/>
    </row>
    <row r="76" spans="1:19" s="52" customFormat="1" ht="30">
      <c r="A76" s="2"/>
      <c r="B76" s="29" t="s">
        <v>881</v>
      </c>
      <c r="C76" s="30"/>
      <c r="D76" s="31">
        <f>'RESULTADOS HEMATOPATIAS'!B24</f>
        <v>1</v>
      </c>
      <c r="E76" s="32">
        <f>SUM(E10:E75)</f>
        <v>61</v>
      </c>
      <c r="F76" s="32">
        <f t="shared" ref="F76:H76" si="48">SUM(F10:F75)</f>
        <v>61</v>
      </c>
      <c r="G76" s="32">
        <f t="shared" si="48"/>
        <v>61</v>
      </c>
      <c r="H76" s="32">
        <f t="shared" si="48"/>
        <v>61</v>
      </c>
      <c r="I76" s="33"/>
      <c r="J76" s="32">
        <f t="shared" ref="J76:K76" si="49">SUM(J10:J75)</f>
        <v>61</v>
      </c>
      <c r="K76" s="32">
        <f t="shared" si="49"/>
        <v>61</v>
      </c>
      <c r="L76" s="32">
        <f t="shared" ref="L76" si="50">SUM(L10:L75)</f>
        <v>61</v>
      </c>
      <c r="M76" s="32">
        <f t="shared" ref="M76" si="51">SUM(M10:M75)</f>
        <v>61</v>
      </c>
      <c r="N76" s="34"/>
      <c r="O76" s="32">
        <f t="shared" ref="O76:P76" si="52">SUM(O10:O75)</f>
        <v>61</v>
      </c>
      <c r="P76" s="32">
        <f t="shared" si="52"/>
        <v>61</v>
      </c>
      <c r="Q76" s="32">
        <f t="shared" ref="Q76" si="53">SUM(Q10:Q75)</f>
        <v>61</v>
      </c>
      <c r="R76" s="32">
        <f t="shared" ref="R76" si="54">SUM(R10:R75)</f>
        <v>61</v>
      </c>
      <c r="S76" s="30"/>
    </row>
    <row r="77" spans="1:19" s="52" customFormat="1" ht="15">
      <c r="A77" s="2"/>
      <c r="B77" s="29" t="s">
        <v>882</v>
      </c>
      <c r="C77" s="30"/>
      <c r="D77" s="31">
        <f>'RESULTADOS FUERA'!F24</f>
        <v>1</v>
      </c>
      <c r="E77" s="32">
        <f>SUM(E10:E75)</f>
        <v>61</v>
      </c>
      <c r="F77" s="32">
        <f t="shared" ref="F77:H77" si="55">SUM(F10:F75)</f>
        <v>61</v>
      </c>
      <c r="G77" s="32">
        <f t="shared" si="55"/>
        <v>61</v>
      </c>
      <c r="H77" s="32">
        <f t="shared" si="55"/>
        <v>61</v>
      </c>
      <c r="I77" s="33"/>
      <c r="J77" s="32">
        <f t="shared" ref="J77" si="56">SUM(J10:J75)</f>
        <v>61</v>
      </c>
      <c r="K77" s="32">
        <f t="shared" ref="K77:M77" si="57">SUM(K10:K75)</f>
        <v>61</v>
      </c>
      <c r="L77" s="32">
        <f t="shared" si="57"/>
        <v>61</v>
      </c>
      <c r="M77" s="32">
        <f t="shared" si="57"/>
        <v>61</v>
      </c>
      <c r="N77" s="34"/>
      <c r="O77" s="32">
        <f t="shared" ref="O77" si="58">SUM(O10:O75)</f>
        <v>61</v>
      </c>
      <c r="P77" s="32">
        <f t="shared" ref="P77:R77" si="59">SUM(P10:P75)</f>
        <v>61</v>
      </c>
      <c r="Q77" s="32">
        <f t="shared" si="59"/>
        <v>61</v>
      </c>
      <c r="R77" s="32">
        <f t="shared" si="59"/>
        <v>61</v>
      </c>
      <c r="S77" s="30"/>
    </row>
    <row r="78" spans="1:19" s="52" customFormat="1" ht="15">
      <c r="A78" s="2"/>
      <c r="B78" s="29" t="s">
        <v>883</v>
      </c>
      <c r="C78" s="30"/>
      <c r="D78" s="31">
        <f>'RESULTADOS TUMORES SOLIDOS'!F24</f>
        <v>1</v>
      </c>
      <c r="E78" s="32">
        <f>SUM(E10:E75)</f>
        <v>61</v>
      </c>
      <c r="F78" s="32">
        <f t="shared" ref="F78:H78" si="60">SUM(F10:F75)</f>
        <v>61</v>
      </c>
      <c r="G78" s="32">
        <f t="shared" si="60"/>
        <v>61</v>
      </c>
      <c r="H78" s="32">
        <f t="shared" si="60"/>
        <v>61</v>
      </c>
      <c r="I78" s="33"/>
      <c r="J78" s="32">
        <f t="shared" ref="J78" si="61">SUM(J10:J75)</f>
        <v>61</v>
      </c>
      <c r="K78" s="32">
        <f t="shared" ref="K78:M78" si="62">SUM(K10:K75)</f>
        <v>61</v>
      </c>
      <c r="L78" s="32">
        <f t="shared" si="62"/>
        <v>61</v>
      </c>
      <c r="M78" s="32">
        <f t="shared" si="62"/>
        <v>61</v>
      </c>
      <c r="N78" s="34"/>
      <c r="O78" s="32">
        <f t="shared" ref="O78" si="63">SUM(O10:O75)</f>
        <v>61</v>
      </c>
      <c r="P78" s="32">
        <f t="shared" ref="P78:R78" si="64">SUM(P10:P75)</f>
        <v>61</v>
      </c>
      <c r="Q78" s="32">
        <f t="shared" si="64"/>
        <v>61</v>
      </c>
      <c r="R78" s="32">
        <f t="shared" si="64"/>
        <v>61</v>
      </c>
      <c r="S78" s="30"/>
    </row>
    <row r="79" spans="1:19" s="52" customFormat="1">
      <c r="C79" s="59"/>
      <c r="D79" s="104"/>
      <c r="E79" s="105"/>
      <c r="I79" s="106"/>
      <c r="N79" s="104"/>
      <c r="S79" s="59"/>
    </row>
    <row r="80" spans="1:19" s="52" customFormat="1">
      <c r="C80" s="59"/>
      <c r="D80" s="104"/>
      <c r="E80" s="105"/>
      <c r="I80" s="106"/>
      <c r="N80" s="104"/>
      <c r="S80" s="59"/>
    </row>
    <row r="81" spans="1:19" s="52" customFormat="1">
      <c r="C81" s="59"/>
      <c r="D81" s="104"/>
      <c r="E81" s="105"/>
      <c r="I81" s="106"/>
      <c r="N81" s="104"/>
      <c r="S81" s="59"/>
    </row>
    <row r="82" spans="1:19" s="52" customFormat="1">
      <c r="C82" s="59"/>
      <c r="D82" s="104"/>
      <c r="E82" s="105"/>
      <c r="I82" s="106"/>
      <c r="N82" s="104"/>
      <c r="S82" s="59"/>
    </row>
    <row r="83" spans="1:19" s="52" customFormat="1">
      <c r="C83" s="59"/>
      <c r="D83" s="104"/>
      <c r="E83" s="105"/>
      <c r="I83" s="106"/>
      <c r="N83" s="104"/>
      <c r="S83" s="59"/>
    </row>
    <row r="84" spans="1:19" s="52" customFormat="1">
      <c r="C84" s="59"/>
      <c r="D84" s="104"/>
      <c r="E84" s="105"/>
      <c r="I84" s="106"/>
      <c r="N84" s="104"/>
      <c r="S84" s="59"/>
    </row>
    <row r="85" spans="1:19" s="52" customFormat="1">
      <c r="C85" s="59"/>
      <c r="D85" s="104"/>
      <c r="E85" s="105"/>
      <c r="I85" s="106"/>
      <c r="N85" s="104"/>
      <c r="S85" s="59"/>
    </row>
    <row r="86" spans="1:19" s="52" customFormat="1">
      <c r="C86" s="59"/>
      <c r="D86" s="104"/>
      <c r="E86" s="105"/>
      <c r="I86" s="106"/>
      <c r="N86" s="104"/>
      <c r="S86" s="59"/>
    </row>
    <row r="87" spans="1:19">
      <c r="A87" s="52"/>
      <c r="B87" s="52"/>
      <c r="D87" s="104"/>
      <c r="E87" s="105"/>
      <c r="F87" s="52"/>
      <c r="G87" s="52"/>
      <c r="H87" s="52"/>
      <c r="I87" s="106"/>
      <c r="J87" s="52"/>
      <c r="K87" s="52"/>
      <c r="L87" s="52"/>
      <c r="M87" s="52"/>
      <c r="N87" s="104"/>
      <c r="O87" s="52"/>
      <c r="P87" s="52"/>
      <c r="Q87" s="52"/>
      <c r="R87" s="52"/>
    </row>
  </sheetData>
  <mergeCells count="48">
    <mergeCell ref="C50:C58"/>
    <mergeCell ref="S10:S11"/>
    <mergeCell ref="S12:S24"/>
    <mergeCell ref="B14:B19"/>
    <mergeCell ref="B20:B24"/>
    <mergeCell ref="S26:S28"/>
    <mergeCell ref="C26:C28"/>
    <mergeCell ref="C20:C24"/>
    <mergeCell ref="B26:B28"/>
    <mergeCell ref="B69:B75"/>
    <mergeCell ref="C69:C75"/>
    <mergeCell ref="A29:S29"/>
    <mergeCell ref="A25:S25"/>
    <mergeCell ref="A68:S68"/>
    <mergeCell ref="A59:S59"/>
    <mergeCell ref="A49:S49"/>
    <mergeCell ref="C30:C48"/>
    <mergeCell ref="B30:B48"/>
    <mergeCell ref="B50:B58"/>
    <mergeCell ref="C60:C67"/>
    <mergeCell ref="B60:B67"/>
    <mergeCell ref="S30:S48"/>
    <mergeCell ref="S50:S58"/>
    <mergeCell ref="S60:S67"/>
    <mergeCell ref="S69:S75"/>
    <mergeCell ref="A1:S1"/>
    <mergeCell ref="A2:S2"/>
    <mergeCell ref="A4:S4"/>
    <mergeCell ref="A6:S6"/>
    <mergeCell ref="A3:S3"/>
    <mergeCell ref="A5:I5"/>
    <mergeCell ref="J5:S5"/>
    <mergeCell ref="O7:O9"/>
    <mergeCell ref="S7:S9"/>
    <mergeCell ref="A7:A9"/>
    <mergeCell ref="B7:B9"/>
    <mergeCell ref="C7:C9"/>
    <mergeCell ref="E7:E9"/>
    <mergeCell ref="J7:J9"/>
    <mergeCell ref="F7:F9"/>
    <mergeCell ref="G7:G9"/>
    <mergeCell ref="H7:H9"/>
    <mergeCell ref="K7:K9"/>
    <mergeCell ref="L7:L9"/>
    <mergeCell ref="M7:M9"/>
    <mergeCell ref="P7:P9"/>
    <mergeCell ref="Q7:Q9"/>
    <mergeCell ref="R7:R9"/>
  </mergeCells>
  <pageMargins left="0.70866141732283472" right="0.70866141732283472" top="0.74803149606299213" bottom="0.74803149606299213" header="0.31496062992125984" footer="0.31496062992125984"/>
  <pageSetup scale="34"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8E001B"/>
    <pageSetUpPr fitToPage="1"/>
  </sheetPr>
  <dimension ref="A1:S86"/>
  <sheetViews>
    <sheetView zoomScale="70" zoomScaleNormal="70" workbookViewId="0">
      <pane ySplit="8" topLeftCell="A24" activePane="bottomLeft" state="frozen"/>
      <selection activeCell="A5" sqref="A5:I5"/>
      <selection pane="bottomLeft" activeCell="B26" sqref="B26"/>
    </sheetView>
  </sheetViews>
  <sheetFormatPr baseColWidth="10" defaultColWidth="9.3984375" defaultRowHeight="10"/>
  <cols>
    <col min="1" max="1" width="5.796875" style="58" customWidth="1"/>
    <col min="2" max="2" width="50.796875" style="58" customWidth="1"/>
    <col min="3" max="3" width="22.796875" style="59" customWidth="1"/>
    <col min="4" max="4" width="50.796875" style="63" customWidth="1"/>
    <col min="5" max="5" width="10.796875" style="61" customWidth="1"/>
    <col min="6" max="8" width="10.796875" style="58" hidden="1" customWidth="1"/>
    <col min="9" max="9" width="90.796875" style="62" customWidth="1"/>
    <col min="10" max="10" width="10.796875" style="58" customWidth="1"/>
    <col min="11" max="13" width="10.796875" style="58" hidden="1" customWidth="1"/>
    <col min="14" max="14" width="90.796875" style="63" customWidth="1"/>
    <col min="15" max="15" width="10.796875" style="58" customWidth="1"/>
    <col min="16" max="18" width="10.796875" style="58" hidden="1" customWidth="1"/>
    <col min="19" max="19" width="50.796875" style="58" customWidth="1"/>
    <col min="20" max="20" width="8.796875" style="58" customWidth="1"/>
    <col min="21" max="21" width="6.796875" style="58" customWidth="1"/>
    <col min="22" max="16384" width="9.3984375" style="58"/>
  </cols>
  <sheetData>
    <row r="1" spans="1:19" s="1" customFormat="1" ht="18" customHeight="1">
      <c r="A1" s="259" t="s">
        <v>1829</v>
      </c>
      <c r="B1" s="260"/>
      <c r="C1" s="260"/>
      <c r="D1" s="260"/>
      <c r="E1" s="260"/>
      <c r="F1" s="260"/>
      <c r="G1" s="260"/>
      <c r="H1" s="260"/>
      <c r="I1" s="260"/>
      <c r="J1" s="260"/>
      <c r="K1" s="260"/>
      <c r="L1" s="260"/>
      <c r="M1" s="260"/>
      <c r="N1" s="260"/>
      <c r="O1" s="260"/>
      <c r="P1" s="260"/>
      <c r="Q1" s="260"/>
      <c r="R1" s="260"/>
      <c r="S1" s="260"/>
    </row>
    <row r="2" spans="1:19" s="1" customFormat="1" ht="18" customHeight="1">
      <c r="A2" s="261" t="s">
        <v>27</v>
      </c>
      <c r="B2" s="262"/>
      <c r="C2" s="262"/>
      <c r="D2" s="262"/>
      <c r="E2" s="262"/>
      <c r="F2" s="262"/>
      <c r="G2" s="262"/>
      <c r="H2" s="262"/>
      <c r="I2" s="262"/>
      <c r="J2" s="262"/>
      <c r="K2" s="262"/>
      <c r="L2" s="262"/>
      <c r="M2" s="262"/>
      <c r="N2" s="262"/>
      <c r="O2" s="262"/>
      <c r="P2" s="262"/>
      <c r="Q2" s="262"/>
      <c r="R2" s="262"/>
      <c r="S2" s="262"/>
    </row>
    <row r="3" spans="1:19" s="6" customFormat="1" ht="42" customHeight="1">
      <c r="A3" s="265"/>
      <c r="B3" s="266"/>
      <c r="C3" s="266"/>
      <c r="D3" s="266"/>
      <c r="E3" s="266"/>
      <c r="F3" s="266"/>
      <c r="G3" s="266"/>
      <c r="H3" s="266"/>
      <c r="I3" s="266"/>
      <c r="J3" s="266"/>
      <c r="K3" s="266"/>
      <c r="L3" s="266"/>
      <c r="M3" s="266"/>
      <c r="N3" s="266"/>
      <c r="O3" s="266"/>
      <c r="P3" s="266"/>
      <c r="Q3" s="266"/>
      <c r="R3" s="266"/>
      <c r="S3" s="266"/>
    </row>
    <row r="4" spans="1:19" s="1" customFormat="1" ht="53.25" customHeight="1">
      <c r="A4" s="263" t="str">
        <f>CARÁTULA!B4</f>
        <v xml:space="preserve">CÉDULA DE EVALUACIÓN PARA CÁNCER EN MENORES DE 18 AÑOS: Astrocitoma, Ependimoma, Meduloblastoma, Neuroblastoma, Otros tumores del sistema nervioso central; Tumor de Wilms, Otros tumores renales, Hepatocarcinoma, Hepatoblastoma, Osteosarcoma, Sarcoma de Ewing, Linfoma no Hodgkin, Enfermedad o linfoma deHodgkin, Retinoblastoma, Sarcoma de partes blandas, Tumores gonadales, Tumores extragonadales, Diversos carcinomas, Histiocitosis; Leucemia linfoblástica aguda, Leucemia mieloblástica aguda, Leucemia crónica, Síndrome mielodisplásico - 2018                                                                                                                                                                             </v>
      </c>
      <c r="B4" s="264"/>
      <c r="C4" s="264"/>
      <c r="D4" s="264"/>
      <c r="E4" s="264"/>
      <c r="F4" s="264"/>
      <c r="G4" s="264"/>
      <c r="H4" s="264"/>
      <c r="I4" s="264"/>
      <c r="J4" s="264"/>
      <c r="K4" s="264"/>
      <c r="L4" s="264"/>
      <c r="M4" s="264"/>
      <c r="N4" s="264"/>
      <c r="O4" s="264"/>
      <c r="P4" s="264"/>
      <c r="Q4" s="264"/>
      <c r="R4" s="264"/>
      <c r="S4" s="264"/>
    </row>
    <row r="5" spans="1:19" s="7" customFormat="1" ht="21" customHeight="1">
      <c r="A5" s="301">
        <f>CARÁTULA!E8</f>
        <v>0</v>
      </c>
      <c r="B5" s="301"/>
      <c r="C5" s="301"/>
      <c r="D5" s="301"/>
      <c r="E5" s="301"/>
      <c r="F5" s="301"/>
      <c r="G5" s="301"/>
      <c r="H5" s="301"/>
      <c r="I5" s="301"/>
      <c r="J5" s="301">
        <f>CARÁTULA!E11</f>
        <v>0</v>
      </c>
      <c r="K5" s="301"/>
      <c r="L5" s="301"/>
      <c r="M5" s="301"/>
      <c r="N5" s="301"/>
      <c r="O5" s="301"/>
      <c r="P5" s="301"/>
      <c r="Q5" s="301"/>
      <c r="R5" s="301"/>
      <c r="S5" s="301"/>
    </row>
    <row r="6" spans="1:19" s="7" customFormat="1" ht="20" customHeight="1">
      <c r="A6" s="302" t="s">
        <v>7</v>
      </c>
      <c r="B6" s="302"/>
      <c r="C6" s="302"/>
      <c r="D6" s="302"/>
      <c r="E6" s="302"/>
      <c r="F6" s="302"/>
      <c r="G6" s="302"/>
      <c r="H6" s="302"/>
      <c r="I6" s="302"/>
      <c r="J6" s="302"/>
      <c r="K6" s="302"/>
      <c r="L6" s="302"/>
      <c r="M6" s="302"/>
      <c r="N6" s="302"/>
      <c r="O6" s="302"/>
      <c r="P6" s="302"/>
      <c r="Q6" s="302"/>
      <c r="R6" s="302"/>
      <c r="S6" s="302"/>
    </row>
    <row r="7" spans="1:19" s="7" customFormat="1" ht="20" customHeight="1">
      <c r="A7" s="251"/>
      <c r="B7" s="251" t="s">
        <v>28</v>
      </c>
      <c r="C7" s="252" t="s">
        <v>29</v>
      </c>
      <c r="D7" s="8" t="s">
        <v>30</v>
      </c>
      <c r="E7" s="252" t="s">
        <v>31</v>
      </c>
      <c r="F7" s="257" t="s">
        <v>1723</v>
      </c>
      <c r="G7" s="257" t="s">
        <v>452</v>
      </c>
      <c r="H7" s="257" t="s">
        <v>1724</v>
      </c>
      <c r="I7" s="8" t="s">
        <v>1</v>
      </c>
      <c r="J7" s="252" t="s">
        <v>31</v>
      </c>
      <c r="K7" s="257" t="s">
        <v>1723</v>
      </c>
      <c r="L7" s="257" t="s">
        <v>452</v>
      </c>
      <c r="M7" s="257" t="s">
        <v>1724</v>
      </c>
      <c r="N7" s="9" t="s">
        <v>2</v>
      </c>
      <c r="O7" s="252" t="s">
        <v>31</v>
      </c>
      <c r="P7" s="257" t="s">
        <v>1723</v>
      </c>
      <c r="Q7" s="257" t="s">
        <v>452</v>
      </c>
      <c r="R7" s="257" t="s">
        <v>1724</v>
      </c>
      <c r="S7" s="252" t="s">
        <v>32</v>
      </c>
    </row>
    <row r="8" spans="1:19" s="7" customFormat="1" ht="20" customHeight="1">
      <c r="A8" s="251"/>
      <c r="B8" s="251"/>
      <c r="C8" s="252"/>
      <c r="D8" s="39" t="s">
        <v>33</v>
      </c>
      <c r="E8" s="252"/>
      <c r="F8" s="257"/>
      <c r="G8" s="257"/>
      <c r="H8" s="257"/>
      <c r="I8" s="40" t="s">
        <v>33</v>
      </c>
      <c r="J8" s="252"/>
      <c r="K8" s="257"/>
      <c r="L8" s="257"/>
      <c r="M8" s="257"/>
      <c r="N8" s="41" t="s">
        <v>5</v>
      </c>
      <c r="O8" s="252"/>
      <c r="P8" s="257"/>
      <c r="Q8" s="257"/>
      <c r="R8" s="257"/>
      <c r="S8" s="252"/>
    </row>
    <row r="9" spans="1:19" s="107" customFormat="1" ht="15">
      <c r="A9" s="251"/>
      <c r="B9" s="251"/>
      <c r="C9" s="253"/>
      <c r="D9" s="42" t="s">
        <v>34</v>
      </c>
      <c r="E9" s="253"/>
      <c r="F9" s="257"/>
      <c r="G9" s="257"/>
      <c r="H9" s="257"/>
      <c r="I9" s="43" t="s">
        <v>34</v>
      </c>
      <c r="J9" s="253"/>
      <c r="K9" s="257"/>
      <c r="L9" s="257"/>
      <c r="M9" s="257"/>
      <c r="N9" s="44" t="s">
        <v>34</v>
      </c>
      <c r="O9" s="253"/>
      <c r="P9" s="257"/>
      <c r="Q9" s="257"/>
      <c r="R9" s="257"/>
      <c r="S9" s="253"/>
    </row>
    <row r="10" spans="1:19" s="107" customFormat="1" ht="139.5" customHeight="1">
      <c r="A10" s="16">
        <v>1</v>
      </c>
      <c r="B10" s="83" t="s">
        <v>884</v>
      </c>
      <c r="C10" s="267" t="s">
        <v>1873</v>
      </c>
      <c r="D10" s="83" t="s">
        <v>1871</v>
      </c>
      <c r="E10" s="84">
        <v>1</v>
      </c>
      <c r="F10" s="46">
        <f t="shared" ref="F10:F11" si="0">IF(E10=G10,H10)</f>
        <v>1</v>
      </c>
      <c r="G10" s="46">
        <f t="shared" ref="G10:G11" si="1">IF(E10="NA","NA",H10)</f>
        <v>1</v>
      </c>
      <c r="H10" s="46">
        <v>1</v>
      </c>
      <c r="I10" s="90" t="s">
        <v>885</v>
      </c>
      <c r="J10" s="84">
        <v>1</v>
      </c>
      <c r="K10" s="46">
        <f t="shared" ref="K10:K26" si="2">IF(J10=L10,M10)</f>
        <v>1</v>
      </c>
      <c r="L10" s="46">
        <f t="shared" ref="L10:L26" si="3">IF(J10="NA","NA",M10)</f>
        <v>1</v>
      </c>
      <c r="M10" s="46">
        <v>1</v>
      </c>
      <c r="N10" s="197" t="s">
        <v>886</v>
      </c>
      <c r="O10" s="84">
        <v>1</v>
      </c>
      <c r="P10" s="46">
        <f t="shared" ref="P10:P26" si="4">IF(O10=Q10,R10)</f>
        <v>1</v>
      </c>
      <c r="Q10" s="46">
        <f t="shared" ref="Q10:Q26" si="5">IF(O10="NA","NA",R10)</f>
        <v>1</v>
      </c>
      <c r="R10" s="46">
        <v>1</v>
      </c>
      <c r="S10" s="254" t="s">
        <v>318</v>
      </c>
    </row>
    <row r="11" spans="1:19" s="107" customFormat="1" ht="105">
      <c r="A11" s="16">
        <v>2</v>
      </c>
      <c r="B11" s="83" t="s">
        <v>887</v>
      </c>
      <c r="C11" s="267"/>
      <c r="D11" s="83" t="s">
        <v>1872</v>
      </c>
      <c r="E11" s="84">
        <v>1</v>
      </c>
      <c r="F11" s="46">
        <f t="shared" si="0"/>
        <v>1</v>
      </c>
      <c r="G11" s="46">
        <f t="shared" si="1"/>
        <v>1</v>
      </c>
      <c r="H11" s="46">
        <v>1</v>
      </c>
      <c r="I11" s="85" t="s">
        <v>1907</v>
      </c>
      <c r="J11" s="84">
        <v>1</v>
      </c>
      <c r="K11" s="46">
        <f t="shared" si="2"/>
        <v>1</v>
      </c>
      <c r="L11" s="46">
        <f t="shared" si="3"/>
        <v>1</v>
      </c>
      <c r="M11" s="46">
        <v>1</v>
      </c>
      <c r="N11" s="83" t="s">
        <v>1908</v>
      </c>
      <c r="O11" s="84">
        <v>1</v>
      </c>
      <c r="P11" s="46">
        <f t="shared" si="4"/>
        <v>1</v>
      </c>
      <c r="Q11" s="46">
        <f t="shared" si="5"/>
        <v>1</v>
      </c>
      <c r="R11" s="46">
        <v>1</v>
      </c>
      <c r="S11" s="254"/>
    </row>
    <row r="12" spans="1:19" s="107" customFormat="1" ht="223.5" customHeight="1">
      <c r="A12" s="16">
        <v>3</v>
      </c>
      <c r="B12" s="83" t="s">
        <v>888</v>
      </c>
      <c r="C12" s="24" t="s">
        <v>1868</v>
      </c>
      <c r="D12" s="83" t="s">
        <v>1909</v>
      </c>
      <c r="E12" s="84">
        <v>1</v>
      </c>
      <c r="F12" s="46">
        <f t="shared" ref="F12:F26" si="6">IF(E12=G12,H12)</f>
        <v>1</v>
      </c>
      <c r="G12" s="46">
        <f t="shared" ref="G12:G26" si="7">IF(E12="NA","NA",H12)</f>
        <v>1</v>
      </c>
      <c r="H12" s="46">
        <v>1</v>
      </c>
      <c r="I12" s="85" t="s">
        <v>1910</v>
      </c>
      <c r="J12" s="84">
        <v>1</v>
      </c>
      <c r="K12" s="46">
        <f t="shared" si="2"/>
        <v>1</v>
      </c>
      <c r="L12" s="46">
        <f t="shared" si="3"/>
        <v>1</v>
      </c>
      <c r="M12" s="46">
        <v>1</v>
      </c>
      <c r="N12" s="83" t="s">
        <v>889</v>
      </c>
      <c r="O12" s="84">
        <v>1</v>
      </c>
      <c r="P12" s="46">
        <f t="shared" si="4"/>
        <v>1</v>
      </c>
      <c r="Q12" s="46">
        <f t="shared" si="5"/>
        <v>1</v>
      </c>
      <c r="R12" s="46">
        <v>1</v>
      </c>
      <c r="S12" s="28" t="s">
        <v>176</v>
      </c>
    </row>
    <row r="13" spans="1:19" s="107" customFormat="1" ht="147" customHeight="1">
      <c r="A13" s="16">
        <v>4</v>
      </c>
      <c r="B13" s="83" t="s">
        <v>890</v>
      </c>
      <c r="C13" s="24" t="s">
        <v>311</v>
      </c>
      <c r="D13" s="83" t="s">
        <v>891</v>
      </c>
      <c r="E13" s="84">
        <v>1</v>
      </c>
      <c r="F13" s="46">
        <f t="shared" si="6"/>
        <v>1</v>
      </c>
      <c r="G13" s="46">
        <f t="shared" si="7"/>
        <v>1</v>
      </c>
      <c r="H13" s="46">
        <v>1</v>
      </c>
      <c r="I13" s="85" t="s">
        <v>892</v>
      </c>
      <c r="J13" s="84">
        <v>1</v>
      </c>
      <c r="K13" s="46">
        <f t="shared" si="2"/>
        <v>1</v>
      </c>
      <c r="L13" s="46">
        <f t="shared" si="3"/>
        <v>1</v>
      </c>
      <c r="M13" s="46">
        <v>1</v>
      </c>
      <c r="N13" s="83" t="s">
        <v>893</v>
      </c>
      <c r="O13" s="84">
        <v>1</v>
      </c>
      <c r="P13" s="46">
        <f t="shared" si="4"/>
        <v>1</v>
      </c>
      <c r="Q13" s="46">
        <f t="shared" si="5"/>
        <v>1</v>
      </c>
      <c r="R13" s="46">
        <v>1</v>
      </c>
      <c r="S13" s="254" t="s">
        <v>177</v>
      </c>
    </row>
    <row r="14" spans="1:19" s="107" customFormat="1" ht="150">
      <c r="A14" s="16">
        <v>5</v>
      </c>
      <c r="B14" s="83" t="s">
        <v>890</v>
      </c>
      <c r="C14" s="24" t="s">
        <v>312</v>
      </c>
      <c r="D14" s="83" t="s">
        <v>1952</v>
      </c>
      <c r="E14" s="84">
        <v>1</v>
      </c>
      <c r="F14" s="46">
        <f t="shared" si="6"/>
        <v>1</v>
      </c>
      <c r="G14" s="46">
        <f t="shared" si="7"/>
        <v>1</v>
      </c>
      <c r="H14" s="46">
        <v>1</v>
      </c>
      <c r="I14" s="85" t="s">
        <v>1953</v>
      </c>
      <c r="J14" s="84">
        <v>1</v>
      </c>
      <c r="K14" s="46">
        <f t="shared" si="2"/>
        <v>1</v>
      </c>
      <c r="L14" s="46">
        <f t="shared" si="3"/>
        <v>1</v>
      </c>
      <c r="M14" s="46">
        <v>1</v>
      </c>
      <c r="N14" s="83" t="s">
        <v>893</v>
      </c>
      <c r="O14" s="84">
        <v>1</v>
      </c>
      <c r="P14" s="46">
        <f t="shared" si="4"/>
        <v>1</v>
      </c>
      <c r="Q14" s="46">
        <f t="shared" si="5"/>
        <v>1</v>
      </c>
      <c r="R14" s="46">
        <v>1</v>
      </c>
      <c r="S14" s="254"/>
    </row>
    <row r="15" spans="1:19" s="107" customFormat="1" ht="75">
      <c r="A15" s="16">
        <v>6</v>
      </c>
      <c r="B15" s="83" t="s">
        <v>890</v>
      </c>
      <c r="C15" s="24" t="s">
        <v>313</v>
      </c>
      <c r="D15" s="83" t="s">
        <v>894</v>
      </c>
      <c r="E15" s="84">
        <v>1</v>
      </c>
      <c r="F15" s="46">
        <f t="shared" si="6"/>
        <v>1</v>
      </c>
      <c r="G15" s="46">
        <f t="shared" si="7"/>
        <v>1</v>
      </c>
      <c r="H15" s="46">
        <v>1</v>
      </c>
      <c r="I15" s="85" t="s">
        <v>1801</v>
      </c>
      <c r="J15" s="84">
        <v>1</v>
      </c>
      <c r="K15" s="46">
        <f t="shared" si="2"/>
        <v>1</v>
      </c>
      <c r="L15" s="46">
        <f t="shared" si="3"/>
        <v>1</v>
      </c>
      <c r="M15" s="46">
        <v>1</v>
      </c>
      <c r="N15" s="83" t="s">
        <v>895</v>
      </c>
      <c r="O15" s="84">
        <v>1</v>
      </c>
      <c r="P15" s="46">
        <f t="shared" si="4"/>
        <v>1</v>
      </c>
      <c r="Q15" s="46">
        <f t="shared" si="5"/>
        <v>1</v>
      </c>
      <c r="R15" s="46">
        <v>1</v>
      </c>
      <c r="S15" s="254"/>
    </row>
    <row r="16" spans="1:19" s="107" customFormat="1" ht="239.25" customHeight="1">
      <c r="A16" s="16">
        <v>7</v>
      </c>
      <c r="B16" s="83" t="s">
        <v>890</v>
      </c>
      <c r="C16" s="24" t="s">
        <v>280</v>
      </c>
      <c r="D16" s="83" t="s">
        <v>896</v>
      </c>
      <c r="E16" s="84">
        <v>1</v>
      </c>
      <c r="F16" s="46">
        <f t="shared" si="6"/>
        <v>1</v>
      </c>
      <c r="G16" s="46">
        <f t="shared" si="7"/>
        <v>1</v>
      </c>
      <c r="H16" s="46">
        <v>1</v>
      </c>
      <c r="I16" s="85" t="s">
        <v>897</v>
      </c>
      <c r="J16" s="84">
        <v>1</v>
      </c>
      <c r="K16" s="46">
        <f t="shared" si="2"/>
        <v>1</v>
      </c>
      <c r="L16" s="46">
        <f t="shared" si="3"/>
        <v>1</v>
      </c>
      <c r="M16" s="46">
        <v>1</v>
      </c>
      <c r="N16" s="83" t="s">
        <v>898</v>
      </c>
      <c r="O16" s="84">
        <v>1</v>
      </c>
      <c r="P16" s="46">
        <f t="shared" si="4"/>
        <v>1</v>
      </c>
      <c r="Q16" s="46">
        <f t="shared" si="5"/>
        <v>1</v>
      </c>
      <c r="R16" s="46">
        <v>1</v>
      </c>
      <c r="S16" s="254" t="s">
        <v>19</v>
      </c>
    </row>
    <row r="17" spans="1:19" s="107" customFormat="1" ht="270">
      <c r="A17" s="16">
        <v>8</v>
      </c>
      <c r="B17" s="83" t="s">
        <v>899</v>
      </c>
      <c r="C17" s="24" t="s">
        <v>314</v>
      </c>
      <c r="D17" s="83" t="s">
        <v>900</v>
      </c>
      <c r="E17" s="84">
        <v>1</v>
      </c>
      <c r="F17" s="46">
        <f t="shared" si="6"/>
        <v>1</v>
      </c>
      <c r="G17" s="46">
        <f t="shared" si="7"/>
        <v>1</v>
      </c>
      <c r="H17" s="46">
        <v>1</v>
      </c>
      <c r="I17" s="85" t="s">
        <v>901</v>
      </c>
      <c r="J17" s="84">
        <v>1</v>
      </c>
      <c r="K17" s="46">
        <f t="shared" si="2"/>
        <v>1</v>
      </c>
      <c r="L17" s="46">
        <f t="shared" si="3"/>
        <v>1</v>
      </c>
      <c r="M17" s="46">
        <v>1</v>
      </c>
      <c r="N17" s="83" t="s">
        <v>902</v>
      </c>
      <c r="O17" s="84">
        <v>1</v>
      </c>
      <c r="P17" s="46">
        <f t="shared" si="4"/>
        <v>1</v>
      </c>
      <c r="Q17" s="46">
        <f t="shared" si="5"/>
        <v>1</v>
      </c>
      <c r="R17" s="46">
        <v>1</v>
      </c>
      <c r="S17" s="254"/>
    </row>
    <row r="18" spans="1:19" s="107" customFormat="1" ht="75">
      <c r="A18" s="16">
        <v>9</v>
      </c>
      <c r="B18" s="83" t="s">
        <v>903</v>
      </c>
      <c r="C18" s="24" t="s">
        <v>315</v>
      </c>
      <c r="D18" s="83" t="s">
        <v>904</v>
      </c>
      <c r="E18" s="84">
        <v>1</v>
      </c>
      <c r="F18" s="46">
        <f t="shared" si="6"/>
        <v>1</v>
      </c>
      <c r="G18" s="46">
        <f t="shared" si="7"/>
        <v>1</v>
      </c>
      <c r="H18" s="46">
        <v>1</v>
      </c>
      <c r="I18" s="85" t="s">
        <v>519</v>
      </c>
      <c r="J18" s="84">
        <v>1</v>
      </c>
      <c r="K18" s="46">
        <f t="shared" si="2"/>
        <v>1</v>
      </c>
      <c r="L18" s="46">
        <f t="shared" si="3"/>
        <v>1</v>
      </c>
      <c r="M18" s="46">
        <v>1</v>
      </c>
      <c r="N18" s="83" t="s">
        <v>520</v>
      </c>
      <c r="O18" s="108" t="s">
        <v>452</v>
      </c>
      <c r="P18" s="83" t="s">
        <v>452</v>
      </c>
      <c r="Q18" s="83" t="s">
        <v>452</v>
      </c>
      <c r="R18" s="83" t="s">
        <v>452</v>
      </c>
      <c r="S18" s="254"/>
    </row>
    <row r="19" spans="1:19" s="107" customFormat="1" ht="90">
      <c r="A19" s="16">
        <v>10</v>
      </c>
      <c r="B19" s="83" t="s">
        <v>905</v>
      </c>
      <c r="C19" s="24" t="s">
        <v>316</v>
      </c>
      <c r="D19" s="83" t="s">
        <v>906</v>
      </c>
      <c r="E19" s="84">
        <v>1</v>
      </c>
      <c r="F19" s="46">
        <f t="shared" si="6"/>
        <v>1</v>
      </c>
      <c r="G19" s="46">
        <f t="shared" si="7"/>
        <v>1</v>
      </c>
      <c r="H19" s="46">
        <v>1</v>
      </c>
      <c r="I19" s="85" t="s">
        <v>1802</v>
      </c>
      <c r="J19" s="84">
        <v>1</v>
      </c>
      <c r="K19" s="46">
        <f t="shared" si="2"/>
        <v>1</v>
      </c>
      <c r="L19" s="46">
        <f t="shared" si="3"/>
        <v>1</v>
      </c>
      <c r="M19" s="46">
        <v>1</v>
      </c>
      <c r="N19" s="83" t="s">
        <v>907</v>
      </c>
      <c r="O19" s="84">
        <v>1</v>
      </c>
      <c r="P19" s="46">
        <f t="shared" si="4"/>
        <v>1</v>
      </c>
      <c r="Q19" s="46">
        <f t="shared" si="5"/>
        <v>1</v>
      </c>
      <c r="R19" s="46">
        <v>1</v>
      </c>
      <c r="S19" s="28" t="s">
        <v>319</v>
      </c>
    </row>
    <row r="20" spans="1:19" s="107" customFormat="1" ht="60">
      <c r="A20" s="16">
        <v>11</v>
      </c>
      <c r="B20" s="83" t="s">
        <v>890</v>
      </c>
      <c r="C20" s="24" t="s">
        <v>310</v>
      </c>
      <c r="D20" s="83" t="s">
        <v>908</v>
      </c>
      <c r="E20" s="84">
        <v>1</v>
      </c>
      <c r="F20" s="46">
        <f t="shared" si="6"/>
        <v>1</v>
      </c>
      <c r="G20" s="46">
        <f t="shared" si="7"/>
        <v>1</v>
      </c>
      <c r="H20" s="46">
        <v>1</v>
      </c>
      <c r="I20" s="85" t="s">
        <v>909</v>
      </c>
      <c r="J20" s="84">
        <v>1</v>
      </c>
      <c r="K20" s="46">
        <f t="shared" si="2"/>
        <v>1</v>
      </c>
      <c r="L20" s="46">
        <f t="shared" si="3"/>
        <v>1</v>
      </c>
      <c r="M20" s="46">
        <v>1</v>
      </c>
      <c r="N20" s="83" t="s">
        <v>1799</v>
      </c>
      <c r="O20" s="84">
        <v>1</v>
      </c>
      <c r="P20" s="46">
        <f t="shared" si="4"/>
        <v>1</v>
      </c>
      <c r="Q20" s="46">
        <f t="shared" si="5"/>
        <v>1</v>
      </c>
      <c r="R20" s="46">
        <v>1</v>
      </c>
      <c r="S20" s="254" t="s">
        <v>320</v>
      </c>
    </row>
    <row r="21" spans="1:19" s="107" customFormat="1" ht="105">
      <c r="A21" s="16">
        <v>12</v>
      </c>
      <c r="B21" s="83" t="s">
        <v>910</v>
      </c>
      <c r="C21" s="24" t="s">
        <v>317</v>
      </c>
      <c r="D21" s="83" t="s">
        <v>911</v>
      </c>
      <c r="E21" s="84">
        <v>1</v>
      </c>
      <c r="F21" s="46">
        <f t="shared" si="6"/>
        <v>1</v>
      </c>
      <c r="G21" s="46">
        <f t="shared" si="7"/>
        <v>1</v>
      </c>
      <c r="H21" s="46">
        <v>1</v>
      </c>
      <c r="I21" s="85" t="s">
        <v>912</v>
      </c>
      <c r="J21" s="84">
        <v>1</v>
      </c>
      <c r="K21" s="46">
        <f t="shared" si="2"/>
        <v>1</v>
      </c>
      <c r="L21" s="46">
        <f t="shared" si="3"/>
        <v>1</v>
      </c>
      <c r="M21" s="46">
        <v>1</v>
      </c>
      <c r="N21" s="83" t="s">
        <v>913</v>
      </c>
      <c r="O21" s="84">
        <v>1</v>
      </c>
      <c r="P21" s="46">
        <f t="shared" si="4"/>
        <v>1</v>
      </c>
      <c r="Q21" s="46">
        <f t="shared" si="5"/>
        <v>1</v>
      </c>
      <c r="R21" s="46">
        <v>1</v>
      </c>
      <c r="S21" s="254"/>
    </row>
    <row r="22" spans="1:19" s="107" customFormat="1" ht="202.5" customHeight="1">
      <c r="A22" s="16">
        <v>13</v>
      </c>
      <c r="B22" s="308" t="s">
        <v>866</v>
      </c>
      <c r="C22" s="267" t="s">
        <v>1870</v>
      </c>
      <c r="D22" s="197" t="s">
        <v>914</v>
      </c>
      <c r="E22" s="84">
        <v>1</v>
      </c>
      <c r="F22" s="46">
        <f t="shared" si="6"/>
        <v>1</v>
      </c>
      <c r="G22" s="46">
        <f t="shared" si="7"/>
        <v>1</v>
      </c>
      <c r="H22" s="46">
        <v>1</v>
      </c>
      <c r="I22" s="90" t="s">
        <v>704</v>
      </c>
      <c r="J22" s="84">
        <v>1</v>
      </c>
      <c r="K22" s="46">
        <f t="shared" si="2"/>
        <v>1</v>
      </c>
      <c r="L22" s="46">
        <f t="shared" si="3"/>
        <v>1</v>
      </c>
      <c r="M22" s="46">
        <v>1</v>
      </c>
      <c r="N22" s="197" t="s">
        <v>915</v>
      </c>
      <c r="O22" s="84">
        <v>1</v>
      </c>
      <c r="P22" s="46">
        <f t="shared" si="4"/>
        <v>1</v>
      </c>
      <c r="Q22" s="46">
        <f t="shared" si="5"/>
        <v>1</v>
      </c>
      <c r="R22" s="46">
        <v>1</v>
      </c>
      <c r="S22" s="254"/>
    </row>
    <row r="23" spans="1:19" s="107" customFormat="1" ht="134.25" customHeight="1">
      <c r="A23" s="16">
        <v>14</v>
      </c>
      <c r="B23" s="308"/>
      <c r="C23" s="267"/>
      <c r="D23" s="197" t="s">
        <v>916</v>
      </c>
      <c r="E23" s="84">
        <v>1</v>
      </c>
      <c r="F23" s="46">
        <f t="shared" si="6"/>
        <v>1</v>
      </c>
      <c r="G23" s="46">
        <f t="shared" si="7"/>
        <v>1</v>
      </c>
      <c r="H23" s="46">
        <v>1</v>
      </c>
      <c r="I23" s="90" t="s">
        <v>788</v>
      </c>
      <c r="J23" s="84">
        <v>1</v>
      </c>
      <c r="K23" s="46">
        <f t="shared" si="2"/>
        <v>1</v>
      </c>
      <c r="L23" s="46">
        <f t="shared" si="3"/>
        <v>1</v>
      </c>
      <c r="M23" s="46">
        <v>1</v>
      </c>
      <c r="N23" s="197" t="s">
        <v>868</v>
      </c>
      <c r="O23" s="84">
        <v>1</v>
      </c>
      <c r="P23" s="46">
        <f t="shared" si="4"/>
        <v>1</v>
      </c>
      <c r="Q23" s="46">
        <f t="shared" si="5"/>
        <v>1</v>
      </c>
      <c r="R23" s="46">
        <v>1</v>
      </c>
      <c r="S23" s="254"/>
    </row>
    <row r="24" spans="1:19" s="107" customFormat="1" ht="187.5" customHeight="1">
      <c r="A24" s="16">
        <v>15</v>
      </c>
      <c r="B24" s="308"/>
      <c r="C24" s="267"/>
      <c r="D24" s="197" t="s">
        <v>917</v>
      </c>
      <c r="E24" s="84">
        <v>1</v>
      </c>
      <c r="F24" s="46">
        <f t="shared" si="6"/>
        <v>1</v>
      </c>
      <c r="G24" s="46">
        <f t="shared" si="7"/>
        <v>1</v>
      </c>
      <c r="H24" s="46">
        <v>1</v>
      </c>
      <c r="I24" s="90" t="s">
        <v>790</v>
      </c>
      <c r="J24" s="84">
        <v>1</v>
      </c>
      <c r="K24" s="46">
        <f t="shared" si="2"/>
        <v>1</v>
      </c>
      <c r="L24" s="46">
        <f t="shared" si="3"/>
        <v>1</v>
      </c>
      <c r="M24" s="46">
        <v>1</v>
      </c>
      <c r="N24" s="197" t="s">
        <v>870</v>
      </c>
      <c r="O24" s="84">
        <v>1</v>
      </c>
      <c r="P24" s="46">
        <f t="shared" si="4"/>
        <v>1</v>
      </c>
      <c r="Q24" s="46">
        <f t="shared" si="5"/>
        <v>1</v>
      </c>
      <c r="R24" s="46">
        <v>1</v>
      </c>
      <c r="S24" s="254"/>
    </row>
    <row r="25" spans="1:19" s="107" customFormat="1" ht="75">
      <c r="A25" s="16">
        <v>16</v>
      </c>
      <c r="B25" s="308"/>
      <c r="C25" s="267"/>
      <c r="D25" s="197" t="s">
        <v>918</v>
      </c>
      <c r="E25" s="84">
        <v>1</v>
      </c>
      <c r="F25" s="46">
        <f t="shared" si="6"/>
        <v>1</v>
      </c>
      <c r="G25" s="46">
        <f t="shared" si="7"/>
        <v>1</v>
      </c>
      <c r="H25" s="46">
        <v>1</v>
      </c>
      <c r="I25" s="90" t="s">
        <v>792</v>
      </c>
      <c r="J25" s="84">
        <v>1</v>
      </c>
      <c r="K25" s="46">
        <f t="shared" si="2"/>
        <v>1</v>
      </c>
      <c r="L25" s="46">
        <f t="shared" si="3"/>
        <v>1</v>
      </c>
      <c r="M25" s="46">
        <v>1</v>
      </c>
      <c r="N25" s="197" t="s">
        <v>514</v>
      </c>
      <c r="O25" s="84">
        <v>1</v>
      </c>
      <c r="P25" s="46">
        <f t="shared" si="4"/>
        <v>1</v>
      </c>
      <c r="Q25" s="46">
        <f t="shared" si="5"/>
        <v>1</v>
      </c>
      <c r="R25" s="46">
        <v>1</v>
      </c>
      <c r="S25" s="254"/>
    </row>
    <row r="26" spans="1:19" s="107" customFormat="1" ht="225">
      <c r="A26" s="16">
        <v>17</v>
      </c>
      <c r="B26" s="83" t="s">
        <v>872</v>
      </c>
      <c r="C26" s="24" t="s">
        <v>217</v>
      </c>
      <c r="D26" s="83" t="s">
        <v>16</v>
      </c>
      <c r="E26" s="109">
        <v>1</v>
      </c>
      <c r="F26" s="46">
        <f t="shared" si="6"/>
        <v>1</v>
      </c>
      <c r="G26" s="46">
        <f t="shared" si="7"/>
        <v>1</v>
      </c>
      <c r="H26" s="46">
        <v>1</v>
      </c>
      <c r="I26" s="85" t="s">
        <v>17</v>
      </c>
      <c r="J26" s="109">
        <v>1</v>
      </c>
      <c r="K26" s="46">
        <f t="shared" si="2"/>
        <v>1</v>
      </c>
      <c r="L26" s="46">
        <f t="shared" si="3"/>
        <v>1</v>
      </c>
      <c r="M26" s="46">
        <v>1</v>
      </c>
      <c r="N26" s="83" t="s">
        <v>18</v>
      </c>
      <c r="O26" s="109">
        <v>1</v>
      </c>
      <c r="P26" s="46">
        <f t="shared" si="4"/>
        <v>1</v>
      </c>
      <c r="Q26" s="46">
        <f t="shared" si="5"/>
        <v>1</v>
      </c>
      <c r="R26" s="46">
        <v>1</v>
      </c>
      <c r="S26" s="28" t="s">
        <v>19</v>
      </c>
    </row>
    <row r="27" spans="1:19" s="107" customFormat="1" ht="14">
      <c r="A27" s="254" t="s">
        <v>203</v>
      </c>
      <c r="B27" s="254"/>
      <c r="C27" s="254"/>
      <c r="D27" s="254"/>
      <c r="E27" s="254"/>
      <c r="F27" s="254"/>
      <c r="G27" s="254"/>
      <c r="H27" s="254"/>
      <c r="I27" s="254"/>
      <c r="J27" s="254"/>
      <c r="K27" s="254"/>
      <c r="L27" s="254"/>
      <c r="M27" s="254"/>
      <c r="N27" s="254"/>
      <c r="O27" s="254"/>
      <c r="P27" s="254"/>
      <c r="Q27" s="254"/>
      <c r="R27" s="254"/>
      <c r="S27" s="254"/>
    </row>
    <row r="28" spans="1:19" s="107" customFormat="1" ht="45">
      <c r="A28" s="16">
        <v>18</v>
      </c>
      <c r="B28" s="308" t="s">
        <v>872</v>
      </c>
      <c r="C28" s="267" t="s">
        <v>217</v>
      </c>
      <c r="D28" s="83" t="s">
        <v>1710</v>
      </c>
      <c r="E28" s="84">
        <v>1</v>
      </c>
      <c r="F28" s="46">
        <f t="shared" ref="F28:F29" si="8">IF(E28=G28,H28)</f>
        <v>1</v>
      </c>
      <c r="G28" s="46">
        <f t="shared" ref="G28:G29" si="9">IF(E28="NA","NA",H28)</f>
        <v>1</v>
      </c>
      <c r="H28" s="46">
        <v>1</v>
      </c>
      <c r="I28" s="85" t="s">
        <v>919</v>
      </c>
      <c r="J28" s="84">
        <v>1</v>
      </c>
      <c r="K28" s="46">
        <f t="shared" ref="K28:K30" si="10">IF(J28=L28,M28)</f>
        <v>1</v>
      </c>
      <c r="L28" s="46">
        <f t="shared" ref="L28:L30" si="11">IF(J28="NA","NA",M28)</f>
        <v>1</v>
      </c>
      <c r="M28" s="46">
        <v>1</v>
      </c>
      <c r="N28" s="83" t="s">
        <v>920</v>
      </c>
      <c r="O28" s="84">
        <v>1</v>
      </c>
      <c r="P28" s="46">
        <f t="shared" ref="P28:P30" si="12">IF(O28=Q28,R28)</f>
        <v>1</v>
      </c>
      <c r="Q28" s="46">
        <f t="shared" ref="Q28:Q30" si="13">IF(O28="NA","NA",R28)</f>
        <v>1</v>
      </c>
      <c r="R28" s="46">
        <v>1</v>
      </c>
      <c r="S28" s="254" t="s">
        <v>19</v>
      </c>
    </row>
    <row r="29" spans="1:19" s="107" customFormat="1" ht="60">
      <c r="A29" s="16">
        <v>19</v>
      </c>
      <c r="B29" s="308"/>
      <c r="C29" s="267"/>
      <c r="D29" s="83" t="s">
        <v>1712</v>
      </c>
      <c r="E29" s="84">
        <v>1</v>
      </c>
      <c r="F29" s="46">
        <f t="shared" si="8"/>
        <v>1</v>
      </c>
      <c r="G29" s="46">
        <f t="shared" si="9"/>
        <v>1</v>
      </c>
      <c r="H29" s="46">
        <v>1</v>
      </c>
      <c r="I29" s="85" t="s">
        <v>582</v>
      </c>
      <c r="J29" s="84">
        <v>1</v>
      </c>
      <c r="K29" s="46">
        <f t="shared" si="10"/>
        <v>1</v>
      </c>
      <c r="L29" s="46">
        <f t="shared" si="11"/>
        <v>1</v>
      </c>
      <c r="M29" s="46">
        <v>1</v>
      </c>
      <c r="N29" s="83" t="s">
        <v>583</v>
      </c>
      <c r="O29" s="84">
        <v>1</v>
      </c>
      <c r="P29" s="46">
        <f t="shared" si="12"/>
        <v>1</v>
      </c>
      <c r="Q29" s="46">
        <f t="shared" si="13"/>
        <v>1</v>
      </c>
      <c r="R29" s="46">
        <v>1</v>
      </c>
      <c r="S29" s="254"/>
    </row>
    <row r="30" spans="1:19" s="107" customFormat="1" ht="30">
      <c r="A30" s="16">
        <v>20</v>
      </c>
      <c r="B30" s="308"/>
      <c r="C30" s="267"/>
      <c r="D30" s="83" t="s">
        <v>1800</v>
      </c>
      <c r="E30" s="84">
        <v>1</v>
      </c>
      <c r="F30" s="46">
        <f t="shared" ref="F30" si="14">IF(E30=G30,H30)</f>
        <v>1</v>
      </c>
      <c r="G30" s="46">
        <f t="shared" ref="G30" si="15">IF(E30="NA","NA",H30)</f>
        <v>1</v>
      </c>
      <c r="H30" s="46">
        <v>1</v>
      </c>
      <c r="I30" s="85" t="s">
        <v>584</v>
      </c>
      <c r="J30" s="84">
        <v>1</v>
      </c>
      <c r="K30" s="46">
        <f t="shared" si="10"/>
        <v>1</v>
      </c>
      <c r="L30" s="46">
        <f t="shared" si="11"/>
        <v>1</v>
      </c>
      <c r="M30" s="46">
        <v>1</v>
      </c>
      <c r="N30" s="83" t="s">
        <v>585</v>
      </c>
      <c r="O30" s="84">
        <v>1</v>
      </c>
      <c r="P30" s="46">
        <f t="shared" si="12"/>
        <v>1</v>
      </c>
      <c r="Q30" s="46">
        <f t="shared" si="13"/>
        <v>1</v>
      </c>
      <c r="R30" s="46">
        <v>1</v>
      </c>
      <c r="S30" s="254"/>
    </row>
    <row r="31" spans="1:19" s="107" customFormat="1" ht="14">
      <c r="A31" s="254" t="s">
        <v>200</v>
      </c>
      <c r="B31" s="254"/>
      <c r="C31" s="254"/>
      <c r="D31" s="254"/>
      <c r="E31" s="254"/>
      <c r="F31" s="254"/>
      <c r="G31" s="254"/>
      <c r="H31" s="254"/>
      <c r="I31" s="254"/>
      <c r="J31" s="254"/>
      <c r="K31" s="254"/>
      <c r="L31" s="254"/>
      <c r="M31" s="254"/>
      <c r="N31" s="254"/>
      <c r="O31" s="254"/>
      <c r="P31" s="254"/>
      <c r="Q31" s="254"/>
      <c r="R31" s="254"/>
      <c r="S31" s="254"/>
    </row>
    <row r="32" spans="1:19" s="107" customFormat="1" ht="15">
      <c r="A32" s="16">
        <v>21</v>
      </c>
      <c r="B32" s="308" t="s">
        <v>872</v>
      </c>
      <c r="C32" s="267" t="s">
        <v>217</v>
      </c>
      <c r="D32" s="83" t="s">
        <v>586</v>
      </c>
      <c r="E32" s="84">
        <v>1</v>
      </c>
      <c r="F32" s="46">
        <f t="shared" ref="F32:F34" si="16">IF(E32=G32,H32)</f>
        <v>1</v>
      </c>
      <c r="G32" s="46">
        <f t="shared" ref="G32:G34" si="17">IF(E32="NA","NA",H32)</f>
        <v>1</v>
      </c>
      <c r="H32" s="46">
        <v>1</v>
      </c>
      <c r="I32" s="85" t="s">
        <v>587</v>
      </c>
      <c r="J32" s="84">
        <v>1</v>
      </c>
      <c r="K32" s="46">
        <f t="shared" ref="K32:K50" si="18">IF(J32=L32,M32)</f>
        <v>1</v>
      </c>
      <c r="L32" s="46">
        <f t="shared" ref="L32:L50" si="19">IF(J32="NA","NA",M32)</f>
        <v>1</v>
      </c>
      <c r="M32" s="46">
        <v>1</v>
      </c>
      <c r="N32" s="83" t="s">
        <v>588</v>
      </c>
      <c r="O32" s="84">
        <v>1</v>
      </c>
      <c r="P32" s="46">
        <f t="shared" ref="P32:P50" si="20">IF(O32=Q32,R32)</f>
        <v>1</v>
      </c>
      <c r="Q32" s="46">
        <f t="shared" ref="Q32:Q50" si="21">IF(O32="NA","NA",R32)</f>
        <v>1</v>
      </c>
      <c r="R32" s="46">
        <v>1</v>
      </c>
      <c r="S32" s="254" t="s">
        <v>19</v>
      </c>
    </row>
    <row r="33" spans="1:19" s="107" customFormat="1" ht="15">
      <c r="A33" s="16">
        <v>22</v>
      </c>
      <c r="B33" s="308"/>
      <c r="C33" s="267"/>
      <c r="D33" s="83" t="s">
        <v>589</v>
      </c>
      <c r="E33" s="84">
        <v>1</v>
      </c>
      <c r="F33" s="46">
        <f t="shared" si="16"/>
        <v>1</v>
      </c>
      <c r="G33" s="46">
        <f t="shared" si="17"/>
        <v>1</v>
      </c>
      <c r="H33" s="46">
        <v>1</v>
      </c>
      <c r="I33" s="85" t="s">
        <v>587</v>
      </c>
      <c r="J33" s="84">
        <v>1</v>
      </c>
      <c r="K33" s="46">
        <f t="shared" si="18"/>
        <v>1</v>
      </c>
      <c r="L33" s="46">
        <f t="shared" si="19"/>
        <v>1</v>
      </c>
      <c r="M33" s="46">
        <v>1</v>
      </c>
      <c r="N33" s="83" t="s">
        <v>588</v>
      </c>
      <c r="O33" s="84">
        <v>1</v>
      </c>
      <c r="P33" s="46">
        <f t="shared" si="20"/>
        <v>1</v>
      </c>
      <c r="Q33" s="46">
        <f t="shared" si="21"/>
        <v>1</v>
      </c>
      <c r="R33" s="46">
        <v>1</v>
      </c>
      <c r="S33" s="254"/>
    </row>
    <row r="34" spans="1:19" s="107" customFormat="1" ht="30">
      <c r="A34" s="16">
        <v>23</v>
      </c>
      <c r="B34" s="308"/>
      <c r="C34" s="267"/>
      <c r="D34" s="83" t="s">
        <v>590</v>
      </c>
      <c r="E34" s="84">
        <v>1</v>
      </c>
      <c r="F34" s="46">
        <f t="shared" si="16"/>
        <v>1</v>
      </c>
      <c r="G34" s="46">
        <f t="shared" si="17"/>
        <v>1</v>
      </c>
      <c r="H34" s="46">
        <v>1</v>
      </c>
      <c r="I34" s="85" t="s">
        <v>587</v>
      </c>
      <c r="J34" s="84">
        <v>1</v>
      </c>
      <c r="K34" s="46">
        <f t="shared" si="18"/>
        <v>1</v>
      </c>
      <c r="L34" s="46">
        <f t="shared" si="19"/>
        <v>1</v>
      </c>
      <c r="M34" s="46">
        <v>1</v>
      </c>
      <c r="N34" s="83" t="s">
        <v>588</v>
      </c>
      <c r="O34" s="84">
        <v>1</v>
      </c>
      <c r="P34" s="46">
        <f t="shared" si="20"/>
        <v>1</v>
      </c>
      <c r="Q34" s="46">
        <f t="shared" si="21"/>
        <v>1</v>
      </c>
      <c r="R34" s="46">
        <v>1</v>
      </c>
      <c r="S34" s="254"/>
    </row>
    <row r="35" spans="1:19" s="107" customFormat="1" ht="30">
      <c r="A35" s="16">
        <v>24</v>
      </c>
      <c r="B35" s="308"/>
      <c r="C35" s="267"/>
      <c r="D35" s="83" t="s">
        <v>591</v>
      </c>
      <c r="E35" s="84">
        <v>1</v>
      </c>
      <c r="F35" s="46">
        <f t="shared" ref="F35:F50" si="22">IF(E35=G35,H35)</f>
        <v>1</v>
      </c>
      <c r="G35" s="46">
        <f t="shared" ref="G35:G50" si="23">IF(E35="NA","NA",H35)</f>
        <v>1</v>
      </c>
      <c r="H35" s="46">
        <v>1</v>
      </c>
      <c r="I35" s="85" t="s">
        <v>587</v>
      </c>
      <c r="J35" s="84">
        <v>1</v>
      </c>
      <c r="K35" s="46">
        <f t="shared" si="18"/>
        <v>1</v>
      </c>
      <c r="L35" s="46">
        <f t="shared" si="19"/>
        <v>1</v>
      </c>
      <c r="M35" s="46">
        <v>1</v>
      </c>
      <c r="N35" s="83" t="s">
        <v>588</v>
      </c>
      <c r="O35" s="84">
        <v>1</v>
      </c>
      <c r="P35" s="46">
        <f t="shared" si="20"/>
        <v>1</v>
      </c>
      <c r="Q35" s="46">
        <f t="shared" si="21"/>
        <v>1</v>
      </c>
      <c r="R35" s="46">
        <v>1</v>
      </c>
      <c r="S35" s="254"/>
    </row>
    <row r="36" spans="1:19" s="107" customFormat="1" ht="15">
      <c r="A36" s="16">
        <v>25</v>
      </c>
      <c r="B36" s="308"/>
      <c r="C36" s="267"/>
      <c r="D36" s="83" t="s">
        <v>592</v>
      </c>
      <c r="E36" s="84">
        <v>1</v>
      </c>
      <c r="F36" s="46">
        <f t="shared" si="22"/>
        <v>1</v>
      </c>
      <c r="G36" s="46">
        <f t="shared" si="23"/>
        <v>1</v>
      </c>
      <c r="H36" s="46">
        <v>1</v>
      </c>
      <c r="I36" s="85" t="s">
        <v>587</v>
      </c>
      <c r="J36" s="84">
        <v>1</v>
      </c>
      <c r="K36" s="46">
        <f t="shared" si="18"/>
        <v>1</v>
      </c>
      <c r="L36" s="46">
        <f t="shared" si="19"/>
        <v>1</v>
      </c>
      <c r="M36" s="46">
        <v>1</v>
      </c>
      <c r="N36" s="83" t="s">
        <v>588</v>
      </c>
      <c r="O36" s="84">
        <v>1</v>
      </c>
      <c r="P36" s="46">
        <f t="shared" si="20"/>
        <v>1</v>
      </c>
      <c r="Q36" s="46">
        <f t="shared" si="21"/>
        <v>1</v>
      </c>
      <c r="R36" s="46">
        <v>1</v>
      </c>
      <c r="S36" s="254"/>
    </row>
    <row r="37" spans="1:19" s="107" customFormat="1" ht="30">
      <c r="A37" s="16">
        <v>26</v>
      </c>
      <c r="B37" s="308"/>
      <c r="C37" s="267"/>
      <c r="D37" s="83" t="s">
        <v>593</v>
      </c>
      <c r="E37" s="84">
        <v>1</v>
      </c>
      <c r="F37" s="46">
        <f t="shared" si="22"/>
        <v>1</v>
      </c>
      <c r="G37" s="46">
        <f t="shared" si="23"/>
        <v>1</v>
      </c>
      <c r="H37" s="46">
        <v>1</v>
      </c>
      <c r="I37" s="85" t="s">
        <v>587</v>
      </c>
      <c r="J37" s="84">
        <v>1</v>
      </c>
      <c r="K37" s="46">
        <f t="shared" si="18"/>
        <v>1</v>
      </c>
      <c r="L37" s="46">
        <f t="shared" si="19"/>
        <v>1</v>
      </c>
      <c r="M37" s="46">
        <v>1</v>
      </c>
      <c r="N37" s="83" t="s">
        <v>588</v>
      </c>
      <c r="O37" s="84">
        <v>1</v>
      </c>
      <c r="P37" s="46">
        <f t="shared" si="20"/>
        <v>1</v>
      </c>
      <c r="Q37" s="46">
        <f t="shared" si="21"/>
        <v>1</v>
      </c>
      <c r="R37" s="46">
        <v>1</v>
      </c>
      <c r="S37" s="254"/>
    </row>
    <row r="38" spans="1:19" s="107" customFormat="1" ht="30">
      <c r="A38" s="16">
        <v>27</v>
      </c>
      <c r="B38" s="308"/>
      <c r="C38" s="267"/>
      <c r="D38" s="83" t="s">
        <v>594</v>
      </c>
      <c r="E38" s="84">
        <v>1</v>
      </c>
      <c r="F38" s="46">
        <f t="shared" si="22"/>
        <v>1</v>
      </c>
      <c r="G38" s="46">
        <f t="shared" si="23"/>
        <v>1</v>
      </c>
      <c r="H38" s="46">
        <v>1</v>
      </c>
      <c r="I38" s="85" t="s">
        <v>587</v>
      </c>
      <c r="J38" s="84">
        <v>1</v>
      </c>
      <c r="K38" s="46">
        <f t="shared" si="18"/>
        <v>1</v>
      </c>
      <c r="L38" s="46">
        <f t="shared" si="19"/>
        <v>1</v>
      </c>
      <c r="M38" s="46">
        <v>1</v>
      </c>
      <c r="N38" s="83" t="s">
        <v>588</v>
      </c>
      <c r="O38" s="84">
        <v>1</v>
      </c>
      <c r="P38" s="46">
        <f t="shared" si="20"/>
        <v>1</v>
      </c>
      <c r="Q38" s="46">
        <f t="shared" si="21"/>
        <v>1</v>
      </c>
      <c r="R38" s="46">
        <v>1</v>
      </c>
      <c r="S38" s="254"/>
    </row>
    <row r="39" spans="1:19" s="107" customFormat="1" ht="30">
      <c r="A39" s="16">
        <v>28</v>
      </c>
      <c r="B39" s="308"/>
      <c r="C39" s="267"/>
      <c r="D39" s="83" t="s">
        <v>595</v>
      </c>
      <c r="E39" s="84">
        <v>1</v>
      </c>
      <c r="F39" s="46">
        <f t="shared" si="22"/>
        <v>1</v>
      </c>
      <c r="G39" s="46">
        <f t="shared" si="23"/>
        <v>1</v>
      </c>
      <c r="H39" s="46">
        <v>1</v>
      </c>
      <c r="I39" s="85" t="s">
        <v>596</v>
      </c>
      <c r="J39" s="84">
        <v>1</v>
      </c>
      <c r="K39" s="46">
        <f t="shared" si="18"/>
        <v>1</v>
      </c>
      <c r="L39" s="46">
        <f t="shared" si="19"/>
        <v>1</v>
      </c>
      <c r="M39" s="46">
        <v>1</v>
      </c>
      <c r="N39" s="83" t="s">
        <v>588</v>
      </c>
      <c r="O39" s="84">
        <v>1</v>
      </c>
      <c r="P39" s="46">
        <f t="shared" si="20"/>
        <v>1</v>
      </c>
      <c r="Q39" s="46">
        <f t="shared" si="21"/>
        <v>1</v>
      </c>
      <c r="R39" s="46">
        <v>1</v>
      </c>
      <c r="S39" s="254"/>
    </row>
    <row r="40" spans="1:19" s="107" customFormat="1" ht="30">
      <c r="A40" s="16">
        <v>29</v>
      </c>
      <c r="B40" s="308"/>
      <c r="C40" s="267"/>
      <c r="D40" s="83" t="s">
        <v>597</v>
      </c>
      <c r="E40" s="84">
        <v>1</v>
      </c>
      <c r="F40" s="46">
        <f t="shared" si="22"/>
        <v>1</v>
      </c>
      <c r="G40" s="46">
        <f t="shared" si="23"/>
        <v>1</v>
      </c>
      <c r="H40" s="46">
        <v>1</v>
      </c>
      <c r="I40" s="85" t="s">
        <v>596</v>
      </c>
      <c r="J40" s="84">
        <v>1</v>
      </c>
      <c r="K40" s="46">
        <f t="shared" si="18"/>
        <v>1</v>
      </c>
      <c r="L40" s="46">
        <f t="shared" si="19"/>
        <v>1</v>
      </c>
      <c r="M40" s="46">
        <v>1</v>
      </c>
      <c r="N40" s="83" t="s">
        <v>588</v>
      </c>
      <c r="O40" s="84">
        <v>1</v>
      </c>
      <c r="P40" s="46">
        <f t="shared" si="20"/>
        <v>1</v>
      </c>
      <c r="Q40" s="46">
        <f t="shared" si="21"/>
        <v>1</v>
      </c>
      <c r="R40" s="46">
        <v>1</v>
      </c>
      <c r="S40" s="254"/>
    </row>
    <row r="41" spans="1:19" s="107" customFormat="1" ht="30">
      <c r="A41" s="16">
        <v>30</v>
      </c>
      <c r="B41" s="308"/>
      <c r="C41" s="267"/>
      <c r="D41" s="83" t="s">
        <v>598</v>
      </c>
      <c r="E41" s="84">
        <v>1</v>
      </c>
      <c r="F41" s="46">
        <f t="shared" si="22"/>
        <v>1</v>
      </c>
      <c r="G41" s="46">
        <f t="shared" si="23"/>
        <v>1</v>
      </c>
      <c r="H41" s="46">
        <v>1</v>
      </c>
      <c r="I41" s="85" t="s">
        <v>596</v>
      </c>
      <c r="J41" s="84">
        <v>1</v>
      </c>
      <c r="K41" s="46">
        <f t="shared" si="18"/>
        <v>1</v>
      </c>
      <c r="L41" s="46">
        <f t="shared" si="19"/>
        <v>1</v>
      </c>
      <c r="M41" s="46">
        <v>1</v>
      </c>
      <c r="N41" s="83" t="s">
        <v>588</v>
      </c>
      <c r="O41" s="84">
        <v>1</v>
      </c>
      <c r="P41" s="46">
        <f t="shared" si="20"/>
        <v>1</v>
      </c>
      <c r="Q41" s="46">
        <f t="shared" si="21"/>
        <v>1</v>
      </c>
      <c r="R41" s="46">
        <v>1</v>
      </c>
      <c r="S41" s="254"/>
    </row>
    <row r="42" spans="1:19" s="107" customFormat="1" ht="30">
      <c r="A42" s="16">
        <v>31</v>
      </c>
      <c r="B42" s="308"/>
      <c r="C42" s="267"/>
      <c r="D42" s="83" t="s">
        <v>599</v>
      </c>
      <c r="E42" s="84">
        <v>1</v>
      </c>
      <c r="F42" s="46">
        <f t="shared" si="22"/>
        <v>1</v>
      </c>
      <c r="G42" s="46">
        <f t="shared" si="23"/>
        <v>1</v>
      </c>
      <c r="H42" s="46">
        <v>1</v>
      </c>
      <c r="I42" s="85" t="s">
        <v>587</v>
      </c>
      <c r="J42" s="84">
        <v>1</v>
      </c>
      <c r="K42" s="46">
        <f t="shared" si="18"/>
        <v>1</v>
      </c>
      <c r="L42" s="46">
        <f t="shared" si="19"/>
        <v>1</v>
      </c>
      <c r="M42" s="46">
        <v>1</v>
      </c>
      <c r="N42" s="83" t="s">
        <v>588</v>
      </c>
      <c r="O42" s="84">
        <v>1</v>
      </c>
      <c r="P42" s="46">
        <f t="shared" si="20"/>
        <v>1</v>
      </c>
      <c r="Q42" s="46">
        <f t="shared" si="21"/>
        <v>1</v>
      </c>
      <c r="R42" s="46">
        <v>1</v>
      </c>
      <c r="S42" s="254"/>
    </row>
    <row r="43" spans="1:19" s="107" customFormat="1" ht="30">
      <c r="A43" s="16">
        <v>32</v>
      </c>
      <c r="B43" s="308"/>
      <c r="C43" s="267"/>
      <c r="D43" s="83" t="s">
        <v>600</v>
      </c>
      <c r="E43" s="84">
        <v>1</v>
      </c>
      <c r="F43" s="46">
        <f t="shared" si="22"/>
        <v>1</v>
      </c>
      <c r="G43" s="46">
        <f t="shared" si="23"/>
        <v>1</v>
      </c>
      <c r="H43" s="46">
        <v>1</v>
      </c>
      <c r="I43" s="85" t="s">
        <v>587</v>
      </c>
      <c r="J43" s="84">
        <v>1</v>
      </c>
      <c r="K43" s="46">
        <f t="shared" si="18"/>
        <v>1</v>
      </c>
      <c r="L43" s="46">
        <f t="shared" si="19"/>
        <v>1</v>
      </c>
      <c r="M43" s="46">
        <v>1</v>
      </c>
      <c r="N43" s="83" t="s">
        <v>588</v>
      </c>
      <c r="O43" s="84">
        <v>1</v>
      </c>
      <c r="P43" s="46">
        <f t="shared" si="20"/>
        <v>1</v>
      </c>
      <c r="Q43" s="46">
        <f t="shared" si="21"/>
        <v>1</v>
      </c>
      <c r="R43" s="46">
        <v>1</v>
      </c>
      <c r="S43" s="254"/>
    </row>
    <row r="44" spans="1:19" s="107" customFormat="1" ht="30">
      <c r="A44" s="16">
        <v>33</v>
      </c>
      <c r="B44" s="308"/>
      <c r="C44" s="267"/>
      <c r="D44" s="83" t="s">
        <v>601</v>
      </c>
      <c r="E44" s="84">
        <v>1</v>
      </c>
      <c r="F44" s="46">
        <f t="shared" si="22"/>
        <v>1</v>
      </c>
      <c r="G44" s="46">
        <f t="shared" si="23"/>
        <v>1</v>
      </c>
      <c r="H44" s="46">
        <v>1</v>
      </c>
      <c r="I44" s="85" t="s">
        <v>587</v>
      </c>
      <c r="J44" s="84">
        <v>1</v>
      </c>
      <c r="K44" s="46">
        <f t="shared" si="18"/>
        <v>1</v>
      </c>
      <c r="L44" s="46">
        <f t="shared" si="19"/>
        <v>1</v>
      </c>
      <c r="M44" s="46">
        <v>1</v>
      </c>
      <c r="N44" s="83" t="s">
        <v>588</v>
      </c>
      <c r="O44" s="84">
        <v>1</v>
      </c>
      <c r="P44" s="46">
        <f t="shared" si="20"/>
        <v>1</v>
      </c>
      <c r="Q44" s="46">
        <f t="shared" si="21"/>
        <v>1</v>
      </c>
      <c r="R44" s="46">
        <v>1</v>
      </c>
      <c r="S44" s="254"/>
    </row>
    <row r="45" spans="1:19" s="107" customFormat="1" ht="30">
      <c r="A45" s="16">
        <v>34</v>
      </c>
      <c r="B45" s="308"/>
      <c r="C45" s="267"/>
      <c r="D45" s="83" t="s">
        <v>874</v>
      </c>
      <c r="E45" s="84">
        <v>1</v>
      </c>
      <c r="F45" s="46">
        <f t="shared" si="22"/>
        <v>1</v>
      </c>
      <c r="G45" s="46">
        <f t="shared" si="23"/>
        <v>1</v>
      </c>
      <c r="H45" s="46">
        <v>1</v>
      </c>
      <c r="I45" s="85" t="s">
        <v>596</v>
      </c>
      <c r="J45" s="84">
        <v>1</v>
      </c>
      <c r="K45" s="46">
        <f t="shared" si="18"/>
        <v>1</v>
      </c>
      <c r="L45" s="46">
        <f t="shared" si="19"/>
        <v>1</v>
      </c>
      <c r="M45" s="46">
        <v>1</v>
      </c>
      <c r="N45" s="83" t="s">
        <v>588</v>
      </c>
      <c r="O45" s="84">
        <v>1</v>
      </c>
      <c r="P45" s="46">
        <f t="shared" si="20"/>
        <v>1</v>
      </c>
      <c r="Q45" s="46">
        <f t="shared" si="21"/>
        <v>1</v>
      </c>
      <c r="R45" s="46">
        <v>1</v>
      </c>
      <c r="S45" s="254"/>
    </row>
    <row r="46" spans="1:19" s="107" customFormat="1" ht="30">
      <c r="A46" s="16">
        <v>35</v>
      </c>
      <c r="B46" s="308"/>
      <c r="C46" s="267"/>
      <c r="D46" s="83" t="s">
        <v>603</v>
      </c>
      <c r="E46" s="84">
        <v>1</v>
      </c>
      <c r="F46" s="46">
        <f t="shared" si="22"/>
        <v>1</v>
      </c>
      <c r="G46" s="46">
        <f t="shared" si="23"/>
        <v>1</v>
      </c>
      <c r="H46" s="46">
        <v>1</v>
      </c>
      <c r="I46" s="85" t="s">
        <v>596</v>
      </c>
      <c r="J46" s="84">
        <v>1</v>
      </c>
      <c r="K46" s="46">
        <f t="shared" si="18"/>
        <v>1</v>
      </c>
      <c r="L46" s="46">
        <f t="shared" si="19"/>
        <v>1</v>
      </c>
      <c r="M46" s="46">
        <v>1</v>
      </c>
      <c r="N46" s="83" t="s">
        <v>588</v>
      </c>
      <c r="O46" s="84">
        <v>1</v>
      </c>
      <c r="P46" s="46">
        <f t="shared" si="20"/>
        <v>1</v>
      </c>
      <c r="Q46" s="46">
        <f t="shared" si="21"/>
        <v>1</v>
      </c>
      <c r="R46" s="46">
        <v>1</v>
      </c>
      <c r="S46" s="254"/>
    </row>
    <row r="47" spans="1:19" s="107" customFormat="1" ht="30">
      <c r="A47" s="16">
        <v>36</v>
      </c>
      <c r="B47" s="308"/>
      <c r="C47" s="267"/>
      <c r="D47" s="83" t="s">
        <v>604</v>
      </c>
      <c r="E47" s="84">
        <v>1</v>
      </c>
      <c r="F47" s="46">
        <f t="shared" si="22"/>
        <v>1</v>
      </c>
      <c r="G47" s="46">
        <f t="shared" si="23"/>
        <v>1</v>
      </c>
      <c r="H47" s="46">
        <v>1</v>
      </c>
      <c r="I47" s="85" t="s">
        <v>596</v>
      </c>
      <c r="J47" s="84">
        <v>1</v>
      </c>
      <c r="K47" s="46">
        <f t="shared" si="18"/>
        <v>1</v>
      </c>
      <c r="L47" s="46">
        <f t="shared" si="19"/>
        <v>1</v>
      </c>
      <c r="M47" s="46">
        <v>1</v>
      </c>
      <c r="N47" s="83" t="s">
        <v>588</v>
      </c>
      <c r="O47" s="84">
        <v>1</v>
      </c>
      <c r="P47" s="46">
        <f t="shared" si="20"/>
        <v>1</v>
      </c>
      <c r="Q47" s="46">
        <f t="shared" si="21"/>
        <v>1</v>
      </c>
      <c r="R47" s="46">
        <v>1</v>
      </c>
      <c r="S47" s="254"/>
    </row>
    <row r="48" spans="1:19" s="107" customFormat="1" ht="30">
      <c r="A48" s="16">
        <v>37</v>
      </c>
      <c r="B48" s="308"/>
      <c r="C48" s="267"/>
      <c r="D48" s="83" t="s">
        <v>875</v>
      </c>
      <c r="E48" s="84">
        <v>1</v>
      </c>
      <c r="F48" s="46">
        <f t="shared" si="22"/>
        <v>1</v>
      </c>
      <c r="G48" s="46">
        <f t="shared" si="23"/>
        <v>1</v>
      </c>
      <c r="H48" s="46">
        <v>1</v>
      </c>
      <c r="I48" s="85" t="s">
        <v>596</v>
      </c>
      <c r="J48" s="84">
        <v>1</v>
      </c>
      <c r="K48" s="46">
        <f t="shared" si="18"/>
        <v>1</v>
      </c>
      <c r="L48" s="46">
        <f t="shared" si="19"/>
        <v>1</v>
      </c>
      <c r="M48" s="46">
        <v>1</v>
      </c>
      <c r="N48" s="83" t="s">
        <v>588</v>
      </c>
      <c r="O48" s="84">
        <v>1</v>
      </c>
      <c r="P48" s="46">
        <f t="shared" si="20"/>
        <v>1</v>
      </c>
      <c r="Q48" s="46">
        <f t="shared" si="21"/>
        <v>1</v>
      </c>
      <c r="R48" s="46">
        <v>1</v>
      </c>
      <c r="S48" s="254"/>
    </row>
    <row r="49" spans="1:19" s="107" customFormat="1" ht="30">
      <c r="A49" s="16">
        <v>38</v>
      </c>
      <c r="B49" s="308"/>
      <c r="C49" s="267"/>
      <c r="D49" s="83" t="s">
        <v>606</v>
      </c>
      <c r="E49" s="84">
        <v>1</v>
      </c>
      <c r="F49" s="46">
        <f t="shared" si="22"/>
        <v>1</v>
      </c>
      <c r="G49" s="46">
        <f t="shared" si="23"/>
        <v>1</v>
      </c>
      <c r="H49" s="46">
        <v>1</v>
      </c>
      <c r="I49" s="85" t="s">
        <v>587</v>
      </c>
      <c r="J49" s="84">
        <v>1</v>
      </c>
      <c r="K49" s="46">
        <f t="shared" si="18"/>
        <v>1</v>
      </c>
      <c r="L49" s="46">
        <f t="shared" si="19"/>
        <v>1</v>
      </c>
      <c r="M49" s="46">
        <v>1</v>
      </c>
      <c r="N49" s="83" t="s">
        <v>588</v>
      </c>
      <c r="O49" s="84">
        <v>1</v>
      </c>
      <c r="P49" s="46">
        <f t="shared" si="20"/>
        <v>1</v>
      </c>
      <c r="Q49" s="46">
        <f t="shared" si="21"/>
        <v>1</v>
      </c>
      <c r="R49" s="46">
        <v>1</v>
      </c>
      <c r="S49" s="254"/>
    </row>
    <row r="50" spans="1:19" s="107" customFormat="1" ht="15">
      <c r="A50" s="16">
        <v>39</v>
      </c>
      <c r="B50" s="308"/>
      <c r="C50" s="267"/>
      <c r="D50" s="83" t="s">
        <v>607</v>
      </c>
      <c r="E50" s="84">
        <v>1</v>
      </c>
      <c r="F50" s="46">
        <f t="shared" si="22"/>
        <v>1</v>
      </c>
      <c r="G50" s="46">
        <f t="shared" si="23"/>
        <v>1</v>
      </c>
      <c r="H50" s="46">
        <v>1</v>
      </c>
      <c r="I50" s="85" t="s">
        <v>587</v>
      </c>
      <c r="J50" s="84">
        <v>1</v>
      </c>
      <c r="K50" s="46">
        <f t="shared" si="18"/>
        <v>1</v>
      </c>
      <c r="L50" s="46">
        <f t="shared" si="19"/>
        <v>1</v>
      </c>
      <c r="M50" s="46">
        <v>1</v>
      </c>
      <c r="N50" s="83" t="s">
        <v>588</v>
      </c>
      <c r="O50" s="84">
        <v>1</v>
      </c>
      <c r="P50" s="46">
        <f t="shared" si="20"/>
        <v>1</v>
      </c>
      <c r="Q50" s="46">
        <f t="shared" si="21"/>
        <v>1</v>
      </c>
      <c r="R50" s="46">
        <v>1</v>
      </c>
      <c r="S50" s="254"/>
    </row>
    <row r="51" spans="1:19" s="107" customFormat="1" ht="14">
      <c r="A51" s="254" t="s">
        <v>204</v>
      </c>
      <c r="B51" s="254"/>
      <c r="C51" s="254"/>
      <c r="D51" s="254"/>
      <c r="E51" s="254"/>
      <c r="F51" s="254"/>
      <c r="G51" s="254"/>
      <c r="H51" s="254"/>
      <c r="I51" s="254"/>
      <c r="J51" s="254"/>
      <c r="K51" s="254"/>
      <c r="L51" s="254"/>
      <c r="M51" s="254"/>
      <c r="N51" s="254"/>
      <c r="O51" s="254"/>
      <c r="P51" s="254"/>
      <c r="Q51" s="254"/>
      <c r="R51" s="254"/>
      <c r="S51" s="254"/>
    </row>
    <row r="52" spans="1:19" s="107" customFormat="1" ht="30">
      <c r="A52" s="16">
        <v>40</v>
      </c>
      <c r="B52" s="308" t="s">
        <v>872</v>
      </c>
      <c r="C52" s="267" t="s">
        <v>217</v>
      </c>
      <c r="D52" s="83" t="s">
        <v>921</v>
      </c>
      <c r="E52" s="84">
        <v>1</v>
      </c>
      <c r="F52" s="46">
        <f t="shared" ref="F52:F53" si="24">IF(E52=G52,H52)</f>
        <v>1</v>
      </c>
      <c r="G52" s="46">
        <f t="shared" ref="G52:G53" si="25">IF(E52="NA","NA",H52)</f>
        <v>1</v>
      </c>
      <c r="H52" s="46">
        <v>1</v>
      </c>
      <c r="I52" s="85" t="s">
        <v>587</v>
      </c>
      <c r="J52" s="84">
        <v>1</v>
      </c>
      <c r="K52" s="46">
        <f t="shared" ref="K52:K60" si="26">IF(J52=L52,M52)</f>
        <v>1</v>
      </c>
      <c r="L52" s="46">
        <f t="shared" ref="L52:L60" si="27">IF(J52="NA","NA",M52)</f>
        <v>1</v>
      </c>
      <c r="M52" s="46">
        <v>1</v>
      </c>
      <c r="N52" s="83" t="s">
        <v>588</v>
      </c>
      <c r="O52" s="84">
        <v>1</v>
      </c>
      <c r="P52" s="46">
        <f t="shared" ref="P52:P60" si="28">IF(O52=Q52,R52)</f>
        <v>1</v>
      </c>
      <c r="Q52" s="46">
        <f t="shared" ref="Q52:Q60" si="29">IF(O52="NA","NA",R52)</f>
        <v>1</v>
      </c>
      <c r="R52" s="46">
        <v>1</v>
      </c>
      <c r="S52" s="254" t="s">
        <v>19</v>
      </c>
    </row>
    <row r="53" spans="1:19" s="107" customFormat="1" ht="30">
      <c r="A53" s="16">
        <v>41</v>
      </c>
      <c r="B53" s="308"/>
      <c r="C53" s="267"/>
      <c r="D53" s="83" t="s">
        <v>876</v>
      </c>
      <c r="E53" s="84">
        <v>1</v>
      </c>
      <c r="F53" s="46">
        <f t="shared" si="24"/>
        <v>1</v>
      </c>
      <c r="G53" s="46">
        <f t="shared" si="25"/>
        <v>1</v>
      </c>
      <c r="H53" s="46">
        <v>1</v>
      </c>
      <c r="I53" s="85" t="s">
        <v>587</v>
      </c>
      <c r="J53" s="84">
        <v>1</v>
      </c>
      <c r="K53" s="46">
        <f t="shared" si="26"/>
        <v>1</v>
      </c>
      <c r="L53" s="46">
        <f t="shared" si="27"/>
        <v>1</v>
      </c>
      <c r="M53" s="46">
        <v>1</v>
      </c>
      <c r="N53" s="83" t="s">
        <v>588</v>
      </c>
      <c r="O53" s="84">
        <v>1</v>
      </c>
      <c r="P53" s="46">
        <f t="shared" si="28"/>
        <v>1</v>
      </c>
      <c r="Q53" s="46">
        <f t="shared" si="29"/>
        <v>1</v>
      </c>
      <c r="R53" s="46">
        <v>1</v>
      </c>
      <c r="S53" s="254"/>
    </row>
    <row r="54" spans="1:19" s="107" customFormat="1" ht="15">
      <c r="A54" s="16">
        <v>42</v>
      </c>
      <c r="B54" s="308"/>
      <c r="C54" s="267"/>
      <c r="D54" s="83" t="s">
        <v>610</v>
      </c>
      <c r="E54" s="84">
        <v>1</v>
      </c>
      <c r="F54" s="46">
        <f t="shared" ref="F54:F60" si="30">IF(E54=G54,H54)</f>
        <v>1</v>
      </c>
      <c r="G54" s="46">
        <f t="shared" ref="G54:G60" si="31">IF(E54="NA","NA",H54)</f>
        <v>1</v>
      </c>
      <c r="H54" s="46">
        <v>1</v>
      </c>
      <c r="I54" s="85" t="s">
        <v>587</v>
      </c>
      <c r="J54" s="84">
        <v>1</v>
      </c>
      <c r="K54" s="46">
        <f t="shared" si="26"/>
        <v>1</v>
      </c>
      <c r="L54" s="46">
        <f t="shared" si="27"/>
        <v>1</v>
      </c>
      <c r="M54" s="46">
        <v>1</v>
      </c>
      <c r="N54" s="83" t="s">
        <v>588</v>
      </c>
      <c r="O54" s="84">
        <v>1</v>
      </c>
      <c r="P54" s="46">
        <f t="shared" si="28"/>
        <v>1</v>
      </c>
      <c r="Q54" s="46">
        <f t="shared" si="29"/>
        <v>1</v>
      </c>
      <c r="R54" s="46">
        <v>1</v>
      </c>
      <c r="S54" s="254"/>
    </row>
    <row r="55" spans="1:19" s="107" customFormat="1" ht="30">
      <c r="A55" s="16">
        <v>43</v>
      </c>
      <c r="B55" s="308"/>
      <c r="C55" s="267"/>
      <c r="D55" s="83" t="s">
        <v>877</v>
      </c>
      <c r="E55" s="84">
        <v>1</v>
      </c>
      <c r="F55" s="46">
        <f t="shared" si="30"/>
        <v>1</v>
      </c>
      <c r="G55" s="46">
        <f t="shared" si="31"/>
        <v>1</v>
      </c>
      <c r="H55" s="46">
        <v>1</v>
      </c>
      <c r="I55" s="85" t="s">
        <v>587</v>
      </c>
      <c r="J55" s="84">
        <v>1</v>
      </c>
      <c r="K55" s="46">
        <f t="shared" si="26"/>
        <v>1</v>
      </c>
      <c r="L55" s="46">
        <f t="shared" si="27"/>
        <v>1</v>
      </c>
      <c r="M55" s="46">
        <v>1</v>
      </c>
      <c r="N55" s="83" t="s">
        <v>588</v>
      </c>
      <c r="O55" s="84">
        <v>1</v>
      </c>
      <c r="P55" s="46">
        <f t="shared" si="28"/>
        <v>1</v>
      </c>
      <c r="Q55" s="46">
        <f t="shared" si="29"/>
        <v>1</v>
      </c>
      <c r="R55" s="46">
        <v>1</v>
      </c>
      <c r="S55" s="254"/>
    </row>
    <row r="56" spans="1:19" s="107" customFormat="1" ht="15">
      <c r="A56" s="16">
        <v>44</v>
      </c>
      <c r="B56" s="308"/>
      <c r="C56" s="267"/>
      <c r="D56" s="83" t="s">
        <v>612</v>
      </c>
      <c r="E56" s="84">
        <v>1</v>
      </c>
      <c r="F56" s="46">
        <f t="shared" si="30"/>
        <v>1</v>
      </c>
      <c r="G56" s="46">
        <f t="shared" si="31"/>
        <v>1</v>
      </c>
      <c r="H56" s="46">
        <v>1</v>
      </c>
      <c r="I56" s="85" t="s">
        <v>587</v>
      </c>
      <c r="J56" s="84">
        <v>1</v>
      </c>
      <c r="K56" s="46">
        <f t="shared" si="26"/>
        <v>1</v>
      </c>
      <c r="L56" s="46">
        <f t="shared" si="27"/>
        <v>1</v>
      </c>
      <c r="M56" s="46">
        <v>1</v>
      </c>
      <c r="N56" s="83" t="s">
        <v>588</v>
      </c>
      <c r="O56" s="84">
        <v>1</v>
      </c>
      <c r="P56" s="46">
        <f t="shared" si="28"/>
        <v>1</v>
      </c>
      <c r="Q56" s="46">
        <f t="shared" si="29"/>
        <v>1</v>
      </c>
      <c r="R56" s="46">
        <v>1</v>
      </c>
      <c r="S56" s="254"/>
    </row>
    <row r="57" spans="1:19" s="107" customFormat="1" ht="15">
      <c r="A57" s="16">
        <v>45</v>
      </c>
      <c r="B57" s="308"/>
      <c r="C57" s="267"/>
      <c r="D57" s="83" t="s">
        <v>613</v>
      </c>
      <c r="E57" s="84">
        <v>1</v>
      </c>
      <c r="F57" s="46">
        <f t="shared" si="30"/>
        <v>1</v>
      </c>
      <c r="G57" s="46">
        <f t="shared" si="31"/>
        <v>1</v>
      </c>
      <c r="H57" s="46">
        <v>1</v>
      </c>
      <c r="I57" s="85" t="s">
        <v>587</v>
      </c>
      <c r="J57" s="84">
        <v>1</v>
      </c>
      <c r="K57" s="46">
        <f t="shared" si="26"/>
        <v>1</v>
      </c>
      <c r="L57" s="46">
        <f t="shared" si="27"/>
        <v>1</v>
      </c>
      <c r="M57" s="46">
        <v>1</v>
      </c>
      <c r="N57" s="83" t="s">
        <v>588</v>
      </c>
      <c r="O57" s="84">
        <v>1</v>
      </c>
      <c r="P57" s="46">
        <f t="shared" si="28"/>
        <v>1</v>
      </c>
      <c r="Q57" s="46">
        <f t="shared" si="29"/>
        <v>1</v>
      </c>
      <c r="R57" s="46">
        <v>1</v>
      </c>
      <c r="S57" s="254"/>
    </row>
    <row r="58" spans="1:19" s="107" customFormat="1" ht="15">
      <c r="A58" s="16">
        <v>46</v>
      </c>
      <c r="B58" s="308"/>
      <c r="C58" s="267"/>
      <c r="D58" s="83" t="s">
        <v>614</v>
      </c>
      <c r="E58" s="84">
        <v>1</v>
      </c>
      <c r="F58" s="46">
        <f t="shared" si="30"/>
        <v>1</v>
      </c>
      <c r="G58" s="46">
        <f t="shared" si="31"/>
        <v>1</v>
      </c>
      <c r="H58" s="46">
        <v>1</v>
      </c>
      <c r="I58" s="85" t="s">
        <v>587</v>
      </c>
      <c r="J58" s="84">
        <v>1</v>
      </c>
      <c r="K58" s="46">
        <f t="shared" si="26"/>
        <v>1</v>
      </c>
      <c r="L58" s="46">
        <f t="shared" si="27"/>
        <v>1</v>
      </c>
      <c r="M58" s="46">
        <v>1</v>
      </c>
      <c r="N58" s="83" t="s">
        <v>588</v>
      </c>
      <c r="O58" s="84">
        <v>1</v>
      </c>
      <c r="P58" s="46">
        <f t="shared" si="28"/>
        <v>1</v>
      </c>
      <c r="Q58" s="46">
        <f t="shared" si="29"/>
        <v>1</v>
      </c>
      <c r="R58" s="46">
        <v>1</v>
      </c>
      <c r="S58" s="254"/>
    </row>
    <row r="59" spans="1:19" s="107" customFormat="1" ht="15">
      <c r="A59" s="16">
        <v>47</v>
      </c>
      <c r="B59" s="308"/>
      <c r="C59" s="267"/>
      <c r="D59" s="83" t="s">
        <v>615</v>
      </c>
      <c r="E59" s="84">
        <v>1</v>
      </c>
      <c r="F59" s="46">
        <f t="shared" si="30"/>
        <v>1</v>
      </c>
      <c r="G59" s="46">
        <f t="shared" si="31"/>
        <v>1</v>
      </c>
      <c r="H59" s="46">
        <v>1</v>
      </c>
      <c r="I59" s="85" t="s">
        <v>587</v>
      </c>
      <c r="J59" s="84">
        <v>1</v>
      </c>
      <c r="K59" s="46">
        <f t="shared" si="26"/>
        <v>1</v>
      </c>
      <c r="L59" s="46">
        <f t="shared" si="27"/>
        <v>1</v>
      </c>
      <c r="M59" s="46">
        <v>1</v>
      </c>
      <c r="N59" s="83" t="s">
        <v>588</v>
      </c>
      <c r="O59" s="84">
        <v>1</v>
      </c>
      <c r="P59" s="46">
        <f t="shared" si="28"/>
        <v>1</v>
      </c>
      <c r="Q59" s="46">
        <f t="shared" si="29"/>
        <v>1</v>
      </c>
      <c r="R59" s="46">
        <v>1</v>
      </c>
      <c r="S59" s="254"/>
    </row>
    <row r="60" spans="1:19" s="107" customFormat="1" ht="75">
      <c r="A60" s="16">
        <v>48</v>
      </c>
      <c r="B60" s="308"/>
      <c r="C60" s="267"/>
      <c r="D60" s="83" t="s">
        <v>616</v>
      </c>
      <c r="E60" s="84">
        <v>1</v>
      </c>
      <c r="F60" s="46">
        <f t="shared" si="30"/>
        <v>1</v>
      </c>
      <c r="G60" s="46">
        <f t="shared" si="31"/>
        <v>1</v>
      </c>
      <c r="H60" s="46">
        <v>1</v>
      </c>
      <c r="I60" s="85" t="s">
        <v>587</v>
      </c>
      <c r="J60" s="84">
        <v>1</v>
      </c>
      <c r="K60" s="46">
        <f t="shared" si="26"/>
        <v>1</v>
      </c>
      <c r="L60" s="46">
        <f t="shared" si="27"/>
        <v>1</v>
      </c>
      <c r="M60" s="46">
        <v>1</v>
      </c>
      <c r="N60" s="83" t="s">
        <v>588</v>
      </c>
      <c r="O60" s="84">
        <v>1</v>
      </c>
      <c r="P60" s="46">
        <f t="shared" si="28"/>
        <v>1</v>
      </c>
      <c r="Q60" s="46">
        <f t="shared" si="29"/>
        <v>1</v>
      </c>
      <c r="R60" s="46">
        <v>1</v>
      </c>
      <c r="S60" s="254"/>
    </row>
    <row r="61" spans="1:19" s="107" customFormat="1" ht="14">
      <c r="A61" s="254" t="s">
        <v>205</v>
      </c>
      <c r="B61" s="254"/>
      <c r="C61" s="254"/>
      <c r="D61" s="254"/>
      <c r="E61" s="254"/>
      <c r="F61" s="254"/>
      <c r="G61" s="254"/>
      <c r="H61" s="254"/>
      <c r="I61" s="254"/>
      <c r="J61" s="254"/>
      <c r="K61" s="254"/>
      <c r="L61" s="254"/>
      <c r="M61" s="254"/>
      <c r="N61" s="254"/>
      <c r="O61" s="254"/>
      <c r="P61" s="254"/>
      <c r="Q61" s="254"/>
      <c r="R61" s="254"/>
      <c r="S61" s="254"/>
    </row>
    <row r="62" spans="1:19" s="107" customFormat="1" ht="30">
      <c r="A62" s="16">
        <v>49</v>
      </c>
      <c r="B62" s="308" t="s">
        <v>872</v>
      </c>
      <c r="C62" s="267" t="s">
        <v>217</v>
      </c>
      <c r="D62" s="83" t="s">
        <v>922</v>
      </c>
      <c r="E62" s="84">
        <v>1</v>
      </c>
      <c r="F62" s="46">
        <f t="shared" ref="F62:F64" si="32">IF(E62=G62,H62)</f>
        <v>1</v>
      </c>
      <c r="G62" s="46">
        <f t="shared" ref="G62:G64" si="33">IF(E62="NA","NA",H62)</f>
        <v>1</v>
      </c>
      <c r="H62" s="46">
        <v>1</v>
      </c>
      <c r="I62" s="85" t="s">
        <v>587</v>
      </c>
      <c r="J62" s="84">
        <v>1</v>
      </c>
      <c r="K62" s="46">
        <f t="shared" ref="K62:K70" si="34">IF(J62=L62,M62)</f>
        <v>1</v>
      </c>
      <c r="L62" s="46">
        <f t="shared" ref="L62:L70" si="35">IF(J62="NA","NA",M62)</f>
        <v>1</v>
      </c>
      <c r="M62" s="46">
        <v>1</v>
      </c>
      <c r="N62" s="83" t="s">
        <v>588</v>
      </c>
      <c r="O62" s="84">
        <v>1</v>
      </c>
      <c r="P62" s="46">
        <f t="shared" ref="P62:P70" si="36">IF(O62=Q62,R62)</f>
        <v>1</v>
      </c>
      <c r="Q62" s="46">
        <f t="shared" ref="Q62:Q70" si="37">IF(O62="NA","NA",R62)</f>
        <v>1</v>
      </c>
      <c r="R62" s="46">
        <v>1</v>
      </c>
      <c r="S62" s="254" t="s">
        <v>19</v>
      </c>
    </row>
    <row r="63" spans="1:19" s="107" customFormat="1" ht="15">
      <c r="A63" s="16">
        <v>50</v>
      </c>
      <c r="B63" s="308"/>
      <c r="C63" s="267"/>
      <c r="D63" s="83" t="s">
        <v>923</v>
      </c>
      <c r="E63" s="84">
        <v>1</v>
      </c>
      <c r="F63" s="46">
        <f t="shared" si="32"/>
        <v>1</v>
      </c>
      <c r="G63" s="46">
        <f t="shared" si="33"/>
        <v>1</v>
      </c>
      <c r="H63" s="46">
        <v>1</v>
      </c>
      <c r="I63" s="85" t="s">
        <v>587</v>
      </c>
      <c r="J63" s="84">
        <v>1</v>
      </c>
      <c r="K63" s="46">
        <f t="shared" si="34"/>
        <v>1</v>
      </c>
      <c r="L63" s="46">
        <f t="shared" si="35"/>
        <v>1</v>
      </c>
      <c r="M63" s="46">
        <v>1</v>
      </c>
      <c r="N63" s="83" t="s">
        <v>588</v>
      </c>
      <c r="O63" s="84">
        <v>1</v>
      </c>
      <c r="P63" s="46">
        <f t="shared" si="36"/>
        <v>1</v>
      </c>
      <c r="Q63" s="46">
        <f t="shared" si="37"/>
        <v>1</v>
      </c>
      <c r="R63" s="46">
        <v>1</v>
      </c>
      <c r="S63" s="254"/>
    </row>
    <row r="64" spans="1:19" s="107" customFormat="1" ht="30">
      <c r="A64" s="16">
        <v>51</v>
      </c>
      <c r="B64" s="308"/>
      <c r="C64" s="267"/>
      <c r="D64" s="83" t="s">
        <v>879</v>
      </c>
      <c r="E64" s="84">
        <v>1</v>
      </c>
      <c r="F64" s="46">
        <f t="shared" si="32"/>
        <v>1</v>
      </c>
      <c r="G64" s="46">
        <f t="shared" si="33"/>
        <v>1</v>
      </c>
      <c r="H64" s="46">
        <v>1</v>
      </c>
      <c r="I64" s="85" t="s">
        <v>587</v>
      </c>
      <c r="J64" s="84">
        <v>1</v>
      </c>
      <c r="K64" s="46">
        <f t="shared" si="34"/>
        <v>1</v>
      </c>
      <c r="L64" s="46">
        <f t="shared" si="35"/>
        <v>1</v>
      </c>
      <c r="M64" s="46">
        <v>1</v>
      </c>
      <c r="N64" s="83" t="s">
        <v>588</v>
      </c>
      <c r="O64" s="84">
        <v>1</v>
      </c>
      <c r="P64" s="46">
        <f t="shared" si="36"/>
        <v>1</v>
      </c>
      <c r="Q64" s="46">
        <f t="shared" si="37"/>
        <v>1</v>
      </c>
      <c r="R64" s="46">
        <v>1</v>
      </c>
      <c r="S64" s="254"/>
    </row>
    <row r="65" spans="1:19" s="107" customFormat="1" ht="15">
      <c r="A65" s="16">
        <v>52</v>
      </c>
      <c r="B65" s="308"/>
      <c r="C65" s="267"/>
      <c r="D65" s="83" t="s">
        <v>735</v>
      </c>
      <c r="E65" s="84">
        <v>1</v>
      </c>
      <c r="F65" s="46">
        <f t="shared" ref="F65:F70" si="38">IF(E65=G65,H65)</f>
        <v>1</v>
      </c>
      <c r="G65" s="46">
        <f t="shared" ref="G65:G70" si="39">IF(E65="NA","NA",H65)</f>
        <v>1</v>
      </c>
      <c r="H65" s="46">
        <v>1</v>
      </c>
      <c r="I65" s="85" t="s">
        <v>587</v>
      </c>
      <c r="J65" s="84">
        <v>1</v>
      </c>
      <c r="K65" s="46">
        <f t="shared" si="34"/>
        <v>1</v>
      </c>
      <c r="L65" s="46">
        <f t="shared" si="35"/>
        <v>1</v>
      </c>
      <c r="M65" s="46">
        <v>1</v>
      </c>
      <c r="N65" s="83" t="s">
        <v>588</v>
      </c>
      <c r="O65" s="84">
        <v>1</v>
      </c>
      <c r="P65" s="46">
        <f t="shared" si="36"/>
        <v>1</v>
      </c>
      <c r="Q65" s="46">
        <f t="shared" si="37"/>
        <v>1</v>
      </c>
      <c r="R65" s="46">
        <v>1</v>
      </c>
      <c r="S65" s="254"/>
    </row>
    <row r="66" spans="1:19" s="107" customFormat="1" ht="15">
      <c r="A66" s="16">
        <v>53</v>
      </c>
      <c r="B66" s="308"/>
      <c r="C66" s="267"/>
      <c r="D66" s="83" t="s">
        <v>736</v>
      </c>
      <c r="E66" s="84">
        <v>1</v>
      </c>
      <c r="F66" s="46">
        <f t="shared" si="38"/>
        <v>1</v>
      </c>
      <c r="G66" s="46">
        <f t="shared" si="39"/>
        <v>1</v>
      </c>
      <c r="H66" s="46">
        <v>1</v>
      </c>
      <c r="I66" s="85" t="s">
        <v>587</v>
      </c>
      <c r="J66" s="84">
        <v>1</v>
      </c>
      <c r="K66" s="46">
        <f t="shared" si="34"/>
        <v>1</v>
      </c>
      <c r="L66" s="46">
        <f t="shared" si="35"/>
        <v>1</v>
      </c>
      <c r="M66" s="46">
        <v>1</v>
      </c>
      <c r="N66" s="83" t="s">
        <v>588</v>
      </c>
      <c r="O66" s="84">
        <v>1</v>
      </c>
      <c r="P66" s="46">
        <f t="shared" si="36"/>
        <v>1</v>
      </c>
      <c r="Q66" s="46">
        <f t="shared" si="37"/>
        <v>1</v>
      </c>
      <c r="R66" s="46">
        <v>1</v>
      </c>
      <c r="S66" s="254"/>
    </row>
    <row r="67" spans="1:19" s="107" customFormat="1" ht="30">
      <c r="A67" s="16">
        <v>54</v>
      </c>
      <c r="B67" s="308"/>
      <c r="C67" s="267"/>
      <c r="D67" s="83" t="s">
        <v>880</v>
      </c>
      <c r="E67" s="84">
        <v>1</v>
      </c>
      <c r="F67" s="46">
        <f t="shared" si="38"/>
        <v>1</v>
      </c>
      <c r="G67" s="46">
        <f t="shared" si="39"/>
        <v>1</v>
      </c>
      <c r="H67" s="46">
        <v>1</v>
      </c>
      <c r="I67" s="85" t="s">
        <v>587</v>
      </c>
      <c r="J67" s="84">
        <v>1</v>
      </c>
      <c r="K67" s="46">
        <f t="shared" si="34"/>
        <v>1</v>
      </c>
      <c r="L67" s="46">
        <f t="shared" si="35"/>
        <v>1</v>
      </c>
      <c r="M67" s="46">
        <v>1</v>
      </c>
      <c r="N67" s="83" t="s">
        <v>588</v>
      </c>
      <c r="O67" s="84">
        <v>1</v>
      </c>
      <c r="P67" s="46">
        <f t="shared" si="36"/>
        <v>1</v>
      </c>
      <c r="Q67" s="46">
        <f t="shared" si="37"/>
        <v>1</v>
      </c>
      <c r="R67" s="46">
        <v>1</v>
      </c>
      <c r="S67" s="254"/>
    </row>
    <row r="68" spans="1:19" s="107" customFormat="1" ht="15">
      <c r="A68" s="16">
        <v>55</v>
      </c>
      <c r="B68" s="308"/>
      <c r="C68" s="267"/>
      <c r="D68" s="83" t="s">
        <v>622</v>
      </c>
      <c r="E68" s="84">
        <v>1</v>
      </c>
      <c r="F68" s="46">
        <f t="shared" si="38"/>
        <v>1</v>
      </c>
      <c r="G68" s="46">
        <f t="shared" si="39"/>
        <v>1</v>
      </c>
      <c r="H68" s="46">
        <v>1</v>
      </c>
      <c r="I68" s="85" t="s">
        <v>587</v>
      </c>
      <c r="J68" s="84">
        <v>1</v>
      </c>
      <c r="K68" s="46">
        <f t="shared" si="34"/>
        <v>1</v>
      </c>
      <c r="L68" s="46">
        <f t="shared" si="35"/>
        <v>1</v>
      </c>
      <c r="M68" s="46">
        <v>1</v>
      </c>
      <c r="N68" s="83" t="s">
        <v>588</v>
      </c>
      <c r="O68" s="84">
        <v>1</v>
      </c>
      <c r="P68" s="46">
        <f t="shared" si="36"/>
        <v>1</v>
      </c>
      <c r="Q68" s="46">
        <f t="shared" si="37"/>
        <v>1</v>
      </c>
      <c r="R68" s="46">
        <v>1</v>
      </c>
      <c r="S68" s="254"/>
    </row>
    <row r="69" spans="1:19" s="107" customFormat="1" ht="15">
      <c r="A69" s="16">
        <v>56</v>
      </c>
      <c r="B69" s="308"/>
      <c r="C69" s="267"/>
      <c r="D69" s="83" t="s">
        <v>623</v>
      </c>
      <c r="E69" s="84">
        <v>1</v>
      </c>
      <c r="F69" s="46">
        <f t="shared" si="38"/>
        <v>1</v>
      </c>
      <c r="G69" s="46">
        <f t="shared" si="39"/>
        <v>1</v>
      </c>
      <c r="H69" s="46">
        <v>1</v>
      </c>
      <c r="I69" s="85" t="s">
        <v>587</v>
      </c>
      <c r="J69" s="84">
        <v>1</v>
      </c>
      <c r="K69" s="46">
        <f t="shared" si="34"/>
        <v>1</v>
      </c>
      <c r="L69" s="46">
        <f t="shared" si="35"/>
        <v>1</v>
      </c>
      <c r="M69" s="46">
        <v>1</v>
      </c>
      <c r="N69" s="83" t="s">
        <v>588</v>
      </c>
      <c r="O69" s="84">
        <v>1</v>
      </c>
      <c r="P69" s="46">
        <f t="shared" si="36"/>
        <v>1</v>
      </c>
      <c r="Q69" s="46">
        <f t="shared" si="37"/>
        <v>1</v>
      </c>
      <c r="R69" s="46">
        <v>1</v>
      </c>
      <c r="S69" s="254"/>
    </row>
    <row r="70" spans="1:19" s="107" customFormat="1" ht="15">
      <c r="A70" s="16">
        <v>57</v>
      </c>
      <c r="B70" s="308"/>
      <c r="C70" s="267"/>
      <c r="D70" s="83" t="s">
        <v>624</v>
      </c>
      <c r="E70" s="84">
        <v>1</v>
      </c>
      <c r="F70" s="46">
        <f t="shared" si="38"/>
        <v>1</v>
      </c>
      <c r="G70" s="46">
        <f t="shared" si="39"/>
        <v>1</v>
      </c>
      <c r="H70" s="46">
        <v>1</v>
      </c>
      <c r="I70" s="85" t="s">
        <v>587</v>
      </c>
      <c r="J70" s="84">
        <v>1</v>
      </c>
      <c r="K70" s="46">
        <f t="shared" si="34"/>
        <v>1</v>
      </c>
      <c r="L70" s="46">
        <f t="shared" si="35"/>
        <v>1</v>
      </c>
      <c r="M70" s="46">
        <v>1</v>
      </c>
      <c r="N70" s="83" t="s">
        <v>588</v>
      </c>
      <c r="O70" s="84">
        <v>1</v>
      </c>
      <c r="P70" s="46">
        <f t="shared" si="36"/>
        <v>1</v>
      </c>
      <c r="Q70" s="46">
        <f t="shared" si="37"/>
        <v>1</v>
      </c>
      <c r="R70" s="46">
        <v>1</v>
      </c>
      <c r="S70" s="254"/>
    </row>
    <row r="71" spans="1:19" s="107" customFormat="1" ht="14">
      <c r="A71" s="254" t="s">
        <v>206</v>
      </c>
      <c r="B71" s="254"/>
      <c r="C71" s="254"/>
      <c r="D71" s="254"/>
      <c r="E71" s="254"/>
      <c r="F71" s="254"/>
      <c r="G71" s="254"/>
      <c r="H71" s="254"/>
      <c r="I71" s="254"/>
      <c r="J71" s="254"/>
      <c r="K71" s="254"/>
      <c r="L71" s="254"/>
      <c r="M71" s="254"/>
      <c r="N71" s="254"/>
      <c r="O71" s="254"/>
      <c r="P71" s="254"/>
      <c r="Q71" s="254"/>
      <c r="R71" s="254"/>
      <c r="S71" s="254"/>
    </row>
    <row r="72" spans="1:19" s="107" customFormat="1" ht="30">
      <c r="A72" s="16">
        <v>58</v>
      </c>
      <c r="B72" s="308" t="s">
        <v>872</v>
      </c>
      <c r="C72" s="267" t="s">
        <v>217</v>
      </c>
      <c r="D72" s="83" t="s">
        <v>924</v>
      </c>
      <c r="E72" s="84">
        <v>1</v>
      </c>
      <c r="F72" s="46">
        <f t="shared" ref="F72:F73" si="40">IF(E72=G72,H72)</f>
        <v>1</v>
      </c>
      <c r="G72" s="46">
        <f t="shared" ref="G72:G73" si="41">IF(E72="NA","NA",H72)</f>
        <v>1</v>
      </c>
      <c r="H72" s="46">
        <v>1</v>
      </c>
      <c r="I72" s="85" t="s">
        <v>587</v>
      </c>
      <c r="J72" s="84">
        <v>1</v>
      </c>
      <c r="K72" s="46">
        <f t="shared" ref="K72:K78" si="42">IF(J72=L72,M72)</f>
        <v>1</v>
      </c>
      <c r="L72" s="46">
        <f t="shared" ref="L72:L78" si="43">IF(J72="NA","NA",M72)</f>
        <v>1</v>
      </c>
      <c r="M72" s="46">
        <v>1</v>
      </c>
      <c r="N72" s="83" t="s">
        <v>588</v>
      </c>
      <c r="O72" s="84">
        <v>1</v>
      </c>
      <c r="P72" s="46">
        <f t="shared" ref="P72:P78" si="44">IF(O72=Q72,R72)</f>
        <v>1</v>
      </c>
      <c r="Q72" s="46">
        <f t="shared" ref="Q72:Q78" si="45">IF(O72="NA","NA",R72)</f>
        <v>1</v>
      </c>
      <c r="R72" s="46">
        <v>1</v>
      </c>
      <c r="S72" s="254" t="s">
        <v>19</v>
      </c>
    </row>
    <row r="73" spans="1:19" s="107" customFormat="1" ht="15">
      <c r="A73" s="16">
        <v>59</v>
      </c>
      <c r="B73" s="308"/>
      <c r="C73" s="267"/>
      <c r="D73" s="83" t="s">
        <v>739</v>
      </c>
      <c r="E73" s="84">
        <v>1</v>
      </c>
      <c r="F73" s="46">
        <f t="shared" si="40"/>
        <v>1</v>
      </c>
      <c r="G73" s="46">
        <f t="shared" si="41"/>
        <v>1</v>
      </c>
      <c r="H73" s="46">
        <v>1</v>
      </c>
      <c r="I73" s="85" t="s">
        <v>587</v>
      </c>
      <c r="J73" s="84">
        <v>1</v>
      </c>
      <c r="K73" s="46">
        <f t="shared" si="42"/>
        <v>1</v>
      </c>
      <c r="L73" s="46">
        <f t="shared" si="43"/>
        <v>1</v>
      </c>
      <c r="M73" s="46">
        <v>1</v>
      </c>
      <c r="N73" s="83" t="s">
        <v>588</v>
      </c>
      <c r="O73" s="84">
        <v>1</v>
      </c>
      <c r="P73" s="46">
        <f t="shared" si="44"/>
        <v>1</v>
      </c>
      <c r="Q73" s="46">
        <f t="shared" si="45"/>
        <v>1</v>
      </c>
      <c r="R73" s="46">
        <v>1</v>
      </c>
      <c r="S73" s="254"/>
    </row>
    <row r="74" spans="1:19" s="107" customFormat="1" ht="15">
      <c r="A74" s="16">
        <v>60</v>
      </c>
      <c r="B74" s="308"/>
      <c r="C74" s="267"/>
      <c r="D74" s="83" t="s">
        <v>627</v>
      </c>
      <c r="E74" s="84">
        <v>1</v>
      </c>
      <c r="F74" s="46">
        <f t="shared" ref="F74:F78" si="46">IF(E74=G74,H74)</f>
        <v>1</v>
      </c>
      <c r="G74" s="46">
        <f t="shared" ref="G74:G78" si="47">IF(E74="NA","NA",H74)</f>
        <v>1</v>
      </c>
      <c r="H74" s="46">
        <v>1</v>
      </c>
      <c r="I74" s="85" t="s">
        <v>587</v>
      </c>
      <c r="J74" s="84">
        <v>1</v>
      </c>
      <c r="K74" s="46">
        <f t="shared" si="42"/>
        <v>1</v>
      </c>
      <c r="L74" s="46">
        <f t="shared" si="43"/>
        <v>1</v>
      </c>
      <c r="M74" s="46">
        <v>1</v>
      </c>
      <c r="N74" s="83" t="s">
        <v>588</v>
      </c>
      <c r="O74" s="84">
        <v>1</v>
      </c>
      <c r="P74" s="46">
        <f t="shared" si="44"/>
        <v>1</v>
      </c>
      <c r="Q74" s="46">
        <f t="shared" si="45"/>
        <v>1</v>
      </c>
      <c r="R74" s="46">
        <v>1</v>
      </c>
      <c r="S74" s="254"/>
    </row>
    <row r="75" spans="1:19" s="107" customFormat="1" ht="15">
      <c r="A75" s="16">
        <v>61</v>
      </c>
      <c r="B75" s="308"/>
      <c r="C75" s="267"/>
      <c r="D75" s="83" t="s">
        <v>628</v>
      </c>
      <c r="E75" s="84">
        <v>1</v>
      </c>
      <c r="F75" s="46">
        <f t="shared" si="46"/>
        <v>1</v>
      </c>
      <c r="G75" s="46">
        <f t="shared" si="47"/>
        <v>1</v>
      </c>
      <c r="H75" s="46">
        <v>1</v>
      </c>
      <c r="I75" s="85" t="s">
        <v>587</v>
      </c>
      <c r="J75" s="84">
        <v>1</v>
      </c>
      <c r="K75" s="46">
        <f t="shared" si="42"/>
        <v>1</v>
      </c>
      <c r="L75" s="46">
        <f t="shared" si="43"/>
        <v>1</v>
      </c>
      <c r="M75" s="46">
        <v>1</v>
      </c>
      <c r="N75" s="83" t="s">
        <v>588</v>
      </c>
      <c r="O75" s="84">
        <v>1</v>
      </c>
      <c r="P75" s="46">
        <f t="shared" si="44"/>
        <v>1</v>
      </c>
      <c r="Q75" s="46">
        <f t="shared" si="45"/>
        <v>1</v>
      </c>
      <c r="R75" s="46">
        <v>1</v>
      </c>
      <c r="S75" s="254"/>
    </row>
    <row r="76" spans="1:19" s="107" customFormat="1" ht="15">
      <c r="A76" s="16">
        <v>62</v>
      </c>
      <c r="B76" s="308"/>
      <c r="C76" s="267"/>
      <c r="D76" s="83" t="s">
        <v>629</v>
      </c>
      <c r="E76" s="84">
        <v>1</v>
      </c>
      <c r="F76" s="46">
        <f t="shared" si="46"/>
        <v>1</v>
      </c>
      <c r="G76" s="46">
        <f t="shared" si="47"/>
        <v>1</v>
      </c>
      <c r="H76" s="46">
        <v>1</v>
      </c>
      <c r="I76" s="85" t="s">
        <v>587</v>
      </c>
      <c r="J76" s="84">
        <v>1</v>
      </c>
      <c r="K76" s="46">
        <f t="shared" si="42"/>
        <v>1</v>
      </c>
      <c r="L76" s="46">
        <f t="shared" si="43"/>
        <v>1</v>
      </c>
      <c r="M76" s="46">
        <v>1</v>
      </c>
      <c r="N76" s="83" t="s">
        <v>588</v>
      </c>
      <c r="O76" s="84">
        <v>1</v>
      </c>
      <c r="P76" s="46">
        <f t="shared" si="44"/>
        <v>1</v>
      </c>
      <c r="Q76" s="46">
        <f t="shared" si="45"/>
        <v>1</v>
      </c>
      <c r="R76" s="46">
        <v>1</v>
      </c>
      <c r="S76" s="254"/>
    </row>
    <row r="77" spans="1:19" s="107" customFormat="1" ht="30">
      <c r="A77" s="16">
        <v>63</v>
      </c>
      <c r="B77" s="308"/>
      <c r="C77" s="267"/>
      <c r="D77" s="83" t="s">
        <v>630</v>
      </c>
      <c r="E77" s="84">
        <v>1</v>
      </c>
      <c r="F77" s="46">
        <f t="shared" si="46"/>
        <v>1</v>
      </c>
      <c r="G77" s="46">
        <f t="shared" si="47"/>
        <v>1</v>
      </c>
      <c r="H77" s="46">
        <v>1</v>
      </c>
      <c r="I77" s="85" t="s">
        <v>587</v>
      </c>
      <c r="J77" s="84">
        <v>1</v>
      </c>
      <c r="K77" s="46">
        <f t="shared" si="42"/>
        <v>1</v>
      </c>
      <c r="L77" s="46">
        <f t="shared" si="43"/>
        <v>1</v>
      </c>
      <c r="M77" s="46">
        <v>1</v>
      </c>
      <c r="N77" s="83" t="s">
        <v>588</v>
      </c>
      <c r="O77" s="84">
        <v>1</v>
      </c>
      <c r="P77" s="46">
        <f t="shared" si="44"/>
        <v>1</v>
      </c>
      <c r="Q77" s="46">
        <f t="shared" si="45"/>
        <v>1</v>
      </c>
      <c r="R77" s="46">
        <v>1</v>
      </c>
      <c r="S77" s="254"/>
    </row>
    <row r="78" spans="1:19" s="7" customFormat="1" ht="26.25" customHeight="1">
      <c r="A78" s="16">
        <v>64</v>
      </c>
      <c r="B78" s="308"/>
      <c r="C78" s="267"/>
      <c r="D78" s="83" t="s">
        <v>632</v>
      </c>
      <c r="E78" s="84">
        <v>1</v>
      </c>
      <c r="F78" s="46">
        <f t="shared" si="46"/>
        <v>1</v>
      </c>
      <c r="G78" s="46">
        <f t="shared" si="47"/>
        <v>1</v>
      </c>
      <c r="H78" s="46">
        <v>1</v>
      </c>
      <c r="I78" s="85" t="s">
        <v>587</v>
      </c>
      <c r="J78" s="84">
        <v>1</v>
      </c>
      <c r="K78" s="46">
        <f t="shared" si="42"/>
        <v>1</v>
      </c>
      <c r="L78" s="46">
        <f t="shared" si="43"/>
        <v>1</v>
      </c>
      <c r="M78" s="46">
        <v>1</v>
      </c>
      <c r="N78" s="83" t="s">
        <v>588</v>
      </c>
      <c r="O78" s="84">
        <v>1</v>
      </c>
      <c r="P78" s="46">
        <f t="shared" si="44"/>
        <v>1</v>
      </c>
      <c r="Q78" s="46">
        <f t="shared" si="45"/>
        <v>1</v>
      </c>
      <c r="R78" s="46">
        <v>1</v>
      </c>
      <c r="S78" s="254"/>
    </row>
    <row r="79" spans="1:19" s="7" customFormat="1" ht="15">
      <c r="A79" s="92"/>
      <c r="B79" s="92" t="s">
        <v>1728</v>
      </c>
      <c r="C79" s="30"/>
      <c r="D79" s="93">
        <f>'RESULTADOS HEMATOPATIAS'!F24</f>
        <v>1</v>
      </c>
      <c r="E79" s="94">
        <f>SUM($E$10:E$78)</f>
        <v>64</v>
      </c>
      <c r="F79" s="94">
        <f>SUM(F10:F78)</f>
        <v>64</v>
      </c>
      <c r="G79" s="94">
        <f>SUM(G10:G78)</f>
        <v>64</v>
      </c>
      <c r="H79" s="94">
        <f>SUM(H10:H78)</f>
        <v>64</v>
      </c>
      <c r="I79" s="95"/>
      <c r="J79" s="94">
        <f>SUM(J10:J78)</f>
        <v>64</v>
      </c>
      <c r="K79" s="94">
        <f>SUM(K10:K78)</f>
        <v>64</v>
      </c>
      <c r="L79" s="94">
        <f>SUM(L10:L78)</f>
        <v>64</v>
      </c>
      <c r="M79" s="94">
        <f>SUM(M10:M78)</f>
        <v>64</v>
      </c>
      <c r="N79" s="96"/>
      <c r="O79" s="94">
        <f>SUM(O10:O78)</f>
        <v>63</v>
      </c>
      <c r="P79" s="94">
        <f>SUM(P10:P78)</f>
        <v>63</v>
      </c>
      <c r="Q79" s="94">
        <f>SUM(Q10:Q78)</f>
        <v>63</v>
      </c>
      <c r="R79" s="94">
        <f>SUM(R10:R78)</f>
        <v>63</v>
      </c>
      <c r="S79" s="92"/>
    </row>
    <row r="80" spans="1:19" s="7" customFormat="1" ht="15">
      <c r="A80" s="92"/>
      <c r="B80" s="92" t="s">
        <v>1729</v>
      </c>
      <c r="C80" s="30"/>
      <c r="D80" s="93">
        <f>'RESULTADOS FUERA'!J24</f>
        <v>1</v>
      </c>
      <c r="E80" s="94">
        <f>SUM($E$10:E$78)</f>
        <v>64</v>
      </c>
      <c r="F80" s="94">
        <f>SUM(F10:F78)</f>
        <v>64</v>
      </c>
      <c r="G80" s="94">
        <f t="shared" ref="G80:H80" si="48">SUM(G10:G78)</f>
        <v>64</v>
      </c>
      <c r="H80" s="94">
        <f t="shared" si="48"/>
        <v>64</v>
      </c>
      <c r="I80" s="95"/>
      <c r="J80" s="94">
        <f>SUM(J10:J78)</f>
        <v>64</v>
      </c>
      <c r="K80" s="94">
        <f>SUM(K10:K78)</f>
        <v>64</v>
      </c>
      <c r="L80" s="94">
        <f t="shared" ref="L80:M80" si="49">SUM(L10:L78)</f>
        <v>64</v>
      </c>
      <c r="M80" s="94">
        <f t="shared" si="49"/>
        <v>64</v>
      </c>
      <c r="N80" s="96"/>
      <c r="O80" s="94">
        <f>SUM(O10:O78)</f>
        <v>63</v>
      </c>
      <c r="P80" s="94">
        <f>SUM(P10:P78)</f>
        <v>63</v>
      </c>
      <c r="Q80" s="94">
        <f t="shared" ref="Q80:R80" si="50">SUM(Q10:Q78)</f>
        <v>63</v>
      </c>
      <c r="R80" s="94">
        <f t="shared" si="50"/>
        <v>63</v>
      </c>
      <c r="S80" s="92"/>
    </row>
    <row r="81" spans="1:19" s="7" customFormat="1" ht="15">
      <c r="A81" s="92"/>
      <c r="B81" s="92" t="s">
        <v>1730</v>
      </c>
      <c r="C81" s="30"/>
      <c r="D81" s="93">
        <f>'RESULTADOS TUMORES SOLIDOS'!J24</f>
        <v>1</v>
      </c>
      <c r="E81" s="94">
        <f>SUM($E$10:E$78)</f>
        <v>64</v>
      </c>
      <c r="F81" s="94">
        <f>SUM(F10:F78)</f>
        <v>64</v>
      </c>
      <c r="G81" s="94">
        <f t="shared" ref="G81:H81" si="51">SUM(G10:G78)</f>
        <v>64</v>
      </c>
      <c r="H81" s="94">
        <f t="shared" si="51"/>
        <v>64</v>
      </c>
      <c r="I81" s="95"/>
      <c r="J81" s="94">
        <f>SUM(J10:J78)</f>
        <v>64</v>
      </c>
      <c r="K81" s="94">
        <f>SUM(K10:K78)</f>
        <v>64</v>
      </c>
      <c r="L81" s="94">
        <f t="shared" ref="L81:M81" si="52">SUM(L10:L78)</f>
        <v>64</v>
      </c>
      <c r="M81" s="94">
        <f t="shared" si="52"/>
        <v>64</v>
      </c>
      <c r="N81" s="96"/>
      <c r="O81" s="94">
        <f>SUM(O10:O78)</f>
        <v>63</v>
      </c>
      <c r="P81" s="94">
        <f>SUM(P10:P78)</f>
        <v>63</v>
      </c>
      <c r="Q81" s="94">
        <f t="shared" ref="Q81:R81" si="53">SUM(Q10:Q78)</f>
        <v>63</v>
      </c>
      <c r="R81" s="94">
        <f t="shared" si="53"/>
        <v>63</v>
      </c>
      <c r="S81" s="92"/>
    </row>
    <row r="82" spans="1:19" s="7" customFormat="1" ht="14">
      <c r="C82" s="35"/>
      <c r="D82" s="98"/>
      <c r="E82" s="99"/>
      <c r="I82" s="100"/>
      <c r="N82" s="98"/>
    </row>
    <row r="83" spans="1:19" s="7" customFormat="1" ht="14">
      <c r="C83" s="35"/>
      <c r="D83" s="98"/>
      <c r="E83" s="99"/>
      <c r="I83" s="100"/>
      <c r="N83" s="98"/>
    </row>
    <row r="84" spans="1:19" s="97" customFormat="1" ht="14">
      <c r="A84" s="7"/>
      <c r="B84" s="7"/>
      <c r="C84" s="35"/>
      <c r="D84" s="98"/>
      <c r="E84" s="99"/>
      <c r="F84" s="7"/>
      <c r="G84" s="7"/>
      <c r="H84" s="7"/>
      <c r="I84" s="100"/>
      <c r="J84" s="7"/>
      <c r="K84" s="7"/>
      <c r="L84" s="7"/>
      <c r="M84" s="7"/>
      <c r="N84" s="98"/>
      <c r="O84" s="7"/>
      <c r="P84" s="7"/>
      <c r="Q84" s="7"/>
      <c r="R84" s="7"/>
      <c r="S84" s="7"/>
    </row>
    <row r="85" spans="1:19" s="97" customFormat="1">
      <c r="C85" s="59"/>
      <c r="D85" s="101"/>
      <c r="E85" s="102"/>
      <c r="I85" s="103"/>
      <c r="N85" s="101"/>
    </row>
    <row r="86" spans="1:19">
      <c r="A86" s="97"/>
      <c r="B86" s="97"/>
      <c r="D86" s="101"/>
      <c r="E86" s="102"/>
      <c r="F86" s="97"/>
      <c r="G86" s="97"/>
      <c r="H86" s="97"/>
      <c r="I86" s="103"/>
      <c r="J86" s="97"/>
      <c r="K86" s="97"/>
      <c r="L86" s="97"/>
      <c r="M86" s="97"/>
      <c r="N86" s="101"/>
      <c r="O86" s="97"/>
      <c r="P86" s="97"/>
      <c r="Q86" s="97"/>
      <c r="R86" s="97"/>
      <c r="S86" s="97"/>
    </row>
  </sheetData>
  <mergeCells count="50">
    <mergeCell ref="B22:B25"/>
    <mergeCell ref="C22:C25"/>
    <mergeCell ref="C10:C11"/>
    <mergeCell ref="B28:B30"/>
    <mergeCell ref="C28:C30"/>
    <mergeCell ref="A27:S27"/>
    <mergeCell ref="S10:S11"/>
    <mergeCell ref="S13:S15"/>
    <mergeCell ref="S16:S18"/>
    <mergeCell ref="S20:S25"/>
    <mergeCell ref="S28:S30"/>
    <mergeCell ref="B32:B50"/>
    <mergeCell ref="C32:C50"/>
    <mergeCell ref="S32:S50"/>
    <mergeCell ref="A51:S51"/>
    <mergeCell ref="A31:S31"/>
    <mergeCell ref="S62:S70"/>
    <mergeCell ref="S52:S60"/>
    <mergeCell ref="S72:S78"/>
    <mergeCell ref="A61:S61"/>
    <mergeCell ref="A71:S71"/>
    <mergeCell ref="B52:B60"/>
    <mergeCell ref="C52:C60"/>
    <mergeCell ref="B62:B70"/>
    <mergeCell ref="B72:B78"/>
    <mergeCell ref="C72:C78"/>
    <mergeCell ref="C62:C70"/>
    <mergeCell ref="A1:S1"/>
    <mergeCell ref="A2:S2"/>
    <mergeCell ref="A4:S4"/>
    <mergeCell ref="A6:S6"/>
    <mergeCell ref="A3:S3"/>
    <mergeCell ref="A5:I5"/>
    <mergeCell ref="J5:S5"/>
    <mergeCell ref="O7:O9"/>
    <mergeCell ref="S7:S9"/>
    <mergeCell ref="A7:A9"/>
    <mergeCell ref="B7:B9"/>
    <mergeCell ref="C7:C9"/>
    <mergeCell ref="E7:E9"/>
    <mergeCell ref="J7:J9"/>
    <mergeCell ref="F7:F9"/>
    <mergeCell ref="G7:G9"/>
    <mergeCell ref="H7:H9"/>
    <mergeCell ref="K7:K9"/>
    <mergeCell ref="L7:L9"/>
    <mergeCell ref="M7:M9"/>
    <mergeCell ref="P7:P9"/>
    <mergeCell ref="Q7:Q9"/>
    <mergeCell ref="R7:R9"/>
  </mergeCells>
  <pageMargins left="0.70866141732283472" right="0.70866141732283472" top="0.74803149606299213" bottom="0.74803149606299213" header="0.31496062992125984" footer="0.31496062992125984"/>
  <pageSetup scale="34"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tabColor rgb="FF8E001B"/>
    <pageSetUpPr fitToPage="1"/>
  </sheetPr>
  <dimension ref="A1:S15"/>
  <sheetViews>
    <sheetView zoomScale="70" zoomScaleNormal="70" workbookViewId="0">
      <pane ySplit="8" topLeftCell="A10" activePane="bottomLeft" state="frozen"/>
      <selection activeCell="A5" sqref="A5:I5"/>
      <selection pane="bottomLeft" activeCell="I11" sqref="I11"/>
    </sheetView>
  </sheetViews>
  <sheetFormatPr baseColWidth="10" defaultColWidth="9.3984375" defaultRowHeight="10"/>
  <cols>
    <col min="1" max="1" width="5.796875" style="58" customWidth="1"/>
    <col min="2" max="2" width="50.796875" style="58" customWidth="1"/>
    <col min="3" max="3" width="22.796875" style="59" customWidth="1"/>
    <col min="4" max="4" width="50.796875" style="63" customWidth="1"/>
    <col min="5" max="5" width="10.796875" style="61" customWidth="1"/>
    <col min="6" max="8" width="10.796875" style="58" hidden="1" customWidth="1"/>
    <col min="9" max="9" width="90.796875" style="62" customWidth="1"/>
    <col min="10" max="10" width="10.796875" style="58" customWidth="1"/>
    <col min="11" max="13" width="10.796875" style="58" hidden="1" customWidth="1"/>
    <col min="14" max="14" width="90.796875" style="63" customWidth="1"/>
    <col min="15" max="15" width="10.796875" style="58" customWidth="1"/>
    <col min="16" max="18" width="10.796875" style="58" hidden="1" customWidth="1"/>
    <col min="19" max="19" width="50.796875" style="59" customWidth="1"/>
    <col min="20" max="20" width="8.796875" style="58" customWidth="1"/>
    <col min="21" max="16384" width="9.3984375" style="58"/>
  </cols>
  <sheetData>
    <row r="1" spans="1:19" s="1" customFormat="1" ht="18" customHeight="1">
      <c r="A1" s="259" t="s">
        <v>1829</v>
      </c>
      <c r="B1" s="260"/>
      <c r="C1" s="260"/>
      <c r="D1" s="260"/>
      <c r="E1" s="260"/>
      <c r="F1" s="260"/>
      <c r="G1" s="260"/>
      <c r="H1" s="260"/>
      <c r="I1" s="260"/>
      <c r="J1" s="260"/>
      <c r="K1" s="260"/>
      <c r="L1" s="260"/>
      <c r="M1" s="260"/>
      <c r="N1" s="260"/>
      <c r="O1" s="260"/>
      <c r="P1" s="260"/>
      <c r="Q1" s="260"/>
      <c r="R1" s="260"/>
      <c r="S1" s="260"/>
    </row>
    <row r="2" spans="1:19" s="1" customFormat="1" ht="18" customHeight="1">
      <c r="A2" s="261" t="s">
        <v>27</v>
      </c>
      <c r="B2" s="262"/>
      <c r="C2" s="262"/>
      <c r="D2" s="262"/>
      <c r="E2" s="262"/>
      <c r="F2" s="262"/>
      <c r="G2" s="262"/>
      <c r="H2" s="262"/>
      <c r="I2" s="262"/>
      <c r="J2" s="262"/>
      <c r="K2" s="262"/>
      <c r="L2" s="262"/>
      <c r="M2" s="262"/>
      <c r="N2" s="262"/>
      <c r="O2" s="262"/>
      <c r="P2" s="262"/>
      <c r="Q2" s="262"/>
      <c r="R2" s="262"/>
      <c r="S2" s="262"/>
    </row>
    <row r="3" spans="1:19" s="6" customFormat="1" ht="42" customHeight="1">
      <c r="A3" s="265"/>
      <c r="B3" s="266"/>
      <c r="C3" s="266"/>
      <c r="D3" s="266"/>
      <c r="E3" s="266"/>
      <c r="F3" s="266"/>
      <c r="G3" s="266"/>
      <c r="H3" s="266"/>
      <c r="I3" s="266"/>
      <c r="J3" s="266"/>
      <c r="K3" s="266"/>
      <c r="L3" s="266"/>
      <c r="M3" s="266"/>
      <c r="N3" s="266"/>
      <c r="O3" s="266"/>
      <c r="P3" s="266"/>
      <c r="Q3" s="266"/>
      <c r="R3" s="266"/>
      <c r="S3" s="266"/>
    </row>
    <row r="4" spans="1:19" s="1" customFormat="1" ht="55.5" customHeight="1">
      <c r="A4" s="263" t="str">
        <f>CARÁTULA!B4</f>
        <v xml:space="preserve">CÉDULA DE EVALUACIÓN PARA CÁNCER EN MENORES DE 18 AÑOS: Astrocitoma, Ependimoma, Meduloblastoma, Neuroblastoma, Otros tumores del sistema nervioso central; Tumor de Wilms, Otros tumores renales, Hepatocarcinoma, Hepatoblastoma, Osteosarcoma, Sarcoma de Ewing, Linfoma no Hodgkin, Enfermedad o linfoma deHodgkin, Retinoblastoma, Sarcoma de partes blandas, Tumores gonadales, Tumores extragonadales, Diversos carcinomas, Histiocitosis; Leucemia linfoblástica aguda, Leucemia mieloblástica aguda, Leucemia crónica, Síndrome mielodisplásico - 2018                                                                                                                                                                             </v>
      </c>
      <c r="B4" s="264"/>
      <c r="C4" s="264"/>
      <c r="D4" s="264"/>
      <c r="E4" s="264"/>
      <c r="F4" s="264"/>
      <c r="G4" s="264"/>
      <c r="H4" s="264"/>
      <c r="I4" s="264"/>
      <c r="J4" s="264"/>
      <c r="K4" s="264"/>
      <c r="L4" s="264"/>
      <c r="M4" s="264"/>
      <c r="N4" s="264"/>
      <c r="O4" s="264"/>
      <c r="P4" s="264"/>
      <c r="Q4" s="264"/>
      <c r="R4" s="264"/>
      <c r="S4" s="264"/>
    </row>
    <row r="5" spans="1:19" s="7" customFormat="1" ht="21" customHeight="1">
      <c r="A5" s="301">
        <f>CARÁTULA!E8</f>
        <v>0</v>
      </c>
      <c r="B5" s="301"/>
      <c r="C5" s="301"/>
      <c r="D5" s="301"/>
      <c r="E5" s="301"/>
      <c r="F5" s="301"/>
      <c r="G5" s="301"/>
      <c r="H5" s="301"/>
      <c r="I5" s="301"/>
      <c r="J5" s="301">
        <f>CARÁTULA!E11</f>
        <v>0</v>
      </c>
      <c r="K5" s="301"/>
      <c r="L5" s="301"/>
      <c r="M5" s="301"/>
      <c r="N5" s="301"/>
      <c r="O5" s="301"/>
      <c r="P5" s="301"/>
      <c r="Q5" s="301"/>
      <c r="R5" s="301"/>
      <c r="S5" s="301"/>
    </row>
    <row r="6" spans="1:19" s="7" customFormat="1" ht="20" customHeight="1">
      <c r="A6" s="302" t="s">
        <v>22</v>
      </c>
      <c r="B6" s="302"/>
      <c r="C6" s="302"/>
      <c r="D6" s="302"/>
      <c r="E6" s="302"/>
      <c r="F6" s="302"/>
      <c r="G6" s="302"/>
      <c r="H6" s="302"/>
      <c r="I6" s="302"/>
      <c r="J6" s="302"/>
      <c r="K6" s="302"/>
      <c r="L6" s="302"/>
      <c r="M6" s="302"/>
      <c r="N6" s="302"/>
      <c r="O6" s="302"/>
      <c r="P6" s="302"/>
      <c r="Q6" s="302"/>
      <c r="R6" s="302"/>
      <c r="S6" s="302"/>
    </row>
    <row r="7" spans="1:19" s="7" customFormat="1" ht="20" customHeight="1">
      <c r="A7" s="251"/>
      <c r="B7" s="251" t="s">
        <v>28</v>
      </c>
      <c r="C7" s="252" t="s">
        <v>29</v>
      </c>
      <c r="D7" s="8" t="s">
        <v>30</v>
      </c>
      <c r="E7" s="252" t="s">
        <v>31</v>
      </c>
      <c r="F7" s="257" t="s">
        <v>1723</v>
      </c>
      <c r="G7" s="257" t="s">
        <v>452</v>
      </c>
      <c r="H7" s="257" t="s">
        <v>1724</v>
      </c>
      <c r="I7" s="8" t="s">
        <v>1</v>
      </c>
      <c r="J7" s="252" t="s">
        <v>31</v>
      </c>
      <c r="K7" s="257" t="s">
        <v>1723</v>
      </c>
      <c r="L7" s="257" t="s">
        <v>452</v>
      </c>
      <c r="M7" s="257" t="s">
        <v>1724</v>
      </c>
      <c r="N7" s="9" t="s">
        <v>2</v>
      </c>
      <c r="O7" s="252" t="s">
        <v>31</v>
      </c>
      <c r="P7" s="288" t="s">
        <v>1723</v>
      </c>
      <c r="Q7" s="288" t="s">
        <v>452</v>
      </c>
      <c r="R7" s="288" t="s">
        <v>1724</v>
      </c>
      <c r="S7" s="252" t="s">
        <v>32</v>
      </c>
    </row>
    <row r="8" spans="1:19" s="7" customFormat="1" ht="20" customHeight="1">
      <c r="A8" s="251"/>
      <c r="B8" s="251"/>
      <c r="C8" s="252"/>
      <c r="D8" s="39" t="s">
        <v>33</v>
      </c>
      <c r="E8" s="252"/>
      <c r="F8" s="257"/>
      <c r="G8" s="257"/>
      <c r="H8" s="257"/>
      <c r="I8" s="40" t="s">
        <v>33</v>
      </c>
      <c r="J8" s="252"/>
      <c r="K8" s="257"/>
      <c r="L8" s="257"/>
      <c r="M8" s="257"/>
      <c r="N8" s="41" t="s">
        <v>5</v>
      </c>
      <c r="O8" s="252"/>
      <c r="P8" s="288"/>
      <c r="Q8" s="288"/>
      <c r="R8" s="288"/>
      <c r="S8" s="252"/>
    </row>
    <row r="9" spans="1:19" s="107" customFormat="1" ht="42.75" customHeight="1">
      <c r="A9" s="251"/>
      <c r="B9" s="251"/>
      <c r="C9" s="253"/>
      <c r="D9" s="42" t="s">
        <v>34</v>
      </c>
      <c r="E9" s="253"/>
      <c r="F9" s="257"/>
      <c r="G9" s="257"/>
      <c r="H9" s="257"/>
      <c r="I9" s="43" t="s">
        <v>34</v>
      </c>
      <c r="J9" s="253"/>
      <c r="K9" s="257"/>
      <c r="L9" s="257"/>
      <c r="M9" s="257"/>
      <c r="N9" s="44" t="s">
        <v>34</v>
      </c>
      <c r="O9" s="253"/>
      <c r="P9" s="288"/>
      <c r="Q9" s="288"/>
      <c r="R9" s="288"/>
      <c r="S9" s="253"/>
    </row>
    <row r="10" spans="1:19" s="107" customFormat="1" ht="238.5" customHeight="1">
      <c r="A10" s="16">
        <v>1</v>
      </c>
      <c r="B10" s="83" t="s">
        <v>925</v>
      </c>
      <c r="C10" s="24" t="s">
        <v>1853</v>
      </c>
      <c r="D10" s="308" t="s">
        <v>926</v>
      </c>
      <c r="E10" s="84">
        <v>1</v>
      </c>
      <c r="F10" s="46">
        <f t="shared" ref="F10:F11" si="0">IF(E10=G10,H10)</f>
        <v>1</v>
      </c>
      <c r="G10" s="46">
        <f t="shared" ref="G10:G11" si="1">IF(E10="NA","NA",H10)</f>
        <v>1</v>
      </c>
      <c r="H10" s="46">
        <v>1</v>
      </c>
      <c r="I10" s="85" t="s">
        <v>1803</v>
      </c>
      <c r="J10" s="84">
        <v>1</v>
      </c>
      <c r="K10" s="46">
        <f t="shared" ref="K10:K11" si="2">IF(J10=L10,M10)</f>
        <v>1</v>
      </c>
      <c r="L10" s="46">
        <f t="shared" ref="L10:L11" si="3">IF(J10="NA","NA",M10)</f>
        <v>1</v>
      </c>
      <c r="M10" s="46">
        <v>1</v>
      </c>
      <c r="N10" s="308" t="s">
        <v>927</v>
      </c>
      <c r="O10" s="84">
        <v>1</v>
      </c>
      <c r="P10" s="46">
        <f t="shared" ref="P10:P11" si="4">IF(O10=Q10,R10)</f>
        <v>1</v>
      </c>
      <c r="Q10" s="46">
        <f t="shared" ref="Q10:Q11" si="5">IF(O10="NA","NA",R10)</f>
        <v>1</v>
      </c>
      <c r="R10" s="46">
        <v>1</v>
      </c>
      <c r="S10" s="254" t="s">
        <v>334</v>
      </c>
    </row>
    <row r="11" spans="1:19" s="97" customFormat="1" ht="409.6">
      <c r="A11" s="16">
        <v>2</v>
      </c>
      <c r="B11" s="83" t="s">
        <v>928</v>
      </c>
      <c r="C11" s="24" t="s">
        <v>1854</v>
      </c>
      <c r="D11" s="308"/>
      <c r="E11" s="84">
        <v>1</v>
      </c>
      <c r="F11" s="46">
        <f t="shared" si="0"/>
        <v>1</v>
      </c>
      <c r="G11" s="46">
        <f t="shared" si="1"/>
        <v>1</v>
      </c>
      <c r="H11" s="46">
        <v>1</v>
      </c>
      <c r="I11" s="85" t="s">
        <v>929</v>
      </c>
      <c r="J11" s="84">
        <v>1</v>
      </c>
      <c r="K11" s="46">
        <f t="shared" si="2"/>
        <v>1</v>
      </c>
      <c r="L11" s="46">
        <f t="shared" si="3"/>
        <v>1</v>
      </c>
      <c r="M11" s="46">
        <v>1</v>
      </c>
      <c r="N11" s="308"/>
      <c r="O11" s="84">
        <v>1</v>
      </c>
      <c r="P11" s="46">
        <f t="shared" si="4"/>
        <v>1</v>
      </c>
      <c r="Q11" s="46">
        <f t="shared" si="5"/>
        <v>1</v>
      </c>
      <c r="R11" s="46">
        <v>1</v>
      </c>
      <c r="S11" s="254"/>
    </row>
    <row r="12" spans="1:19" s="97" customFormat="1" ht="30">
      <c r="A12" s="7"/>
      <c r="B12" s="92" t="s">
        <v>1243</v>
      </c>
      <c r="C12" s="76"/>
      <c r="D12" s="93">
        <f>'RESULTADOS HEMATOPATIAS'!J24</f>
        <v>1</v>
      </c>
      <c r="E12" s="94">
        <f>SUM(E10:E11)</f>
        <v>2</v>
      </c>
      <c r="F12" s="94">
        <f t="shared" ref="F12:H12" si="6">SUM(F10:F11)</f>
        <v>2</v>
      </c>
      <c r="G12" s="94">
        <f t="shared" si="6"/>
        <v>2</v>
      </c>
      <c r="H12" s="94">
        <f t="shared" si="6"/>
        <v>2</v>
      </c>
      <c r="I12" s="95"/>
      <c r="J12" s="94">
        <f t="shared" ref="J12:K12" si="7">SUM(J10:J11)</f>
        <v>2</v>
      </c>
      <c r="K12" s="94">
        <f t="shared" si="7"/>
        <v>2</v>
      </c>
      <c r="L12" s="94">
        <f t="shared" ref="L12" si="8">SUM(L10:L11)</f>
        <v>2</v>
      </c>
      <c r="M12" s="94">
        <f t="shared" ref="M12" si="9">SUM(M10:M11)</f>
        <v>2</v>
      </c>
      <c r="N12" s="96"/>
      <c r="O12" s="94">
        <f t="shared" ref="O12:P12" si="10">SUM(O10:O11)</f>
        <v>2</v>
      </c>
      <c r="P12" s="94">
        <f t="shared" si="10"/>
        <v>2</v>
      </c>
      <c r="Q12" s="94">
        <f t="shared" ref="Q12" si="11">SUM(Q10:Q11)</f>
        <v>2</v>
      </c>
      <c r="R12" s="94">
        <f t="shared" ref="R12" si="12">SUM(R10:R11)</f>
        <v>2</v>
      </c>
      <c r="S12" s="30"/>
    </row>
    <row r="13" spans="1:19" s="97" customFormat="1" ht="15">
      <c r="A13" s="7"/>
      <c r="B13" s="92" t="s">
        <v>1244</v>
      </c>
      <c r="C13" s="76"/>
      <c r="D13" s="93">
        <f>'RESULTADOS FUERA'!N24</f>
        <v>1</v>
      </c>
      <c r="E13" s="94">
        <f>SUM(E10:E11)</f>
        <v>2</v>
      </c>
      <c r="F13" s="94">
        <f t="shared" ref="F13:H13" si="13">SUM(F10:F11)</f>
        <v>2</v>
      </c>
      <c r="G13" s="94">
        <f t="shared" si="13"/>
        <v>2</v>
      </c>
      <c r="H13" s="94">
        <f t="shared" si="13"/>
        <v>2</v>
      </c>
      <c r="I13" s="95"/>
      <c r="J13" s="94">
        <f t="shared" ref="J13" si="14">SUM(J10:J11)</f>
        <v>2</v>
      </c>
      <c r="K13" s="94">
        <f t="shared" ref="K13:M13" si="15">SUM(K10:K11)</f>
        <v>2</v>
      </c>
      <c r="L13" s="94">
        <f t="shared" si="15"/>
        <v>2</v>
      </c>
      <c r="M13" s="94">
        <f t="shared" si="15"/>
        <v>2</v>
      </c>
      <c r="N13" s="96"/>
      <c r="O13" s="94">
        <f t="shared" ref="O13" si="16">SUM(O10:O11)</f>
        <v>2</v>
      </c>
      <c r="P13" s="94">
        <f t="shared" ref="P13:R13" si="17">SUM(P10:P11)</f>
        <v>2</v>
      </c>
      <c r="Q13" s="94">
        <f t="shared" si="17"/>
        <v>2</v>
      </c>
      <c r="R13" s="94">
        <f t="shared" si="17"/>
        <v>2</v>
      </c>
      <c r="S13" s="30"/>
    </row>
    <row r="14" spans="1:19" s="97" customFormat="1" ht="15">
      <c r="A14" s="7"/>
      <c r="B14" s="92" t="s">
        <v>1245</v>
      </c>
      <c r="C14" s="76"/>
      <c r="D14" s="93">
        <f>'RESULTADOS TUMORES SOLIDOS'!N24</f>
        <v>1</v>
      </c>
      <c r="E14" s="94">
        <f>SUM(E10:E11)</f>
        <v>2</v>
      </c>
      <c r="F14" s="94">
        <f t="shared" ref="F14:H14" si="18">SUM(F10:F11)</f>
        <v>2</v>
      </c>
      <c r="G14" s="94">
        <f t="shared" si="18"/>
        <v>2</v>
      </c>
      <c r="H14" s="94">
        <f t="shared" si="18"/>
        <v>2</v>
      </c>
      <c r="I14" s="95"/>
      <c r="J14" s="94">
        <f t="shared" ref="J14" si="19">SUM(J10:J11)</f>
        <v>2</v>
      </c>
      <c r="K14" s="94">
        <f t="shared" ref="K14:M14" si="20">SUM(K10:K11)</f>
        <v>2</v>
      </c>
      <c r="L14" s="94">
        <f t="shared" si="20"/>
        <v>2</v>
      </c>
      <c r="M14" s="94">
        <f t="shared" si="20"/>
        <v>2</v>
      </c>
      <c r="N14" s="96"/>
      <c r="O14" s="94">
        <f t="shared" ref="O14" si="21">SUM(O10:O11)</f>
        <v>2</v>
      </c>
      <c r="P14" s="94">
        <f t="shared" ref="P14:R14" si="22">SUM(P10:P11)</f>
        <v>2</v>
      </c>
      <c r="Q14" s="94">
        <f t="shared" si="22"/>
        <v>2</v>
      </c>
      <c r="R14" s="94">
        <f t="shared" si="22"/>
        <v>2</v>
      </c>
      <c r="S14" s="30"/>
    </row>
    <row r="15" spans="1:19">
      <c r="A15" s="97"/>
      <c r="B15" s="97"/>
      <c r="D15" s="101"/>
      <c r="F15" s="97"/>
      <c r="G15" s="97"/>
      <c r="H15" s="97"/>
      <c r="I15" s="103"/>
      <c r="J15" s="97"/>
      <c r="K15" s="97"/>
      <c r="L15" s="97"/>
      <c r="M15" s="97"/>
      <c r="N15" s="101"/>
      <c r="O15" s="97"/>
      <c r="P15" s="97"/>
      <c r="Q15" s="97"/>
      <c r="R15" s="97"/>
    </row>
  </sheetData>
  <mergeCells count="26">
    <mergeCell ref="A1:S1"/>
    <mergeCell ref="A2:S2"/>
    <mergeCell ref="A4:S4"/>
    <mergeCell ref="A6:S6"/>
    <mergeCell ref="A3:S3"/>
    <mergeCell ref="A5:I5"/>
    <mergeCell ref="J5:S5"/>
    <mergeCell ref="A7:A9"/>
    <mergeCell ref="B7:B9"/>
    <mergeCell ref="C7:C9"/>
    <mergeCell ref="E7:E9"/>
    <mergeCell ref="J7:J9"/>
    <mergeCell ref="F7:F9"/>
    <mergeCell ref="G7:G9"/>
    <mergeCell ref="H7:H9"/>
    <mergeCell ref="O7:O9"/>
    <mergeCell ref="S7:S9"/>
    <mergeCell ref="D10:D11"/>
    <mergeCell ref="N10:N11"/>
    <mergeCell ref="S10:S11"/>
    <mergeCell ref="K7:K9"/>
    <mergeCell ref="L7:L9"/>
    <mergeCell ref="M7:M9"/>
    <mergeCell ref="P7:P9"/>
    <mergeCell ref="Q7:Q9"/>
    <mergeCell ref="R7:R9"/>
  </mergeCells>
  <pageMargins left="0.70866141732283472" right="0.70866141732283472" top="0.74803149606299213" bottom="0.74803149606299213" header="0.31496062992125984" footer="0.31496062992125984"/>
  <pageSetup scale="34"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21</vt:i4>
      </vt:variant>
      <vt:variant>
        <vt:lpstr>Rangos con nombre</vt:lpstr>
      </vt:variant>
      <vt:variant>
        <vt:i4>16</vt:i4>
      </vt:variant>
    </vt:vector>
  </HeadingPairs>
  <TitlesOfParts>
    <vt:vector size="37" baseType="lpstr">
      <vt:lpstr>CARÁTULA</vt:lpstr>
      <vt:lpstr>GOBIERNO</vt:lpstr>
      <vt:lpstr>CONSULTA EXTERNA</vt:lpstr>
      <vt:lpstr>HOSPITALIZACIÓN</vt:lpstr>
      <vt:lpstr>CUIDADOS INTENSIVOS PEDIÁTRICOS</vt:lpstr>
      <vt:lpstr>UNIDAD QUIRÚRGICA</vt:lpstr>
      <vt:lpstr>QUIMIOTERAPIA</vt:lpstr>
      <vt:lpstr>RADIOTERAPIA</vt:lpstr>
      <vt:lpstr>GENÉTICA</vt:lpstr>
      <vt:lpstr>FISIOTERAPIA</vt:lpstr>
      <vt:lpstr>CUIDADOS PALIATIVOS</vt:lpstr>
      <vt:lpstr>IMAGENOLOGÍA</vt:lpstr>
      <vt:lpstr>LABORATORIO CLÍNICO</vt:lpstr>
      <vt:lpstr>INHALOTERAPIA</vt:lpstr>
      <vt:lpstr>ANATOMOPATOLOGÍA</vt:lpstr>
      <vt:lpstr>FARMACIA ESTRUCTURA</vt:lpstr>
      <vt:lpstr>FARMACIA </vt:lpstr>
      <vt:lpstr>SERVICIOS GENERALES</vt:lpstr>
      <vt:lpstr>RESULTADOS HEMATOPATIAS</vt:lpstr>
      <vt:lpstr>RESULTADOS TUMORES SOLIDOS</vt:lpstr>
      <vt:lpstr>RESULTADOS FUERA</vt:lpstr>
      <vt:lpstr>CARÁTULA!Títulos_a_imprimir</vt:lpstr>
      <vt:lpstr>'CONSULTA EXTERNA'!Títulos_a_imprimir</vt:lpstr>
      <vt:lpstr>'CUIDADOS INTENSIVOS PEDIÁTRICOS'!Títulos_a_imprimir</vt:lpstr>
      <vt:lpstr>'CUIDADOS PALIATIVOS'!Títulos_a_imprimir</vt:lpstr>
      <vt:lpstr>'FARMACIA '!Títulos_a_imprimir</vt:lpstr>
      <vt:lpstr>'FARMACIA ESTRUCTURA'!Títulos_a_imprimir</vt:lpstr>
      <vt:lpstr>FISIOTERAPIA!Títulos_a_imprimir</vt:lpstr>
      <vt:lpstr>GENÉTICA!Títulos_a_imprimir</vt:lpstr>
      <vt:lpstr>GOBIERNO!Títulos_a_imprimir</vt:lpstr>
      <vt:lpstr>HOSPITALIZACIÓN!Títulos_a_imprimir</vt:lpstr>
      <vt:lpstr>IMAGENOLOGÍA!Títulos_a_imprimir</vt:lpstr>
      <vt:lpstr>INHALOTERAPIA!Títulos_a_imprimir</vt:lpstr>
      <vt:lpstr>'LABORATORIO CLÍNICO'!Títulos_a_imprimir</vt:lpstr>
      <vt:lpstr>QUIMIOTERAPIA!Títulos_a_imprimir</vt:lpstr>
      <vt:lpstr>RADIOTERAPIA!Títulos_a_imprimir</vt:lpstr>
      <vt:lpstr>'UNIDAD QUIRÚRGICA'!Títulos_a_imprimir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Horacio Ameneyro Hernandez</dc:creator>
  <cp:lastModifiedBy>Microsoft Office User</cp:lastModifiedBy>
  <cp:lastPrinted>2022-09-14T15:48:14Z</cp:lastPrinted>
  <dcterms:created xsi:type="dcterms:W3CDTF">2018-10-26T14:10:26Z</dcterms:created>
  <dcterms:modified xsi:type="dcterms:W3CDTF">2023-07-07T17:56:36Z</dcterms:modified>
</cp:coreProperties>
</file>