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jorge.lopezr\Desktop\Cédulas versión final\Cédulas finales 2023\"/>
    </mc:Choice>
  </mc:AlternateContent>
  <bookViews>
    <workbookView xWindow="0" yWindow="60" windowWidth="11610" windowHeight="9765" tabRatio="638"/>
  </bookViews>
  <sheets>
    <sheet name="Carátula" sheetId="1" r:id="rId1"/>
    <sheet name="Evaluación" sheetId="2" r:id="rId2"/>
    <sheet name="Carro rojo" sheetId="3" r:id="rId3"/>
    <sheet name="Resultado" sheetId="4" r:id="rId4"/>
  </sheets>
  <externalReferences>
    <externalReference r:id="rId5"/>
  </externalReferences>
  <definedNames>
    <definedName name="_xlnm._FilterDatabase" localSheetId="1" hidden="1">Evaluación!$C$8:$J$129</definedName>
    <definedName name="_xlnm.Print_Area" localSheetId="0">Carátula!$A$1:$G$30</definedName>
    <definedName name="_xlnm.Print_Area" localSheetId="1">Evaluación!$A$1:$F$129</definedName>
    <definedName name="_xlnm.Print_Titles" localSheetId="2">'Carro rojo'!$1:$8</definedName>
    <definedName name="_xlnm.Print_Titles" localSheetId="1">Evaluación!$1:$8</definedName>
  </definedNames>
  <calcPr calcId="162913"/>
</workbook>
</file>

<file path=xl/calcChain.xml><?xml version="1.0" encoding="utf-8"?>
<calcChain xmlns="http://schemas.openxmlformats.org/spreadsheetml/2006/main">
  <c r="I128" i="2" l="1"/>
  <c r="H128" i="2"/>
  <c r="I127" i="2"/>
  <c r="H127" i="2"/>
  <c r="I126" i="2"/>
  <c r="H126" i="2"/>
  <c r="I125" i="2"/>
  <c r="H125" i="2"/>
  <c r="I124" i="2"/>
  <c r="H124" i="2"/>
  <c r="I123" i="2"/>
  <c r="H123" i="2"/>
  <c r="I122" i="2"/>
  <c r="H122" i="2"/>
  <c r="I121" i="2"/>
  <c r="H121" i="2"/>
  <c r="I120" i="2"/>
  <c r="H120" i="2"/>
  <c r="I119" i="2"/>
  <c r="H119" i="2"/>
  <c r="I118" i="2"/>
  <c r="H118" i="2"/>
  <c r="I117" i="2"/>
  <c r="H117" i="2"/>
  <c r="I116" i="2"/>
  <c r="H116" i="2"/>
  <c r="I115" i="2"/>
  <c r="H115" i="2"/>
  <c r="I114" i="2"/>
  <c r="H114" i="2"/>
  <c r="I113" i="2"/>
  <c r="H113" i="2"/>
  <c r="I112" i="2"/>
  <c r="H112" i="2"/>
  <c r="I111" i="2"/>
  <c r="H111" i="2"/>
  <c r="I110" i="2"/>
  <c r="H110" i="2"/>
  <c r="I109" i="2"/>
  <c r="H109" i="2"/>
  <c r="I108" i="2"/>
  <c r="H108" i="2"/>
  <c r="I107" i="2"/>
  <c r="H107" i="2"/>
  <c r="I106" i="2"/>
  <c r="H106" i="2"/>
  <c r="I105" i="2"/>
  <c r="H105" i="2"/>
  <c r="I104" i="2"/>
  <c r="H104" i="2"/>
  <c r="I103" i="2"/>
  <c r="H103" i="2"/>
  <c r="I102" i="2"/>
  <c r="H102" i="2"/>
  <c r="I101" i="2"/>
  <c r="H101" i="2"/>
  <c r="I100" i="2"/>
  <c r="H100" i="2"/>
  <c r="I99" i="2"/>
  <c r="H99" i="2"/>
  <c r="I98" i="2"/>
  <c r="H98" i="2"/>
  <c r="I97" i="2"/>
  <c r="H97" i="2"/>
  <c r="I96" i="2"/>
  <c r="H96" i="2"/>
  <c r="I95" i="2"/>
  <c r="H95" i="2"/>
  <c r="I94" i="2"/>
  <c r="H94" i="2"/>
  <c r="I93" i="2"/>
  <c r="H93" i="2"/>
  <c r="I92" i="2"/>
  <c r="H92" i="2"/>
  <c r="I91" i="2"/>
  <c r="H91" i="2"/>
  <c r="I90" i="2"/>
  <c r="H90" i="2"/>
  <c r="I89" i="2"/>
  <c r="H89" i="2"/>
  <c r="I88" i="2"/>
  <c r="H88" i="2"/>
  <c r="I87" i="2"/>
  <c r="H87" i="2"/>
  <c r="I49" i="2"/>
  <c r="H49" i="2"/>
  <c r="D6" i="3" l="1"/>
  <c r="E6" i="2"/>
  <c r="A4" i="2"/>
  <c r="A6" i="3" l="1"/>
  <c r="B6" i="2"/>
  <c r="I37" i="2" l="1"/>
  <c r="H37" i="2" s="1"/>
  <c r="I38" i="2"/>
  <c r="H38" i="2" s="1"/>
  <c r="I39" i="2"/>
  <c r="H39" i="2" s="1"/>
  <c r="I40" i="2"/>
  <c r="H40" i="2" s="1"/>
  <c r="I41" i="2"/>
  <c r="H41" i="2" s="1"/>
  <c r="I42" i="2"/>
  <c r="H42" i="2" s="1"/>
  <c r="I43" i="2"/>
  <c r="H43" i="2" s="1"/>
  <c r="I44" i="2"/>
  <c r="H44" i="2" s="1"/>
  <c r="I45" i="2"/>
  <c r="H45" i="2" s="1"/>
  <c r="I46" i="2"/>
  <c r="H46" i="2" s="1"/>
  <c r="I47" i="2"/>
  <c r="H47" i="2" s="1"/>
  <c r="I48" i="2"/>
  <c r="H48" i="2" s="1"/>
  <c r="I50" i="2"/>
  <c r="H50" i="2" s="1"/>
  <c r="I51" i="2"/>
  <c r="H51" i="2" s="1"/>
  <c r="I52" i="2"/>
  <c r="H52" i="2" s="1"/>
  <c r="I36" i="2"/>
  <c r="H36" i="2" s="1"/>
  <c r="I34" i="2"/>
  <c r="H34" i="2" s="1"/>
  <c r="I35" i="2"/>
  <c r="H35" i="2" s="1"/>
  <c r="I32" i="2"/>
  <c r="H32" i="2" s="1"/>
  <c r="I33" i="2"/>
  <c r="H33" i="2" s="1"/>
  <c r="F63" i="3"/>
  <c r="F64" i="3" s="1"/>
  <c r="F53" i="2" s="1"/>
  <c r="E63" i="3"/>
  <c r="E64" i="3" s="1"/>
  <c r="F30" i="2" s="1"/>
  <c r="I20" i="2"/>
  <c r="H20" i="2" s="1"/>
  <c r="B10" i="2"/>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50" i="2" s="1"/>
  <c r="B51" i="2" s="1"/>
  <c r="B52" i="2" s="1"/>
  <c r="B53" i="2" s="1"/>
  <c r="B54" i="2" s="1"/>
  <c r="B55" i="2" s="1"/>
  <c r="B56" i="2" s="1"/>
  <c r="B57" i="2" s="1"/>
  <c r="B58"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I54" i="2"/>
  <c r="H54" i="2" s="1"/>
  <c r="I55" i="2"/>
  <c r="H55" i="2" s="1"/>
  <c r="I56" i="2"/>
  <c r="H56" i="2" s="1"/>
  <c r="I57" i="2"/>
  <c r="H57" i="2" s="1"/>
  <c r="I58" i="2"/>
  <c r="H58" i="2" s="1"/>
  <c r="I60" i="2"/>
  <c r="H60" i="2" s="1"/>
  <c r="I61" i="2"/>
  <c r="H61" i="2" s="1"/>
  <c r="I62" i="2"/>
  <c r="H62" i="2" s="1"/>
  <c r="I63" i="2"/>
  <c r="H63" i="2" s="1"/>
  <c r="I64" i="2"/>
  <c r="H64" i="2" s="1"/>
  <c r="I65" i="2"/>
  <c r="H65" i="2" s="1"/>
  <c r="I66" i="2"/>
  <c r="H66" i="2" s="1"/>
  <c r="I67" i="2"/>
  <c r="H67" i="2" s="1"/>
  <c r="I68" i="2"/>
  <c r="H68" i="2" s="1"/>
  <c r="I69" i="2"/>
  <c r="H69" i="2" s="1"/>
  <c r="I70" i="2"/>
  <c r="H70" i="2" s="1"/>
  <c r="I71" i="2"/>
  <c r="H71" i="2" s="1"/>
  <c r="I72" i="2"/>
  <c r="H72" i="2" s="1"/>
  <c r="I86" i="2"/>
  <c r="H86" i="2" s="1"/>
  <c r="I9" i="2"/>
  <c r="H9" i="2" s="1"/>
  <c r="I10" i="2"/>
  <c r="H10" i="2" s="1"/>
  <c r="I11" i="2"/>
  <c r="H11" i="2" s="1"/>
  <c r="I12" i="2"/>
  <c r="H12" i="2" s="1"/>
  <c r="I13" i="2"/>
  <c r="H13" i="2" s="1"/>
  <c r="I14" i="2"/>
  <c r="H14" i="2" s="1"/>
  <c r="I15" i="2"/>
  <c r="H15" i="2" s="1"/>
  <c r="I16" i="2"/>
  <c r="H16" i="2" s="1"/>
  <c r="I17" i="2"/>
  <c r="H17" i="2" s="1"/>
  <c r="I18" i="2"/>
  <c r="H18" i="2" s="1"/>
  <c r="I19" i="2"/>
  <c r="H19" i="2" s="1"/>
  <c r="I21" i="2"/>
  <c r="H21" i="2" s="1"/>
  <c r="I22" i="2"/>
  <c r="H22" i="2" s="1"/>
  <c r="I23" i="2"/>
  <c r="H23" i="2" s="1"/>
  <c r="I24" i="2"/>
  <c r="H24" i="2" s="1"/>
  <c r="I25" i="2"/>
  <c r="H25" i="2" s="1"/>
  <c r="I26" i="2"/>
  <c r="H26" i="2" s="1"/>
  <c r="I27" i="2"/>
  <c r="H27" i="2" s="1"/>
  <c r="I28" i="2"/>
  <c r="H28" i="2" s="1"/>
  <c r="I29" i="2"/>
  <c r="H29" i="2" s="1"/>
  <c r="I31" i="2"/>
  <c r="H31" i="2" s="1"/>
  <c r="I73" i="2"/>
  <c r="H73" i="2" s="1"/>
  <c r="I74" i="2"/>
  <c r="H74" i="2" s="1"/>
  <c r="I75" i="2"/>
  <c r="H75" i="2" s="1"/>
  <c r="I76" i="2"/>
  <c r="H76" i="2" s="1"/>
  <c r="I77" i="2"/>
  <c r="H77" i="2" s="1"/>
  <c r="I78" i="2"/>
  <c r="H78" i="2" s="1"/>
  <c r="I79" i="2"/>
  <c r="H79" i="2" s="1"/>
  <c r="I80" i="2"/>
  <c r="H80" i="2" s="1"/>
  <c r="I81" i="2"/>
  <c r="H81" i="2" s="1"/>
  <c r="I82" i="2"/>
  <c r="H82" i="2" s="1"/>
  <c r="I83" i="2"/>
  <c r="H83" i="2" s="1"/>
  <c r="I84" i="2"/>
  <c r="H84" i="2" s="1"/>
  <c r="I129" i="2"/>
  <c r="H129" i="2" s="1"/>
  <c r="J130" i="2"/>
  <c r="D13" i="4" s="1"/>
  <c r="B16" i="4"/>
  <c r="I53" i="2" l="1"/>
  <c r="H53" i="2" s="1"/>
  <c r="F130" i="2"/>
  <c r="I30" i="2"/>
  <c r="I130" i="2" l="1"/>
  <c r="H30" i="2"/>
  <c r="H130" i="2" l="1"/>
  <c r="F13" i="4" s="1"/>
  <c r="D15" i="4" s="1"/>
</calcChain>
</file>

<file path=xl/sharedStrings.xml><?xml version="1.0" encoding="utf-8"?>
<sst xmlns="http://schemas.openxmlformats.org/spreadsheetml/2006/main" count="469" uniqueCount="345">
  <si>
    <t xml:space="preserve">Verificar: 1. Existencia del documento. 2. Sistema de registro y control. 3. Uso de documento de reporte oficial. 4. Directorio actualizado y su control. (Se deberá contar con mecanismos de referencia ó convenio para garantizar la valoración por parte de los servicios de ortopedia, odontología y psicología en caso de atención a pacientes hemofílicos). </t>
  </si>
  <si>
    <t>Verificar: 1. Existencia de manual de procedimientos en el área o traumatólogo. 2. Demostrar establecimiento de referencia y SRC. 3. Contar con Guía de Práctica Clínica de Diagnóstico y Tratamiento la enfermedad Von Willebrand.</t>
  </si>
  <si>
    <t xml:space="preserve">Realización de los siguientes estudios: biometría hemática con cuenta de plaquetas, 
Estudio de hemostasia: tiempo de trombina (TT), tiempo de sangrado, tiempo de protrombina (TP), tiempo de tromboplastina parcial (TTPa), cuantificación de factor VIII (y Von Willebrand) y IX, Determinación y detección de Inhibidor contra factor faltante (VIII ó IX). FvW:Ag, FvWRiCo, FVIII:C, identificación de los multimeros de factor de Enf. de Von Willebran.
química sanguínea, colesterol y triglicéridos, ácido úrico, calcio sérico, hemoglobina glucosilada (HbA1c), pruebas de funcionamiento hepático, examen general de orina, amiba en fresco, coproparasitoscópico,  estudios tiroideos T-3, T-4, TSH, proteína C reactiva, antiestreptolisinas, factor reumatoide, anticuerpos antinucleares, antígeno prostático; citoquímico de LCR y coaglutinación, cultivos microbiológicos: urocultivo, líquido cefalorraquídeo, vaginales, micóticos,  punta de catéter; tren de tinciones; velocidad de sedimentación globular; electrolitos séricos; antígeno de superficie para hepatitis B; cuerpos de inclusión en orina; elisa para VIH; toxoplasma, rubéola y citomegalovirus.
</t>
  </si>
  <si>
    <t xml:space="preserve">Verificar: 1. Realización de los estudios o demostrar establecimiento de referencia y sistema de referencia y contrarreferencia. 2. Registro de recepción de muestras. 3. Registro de entrega de resultados programada. 4. Demostrar 0% de diferimiento en  la realización de los estudios. (Perfil viral y biometría hemática completa, con cuenta de plaquetas y estudio de hemostasia en caso de atención de pacientes con hemofilia).
</t>
  </si>
  <si>
    <t xml:space="preserve">1. Demostrar existencia, buen estado y funcionalidad,  o establecimiento de referencia y el sistema de referencia y contrarreferencia (SRC). 2. Verificar registros en expedientes clínicos y control del SRC para garantizar la valoración de la atención a pacientes hemofílicos. </t>
  </si>
  <si>
    <t>Hojas curvas: 1, 2, 3, 4.</t>
  </si>
  <si>
    <t>Solución Hartmann inyectable 500 ml.</t>
  </si>
  <si>
    <t>DIRECCIÓN GENERAL DE CALIDAD Y EDUCACIÓN EN SALUD</t>
  </si>
  <si>
    <t>INFORMACIÓN DEL ESTABLECIMIENTO</t>
  </si>
  <si>
    <t xml:space="preserve">Entidad Federativa. </t>
  </si>
  <si>
    <t>Jurisdicción Sanitaria.</t>
  </si>
  <si>
    <t>Nombre del establecimiento.</t>
  </si>
  <si>
    <t>Domicilio del Establecimiento.</t>
  </si>
  <si>
    <t>Telefono y correo electrónico del Director:</t>
  </si>
  <si>
    <t>Personal médico de Urgencias</t>
  </si>
  <si>
    <t>Personal técnico para el Laboratorio de análisis clínicos</t>
  </si>
  <si>
    <t>Personal para Imagenología</t>
  </si>
  <si>
    <t>ÁREA DE VERIFICACIÓN</t>
  </si>
  <si>
    <t>CONCEPTO</t>
  </si>
  <si>
    <t>CRITERIO</t>
  </si>
  <si>
    <t>Calif.</t>
  </si>
  <si>
    <t>Alcanzado</t>
  </si>
  <si>
    <t>NA</t>
  </si>
  <si>
    <t>Esperado</t>
  </si>
  <si>
    <t>Verificar existencia y suficiencia.</t>
  </si>
  <si>
    <t>Verificar existencia y funcionamiento.</t>
  </si>
  <si>
    <t>Equipo de punción lumbar.</t>
  </si>
  <si>
    <t>Ídem.</t>
  </si>
  <si>
    <t>Atención integral al paciente entre niveles de atención, relacionados con la capacidad instalada y las necesidades de cada paciente. REFERENCIA CONTRARREFERENCIA. *(19, 33)</t>
  </si>
  <si>
    <t xml:space="preserve">Se cuenta con lineamientos centrales o estatales para la referencia y contrarreferencia de pacientes. </t>
  </si>
  <si>
    <t>Se cumple el 85%  de la contrarreferencia de pacientes al primer nivel de atención .</t>
  </si>
  <si>
    <t>Revisión documental para analizar su cumplimiento.</t>
  </si>
  <si>
    <t>FISIOTERAPIA. Rehabilitación de fracturas y de parálisis facial.  *(15, 39, 65)</t>
  </si>
  <si>
    <t>Servicio de rehabilitación equipado, propio o de referencia.</t>
  </si>
  <si>
    <t xml:space="preserve">Personal técnico capacitado para rehabilitación en el servicio (propio). </t>
  </si>
  <si>
    <t>Verificar: 1. Plantilla de personal. 2.  Que el personal porte uniforme, gafete de identificación y que correspondan a la institución.</t>
  </si>
  <si>
    <t>Electroestimulador propio o de referencia y personal técnico capacitado para su uso.</t>
  </si>
  <si>
    <t>Verificar: 1. Existencia y funcionamiento o demostrar documentalmente establecimiento de referencia y el sistema de referencia y contrarreferencia. 2. Plantilla de personal, que el personal porte uniforme, gafete de identificación y que correspondan a la institución.</t>
  </si>
  <si>
    <t>Verificar: 1. Existencia de mínimo cinco paquetes de cada sutura. 2. Fecha de caducidad. 3. Sistema de abasto. 4. Empaques íntegros.</t>
  </si>
  <si>
    <t>Verificar: 1. Existencia. 2. Suficiencia.  3. Confirmar sistema de abasto con último pedido mensual surtido. 4. Fecha de caducidad. 5. Empaques íntegros.</t>
  </si>
  <si>
    <t>Control de los Residuos Peligrosos Biológico-Infecciosos.</t>
  </si>
  <si>
    <t>URGENCIAS. *(9, 10, 11,  53, 55, 65)</t>
  </si>
  <si>
    <t>Equipo de cirugía menor.</t>
  </si>
  <si>
    <t>Suturas: catgut, nylon y seda de tres ceros a un cero.</t>
  </si>
  <si>
    <t>Material de Curación y Antisépticos locales.</t>
  </si>
  <si>
    <t>Verificar: 1. Existencia de jabón, agua estéril,  sol. fisiológica, yodopovidona y alcohol. 2. Confirmar sistema de abasto con último pedido mensual surtido. 3. Gasas y apósitos con fecha de esterilización. 4. Membrete de los frascos y pescaderas fecha de llenado (no mayor de 24 horas) y caducidad de antisépticos.</t>
  </si>
  <si>
    <t>Lidocaína con epinefrina al 2%</t>
  </si>
  <si>
    <t>Verificar: 1. Existencia de mínimo dos frascos en el área. 2. Confirmar  sistema de abasto con último pedido mensual surtido. 3.  Fecha de caducidad. 4. Rótulo de fecha de la apertura del medicamento (no mayor de siete días).</t>
  </si>
  <si>
    <t>Jeringa de 1, 3, 5 y 10 ml. con agujas.</t>
  </si>
  <si>
    <t>Catéter central intravenoso subcutáneo con puerto de 8 y 10 Fr. (en caso de atención de pacientes hemofílicos).</t>
  </si>
  <si>
    <t>Toxoide tetánico e inmunoglobulina humana antitetánica.</t>
  </si>
  <si>
    <t>Verificar: 1. Existencia. 2. Suficiencia. 3. Sistema de abasto. 4. Fecha de caducidad.</t>
  </si>
  <si>
    <t>Vacuna antirrábica humana de cultivos celulares (VERO o PCEC).</t>
  </si>
  <si>
    <t>Inmunoglobulina humana antirrábica.</t>
  </si>
  <si>
    <t xml:space="preserve">Suero antiviperino. </t>
  </si>
  <si>
    <t xml:space="preserve">Verificar: 1. Existencia. 2. Condiciones de almacenamiento. 3. Suficiencia. 4. Sistema de abasto. 5. Fecha de caducidad. </t>
  </si>
  <si>
    <t>Suero antialacrán.</t>
  </si>
  <si>
    <t xml:space="preserve">Suero antiaraña. </t>
  </si>
  <si>
    <t>Vendas: de guata, de yeso y elásticas.</t>
  </si>
  <si>
    <t>Verificar existencia, suficiencia, sistema de abasto y vigencia.</t>
  </si>
  <si>
    <t>Tarja con trampa de yeso.</t>
  </si>
  <si>
    <t>Verificar: 1. Existencia, condiciones y accesibilidad. 2. Fecha de esterilización.</t>
  </si>
  <si>
    <t>Diagnóstico y tratamiento de esguince cervical, rodilla, muñeca y mano, codo, hombro, tobillo y pie.</t>
  </si>
  <si>
    <t>Buenas condiciones generales del área.</t>
  </si>
  <si>
    <t>Llave de tres vías.</t>
  </si>
  <si>
    <t>Verificar existencia, suficiencia y sistema de abasto.</t>
  </si>
  <si>
    <t xml:space="preserve">LABORATORIO DE ANÁLISIS CLÍNICOS. Requisitos generales.  </t>
  </si>
  <si>
    <t>Buenas condiciones generales del área y baños.</t>
  </si>
  <si>
    <t>Verificar: 1. Existencia de contenedores (bolsas rojas, negras y contenedor hermético de punzocortantes). 2. Uso y separación de contenedores. 3. Señalización y circulación de contenedores. 4. Existencia de almacén temporal o destino final. 5. Separado y envasado, sin mezclar con residuos municipales. 6. Documentación del registro de movimiento y control de R.P.B.I. (bitácora actualizada, convenio con el prestador de servicio legalmente autorizado y calendario de recolección).</t>
  </si>
  <si>
    <t>Abasto de insumos para los equipos.</t>
  </si>
  <si>
    <t>Abasto de reactivos oportuno y completo.</t>
  </si>
  <si>
    <t xml:space="preserve">Verificar: 1. Existencia, suficiencia y control del abasto. 2. Vigencia de reactivos. </t>
  </si>
  <si>
    <t xml:space="preserve">CONTROL DE CALIDAD. Interno. </t>
  </si>
  <si>
    <t>Verificar registros de las evaluaciones, análisis, resultados y acciones emprendidas.</t>
  </si>
  <si>
    <t>CONTROL DE CALIDAD. Externo.</t>
  </si>
  <si>
    <t>Verificar: 1. Registros de las evaluaciones, resultados, análisis y acciones emprendidas. 2. Registro de la  congruencia de resultados  con los controles de calidad externos.</t>
  </si>
  <si>
    <t>Revisiones de seguridad del equipo y estructura del laboratorio de manera programada.</t>
  </si>
  <si>
    <t>Verificar: 1. Existencia y funcionamiento del equipo. 2. Bitácora de mantenimiento preventivo y correctivo. 2. Constancias.</t>
  </si>
  <si>
    <t>El personal del servicio cuenta con uniforme y gafete de identificación.</t>
  </si>
  <si>
    <t>Verificar que el personal porta uniforme y gafete de identificación correspondiente a la institución.</t>
  </si>
  <si>
    <t xml:space="preserve">IMAGENOLOGÍA. Requisitos generales.  *(8, 9, 12, 15, 41, 42, 43, 44, 53, 54, 62)   </t>
  </si>
  <si>
    <t xml:space="preserve">Desecho de líquidos y placas radiográficas </t>
  </si>
  <si>
    <t>Manual de procedimiento para desecho de residuos líquidos y placas radiográficas</t>
  </si>
  <si>
    <t>Equipo de rayos X propio o de referencia.</t>
  </si>
  <si>
    <t>Verificar existencia y funcionamiento o demostrar establecimiento de referencia y soporte del sistema de referencia y contrarreferencia.</t>
  </si>
  <si>
    <t>Equipo de ultrasonografía propio o de referencia.</t>
  </si>
  <si>
    <t>Medio de contraste endovenoso, por vías oral y rectal.</t>
  </si>
  <si>
    <t>Placas radiológicas y chasises de varios tamaños (de acuerdo con el estudio requerido).</t>
  </si>
  <si>
    <t>Verificar: 1. Existencia, suficiencia y sistema de abasto. 2. Registro de consumo diario y existencia de placas de acuerdo  con la demanda. 3. fecha de caducidad.</t>
  </si>
  <si>
    <t>Se cuenta con mandil plomado.</t>
  </si>
  <si>
    <t>Verificar existencia, suficiencia, buen estado y uso por el personal.</t>
  </si>
  <si>
    <t>Comprobar la realización de estudios simples y contrastados: serie esofagogastro duodenal, urografía excretora, colon por enema y estudios de densitometría.</t>
  </si>
  <si>
    <t>Verificar registro de: 1. Estudios simples realizados diariamente. 2. Programación de estudios contrastados. 3. Realización de los estudios programados (sin diferimiento y en caso de haberlo que se registre justificación). 4. Demostrar establecimiento de referencia y SRC.</t>
  </si>
  <si>
    <t>Verificar registros de las evaluaciones, análisis y acciones emprendidas.</t>
  </si>
  <si>
    <t xml:space="preserve">CONTROL DE CALIDAD. Externo. </t>
  </si>
  <si>
    <t xml:space="preserve">Verificar registros de las evaluaciones, resultado, análisis de los resultados y acciones emprendidas. </t>
  </si>
  <si>
    <t>Revisiones de seguridad del equipo y estructura de  manera programada.</t>
  </si>
  <si>
    <t>Verificar: 1. Existencia de programa de seguridad. 2. Bitácora y constancias de acciones.</t>
  </si>
  <si>
    <t>Verificar que los integrantes del personal portan uniforme y gafete de identificación corresponden a la institución.</t>
  </si>
  <si>
    <t>El personal del servicio cuenta con dosímetro personal.</t>
  </si>
  <si>
    <t>Verificar: 1. Que los integrantes del personal portan su dosímetro y que éste corresponde al servidor. 2. Registros de entrega y lectura.</t>
  </si>
  <si>
    <t>OTROS ESTUDIOS AUXILIARES AL DIAGNÓSTICO. *(41, 42, 43, 44, 53, 54)</t>
  </si>
  <si>
    <t>Servicio de medicina nuclear para gamagrama tiroideo e yodo radioactivo propio o de referencia.</t>
  </si>
  <si>
    <t xml:space="preserve">Servicio de electroencefalografía  propio o de referencia. </t>
  </si>
  <si>
    <t xml:space="preserve">Equipo para endoscopía gastroenterológica propio o de referencia. </t>
  </si>
  <si>
    <t>Equipo de mastografía propio o de referencia.</t>
  </si>
  <si>
    <t>Equipo de densitometría calcánea o de muñeca propio o de referencia.</t>
  </si>
  <si>
    <t>URG</t>
  </si>
  <si>
    <t>Agua inyectable.</t>
  </si>
  <si>
    <t>Verificar existencia, sistema de abasto, control de caducidad de los medicamentos y su ubicación.</t>
  </si>
  <si>
    <t>Adrenalina (epinefrina) solución inyectable 1 mg / 1 ml.</t>
  </si>
  <si>
    <t xml:space="preserve">Amiodarona solución inyectable 150 mg / 3 ml. </t>
  </si>
  <si>
    <t>Atropina solución inyectable 1 mg /1 ml.</t>
  </si>
  <si>
    <t>Bicarbonato de sodio solución inyectable al 7.5% (0.75 g).</t>
  </si>
  <si>
    <t>Diazepam solución inyectable 10 mg / 2 ml.</t>
  </si>
  <si>
    <t>Dobutamina solución inyectable 250 mg.</t>
  </si>
  <si>
    <t>Dopamina solución inyectable 200 mg / 5 ml.</t>
  </si>
  <si>
    <t>Furosemide solución inyectable 20 mg / 2 ml.</t>
  </si>
  <si>
    <t>Gluconato de Calcio solución inyectable al 10%.</t>
  </si>
  <si>
    <t>Hidrocortisona solución inyectable 100 mg.</t>
  </si>
  <si>
    <t xml:space="preserve">Metilprednisolona solución inyectable 40 mg. </t>
  </si>
  <si>
    <t>Sulfato de Magnesio solución inyectable 1g / 10 ml.</t>
  </si>
  <si>
    <t>Lidocaína solución inyectable al 2%.</t>
  </si>
  <si>
    <t>Verificar: 1. Existencia, 2. Suficiencia, 3. Control de caducidad, 4. Ubicación. 5.Empaques integros.</t>
  </si>
  <si>
    <t>Sonda de aspiración.</t>
  </si>
  <si>
    <t>Jeringas de 5, 10, 20  ml.</t>
  </si>
  <si>
    <t>Agujas hipodérmicas.</t>
  </si>
  <si>
    <t>Equipo de venoclisis con microgotero.</t>
  </si>
  <si>
    <t>Equipo de venoclisis con normogotero.</t>
  </si>
  <si>
    <t>Lidocaína con atomizador manual al 10%.</t>
  </si>
  <si>
    <t>Verificar: 1. Existencia. 2. Vigencia. 3. Ubicación.</t>
  </si>
  <si>
    <t>Cánulas de Guedel: 3, 4, 5.</t>
  </si>
  <si>
    <t>Verificar: 1. Existencia. 2. Suficiencia. 3. Ubicación.</t>
  </si>
  <si>
    <t>Mango de laringoscopio.</t>
  </si>
  <si>
    <t>Verificar: 1. Existencia. 2. Suficiencia. 3. Funcionamiento del equipo. 4. Ubicación. 5. Pilas de repuesto.</t>
  </si>
  <si>
    <t xml:space="preserve">Verificar: 1. Existencia. 2. Suficiencia. 3. Ubicación. </t>
  </si>
  <si>
    <t>Guantes.</t>
  </si>
  <si>
    <t>Tela adhesiva.</t>
  </si>
  <si>
    <t>Extensión para oxígeno.</t>
  </si>
  <si>
    <t>Puntas nasales.</t>
  </si>
  <si>
    <t>Monitor-Desfibrilador con paletas para adulto y pediátricas.</t>
  </si>
  <si>
    <t xml:space="preserve">Verificar: 1. Existencia. 2. Verificación periódica de funcionamiento del equipo. 3. Ubicación. 4. Bitácora de mantenimiento. </t>
  </si>
  <si>
    <t>Tanque de oxígeno.</t>
  </si>
  <si>
    <t>Verificar existencia, control de caducidad de los medicamentos y su ubicación.</t>
  </si>
  <si>
    <t>Solución glucosada inyectable al 5% 250 ml.</t>
  </si>
  <si>
    <t>Responsable de la revisión de Carro Rojo.</t>
  </si>
  <si>
    <t>Verificar: 1. Bitácora de control de carro rojo firmada por el responsable de turno. 2. Registro histórico del abastecimiento oportuno y completo del contenido del carro rojo.</t>
  </si>
  <si>
    <t>Tabla 1</t>
  </si>
  <si>
    <t>Evaluación</t>
  </si>
  <si>
    <t>Puntaje esperado</t>
  </si>
  <si>
    <t>Puntaje alcanzado</t>
  </si>
  <si>
    <t>Acredita</t>
  </si>
  <si>
    <t xml:space="preserve">≥ 90% </t>
  </si>
  <si>
    <t>No Acredita</t>
  </si>
  <si>
    <t>&lt; 90%</t>
  </si>
  <si>
    <t>Calificación</t>
  </si>
  <si>
    <t>A PESAR DE LA PUNTUACIÓN OBTENIDA</t>
  </si>
  <si>
    <t>POR LA PUNTUACIÓN OBTENIDA</t>
  </si>
  <si>
    <t xml:space="preserve">No. </t>
  </si>
  <si>
    <t>Área de verificación</t>
  </si>
  <si>
    <t>Concepto</t>
  </si>
  <si>
    <t>Criterio</t>
  </si>
  <si>
    <t xml:space="preserve">CARRO ROJO: Contenido por cajón. PRIMER CAJÓN. </t>
  </si>
  <si>
    <t>Adenosina solución inyectable 6 mg/2 ml.</t>
  </si>
  <si>
    <t>Esmolol solución inyectable 2.5 g / 10 ml</t>
  </si>
  <si>
    <t>Midazolam solución inyectable 5 mg / ml</t>
  </si>
  <si>
    <t>Vecuronio solución inyectable 4 mg/ml.</t>
  </si>
  <si>
    <t>Glucosa solución inyectable al 50% (adultos y pediatría) 10% (neonatología).</t>
  </si>
  <si>
    <t>Nitroglicerina solución intravenosa 50 mg /10 ml</t>
  </si>
  <si>
    <t>Nitroprusiato de sodio solución inyectable 50 mg</t>
  </si>
  <si>
    <t>CARRO ROJO: Contenido por cajón. SEGUNDO CAJÓN.</t>
  </si>
  <si>
    <t>Parches para electrodo (adulto, pediátricos, neonatales).</t>
  </si>
  <si>
    <t>Catéter venoso central (4-7 fr)</t>
  </si>
  <si>
    <t>Catéter para vena periférica (17,18, 20, 22, 24 fr)</t>
  </si>
  <si>
    <t>CARRO ROJO: Contenido por cajón. TERCER CAJÓN.</t>
  </si>
  <si>
    <t>Cánulas endotraqueales: N° 2.5, 3.0, 3.5, 4.0, 4.5, 5.0, 6.5, 7.0, 7.5, 8.0, 8.5, 9.0, 9.5 mm. En caso de neonatos: 2.5 a 4.5 mm.</t>
  </si>
  <si>
    <t>Verificar: 1. Existencia, 2. Suficiencia, 3. Control de caducidad, 4. Ubicación. 5. Empaques integros.</t>
  </si>
  <si>
    <t>Cateter umbilical.</t>
  </si>
  <si>
    <t>Aguja intrósea (14,16,18).</t>
  </si>
  <si>
    <t>Guía metálica para cánulas endotraqueales (adulto y pediátrico).</t>
  </si>
  <si>
    <t>Hojas rectas: 0, 1, 2.</t>
  </si>
  <si>
    <t>CARRO ROJO: Contenido por cajón. CUARTO CAJÓN Y ANEXOS.</t>
  </si>
  <si>
    <t>Bolsa autoinflable para reanimación neonatal, pediátrica y adulto.</t>
  </si>
  <si>
    <t>Mascarillas: neonatales (prematuro, término), 2, 3.</t>
  </si>
  <si>
    <t>Mascarilla laríngea (1.0,1.5, 2.0,2.5,3.0,4.0). En UCIN solo número 1 y 1.5.</t>
  </si>
  <si>
    <t>Solución de cloruro de sodio inyectable al 0.9% 500 ml.</t>
  </si>
  <si>
    <t>Coloide solución inyectable      500 ml.</t>
  </si>
  <si>
    <t>Tabla de reanimación (Por lo menos 50 x 60 x 1.0 cm).</t>
  </si>
  <si>
    <t>Verificar existencia y ubicación, material no conductivo.</t>
  </si>
  <si>
    <t>URGENCIAS. (Se captura en la primera columna de la hoja CARRO ROJO).</t>
  </si>
  <si>
    <t>Verificar existencia o accesibilidad y que su contenido esté completo y vigente.</t>
  </si>
  <si>
    <t>Camas-camilla de terapia intensiva.</t>
  </si>
  <si>
    <t>Tomas de oxígeno, aire y  succión por cama.</t>
  </si>
  <si>
    <t>Verificar existencia y funcionamiento: 1. Dos tomas de cada una de ellas por cama.</t>
  </si>
  <si>
    <t>Verificar: 1.- Existencia de contenedores de acuerdo con la NOM-087-ECOL-2002-RPBI. 2. Uso y separación de contenedores. 3. Señalización y circulación de contenedores. 4. Existencia de almacén temporal y destino final. 5. Documentación del registro de movimiento y control de RPBI (bitácora actualizada, convenio con el prestador de servicio legalmente autorizado, calendario de recolección).</t>
  </si>
  <si>
    <t>Espacios tributarios suficientes.</t>
  </si>
  <si>
    <t>Verificar espacios.</t>
  </si>
  <si>
    <t xml:space="preserve">Ventiladores. </t>
  </si>
  <si>
    <t>Verificar existencia (uno por cada camilla) y funcionamiento .</t>
  </si>
  <si>
    <t xml:space="preserve">Humidificador. </t>
  </si>
  <si>
    <t>Nebulizador.</t>
  </si>
  <si>
    <t>Verificar existencia.</t>
  </si>
  <si>
    <t xml:space="preserve">Verificar existencia y los registros de su uso en el expediente clínico. </t>
  </si>
  <si>
    <t xml:space="preserve">Verificar existencia, funcionamiento y su uso: Módulo de aseo de manos completo y funcional: Lavabo o tarja para aseo de manos con toma de agua corriente y despachador automatizado de "manos libres". Despachador automatizado de Jabón líquido desinfectante y dispensador deToallas de papel desechables para secado de manos en  los lavabos de todos los módulos de aseo de manos.  Bote de  pedal para basura mpal. </t>
  </si>
  <si>
    <t>Verificar que el personal médico y paramédico se lava las manos antes y después de revisar a un paciente.</t>
  </si>
  <si>
    <t>Verificar por muestreo que los integrantes del personal portan uniforme y gafete de identificación.</t>
  </si>
  <si>
    <t>Electrocardiógrafo.</t>
  </si>
  <si>
    <t>Modulo de Aseos de manos completo y funcional. Diferenciado del de aseo de material.</t>
  </si>
  <si>
    <t>Lavamanos con agua y sin fugas. Jabonera con despachador. Bote  pedal para basura.</t>
  </si>
  <si>
    <t>Identificación de pacientes en su persona, cama y expediente.</t>
  </si>
  <si>
    <t>El personal médico, paramédico y técnico del servicio cuenta con uniforme.</t>
  </si>
  <si>
    <t>Apoyo del laboratorio y rayos X las 24 horas.</t>
  </si>
  <si>
    <t xml:space="preserve">Verificar existencia y funcionamiento: 1. Monitor de tres canales: frecuencia cardiaca con trazo ECG, frecuencia  respiratoria y tensión arterial (TA) no invasiva e invasiva, con brazalete neonatal, infantil y pediatrico para TA y oximetría de pulso. 2. Buen estado, funcionamiento e inclusión en el programa de mantenimiento preventivo. 3. Existencia de un monitor por espacio funcional. 4.- Proceso establecido, registrado y documentado de su aseo y limpieza. </t>
  </si>
  <si>
    <t>Revisiones programadas de seguridad del equipo y estructura del área.</t>
  </si>
  <si>
    <t>Verificar existencia y funcionamiento del equipo y la bitácora de mantenimiento preventivo y correctivo.</t>
  </si>
  <si>
    <t>Verificar de acuerdo al contenido de cada cajón.</t>
  </si>
  <si>
    <t>TERAPIA INTENSIVA PEDIÁTRICA. *(3,7,11)</t>
  </si>
  <si>
    <t>UTIP</t>
  </si>
  <si>
    <t>Monitores suficientes en buenas condiciones uno por paciente o por módulo de atención, con bitácora de mantenimiento preventivo.</t>
  </si>
  <si>
    <t xml:space="preserve">Verificar: 1. Existencia de contenedores de acuerdo con la norma. 2. Uso y separación de contenedores. 3. Señalización y circulación de contenedores. 4. Almacén temporal y destino final. </t>
  </si>
  <si>
    <t>Criterios de Ingreso y egreso.</t>
  </si>
  <si>
    <t>Protocolos para el manejo de Hemofilia y de las Principales patologías en la Terapia.</t>
  </si>
  <si>
    <t>Carro Rojo completo en la UTIP</t>
  </si>
  <si>
    <t>Personal médico de Pediatría (Terapia intensiva pediátrica). Para la atención de pacientes con hemofilia se deberá comprobar la capacitación en Enfermedades de la coagulación, adquiridas o hereditarias (ó en caso de existencia Hematólogo).</t>
  </si>
  <si>
    <t>UNIDAD DE ANÁLISIS ECONÓMICO</t>
  </si>
  <si>
    <t>Requisitos generales: Limpieza e infraestructura</t>
  </si>
  <si>
    <t>Acciones Esenciales para la Seguridad del Paciente</t>
  </si>
  <si>
    <t>Aviso de funcionamiento y responsable sanitario ( se debe mostrar documento al personal evaluador)</t>
  </si>
  <si>
    <t>CLUES.</t>
  </si>
  <si>
    <t>Nombre del responsable del establecimiento</t>
  </si>
  <si>
    <t>Nombre del evaluador Líder de la evaluación:</t>
  </si>
  <si>
    <t>Fecha de la visita de evaluación</t>
  </si>
  <si>
    <t>CRITERIOS MAYORES</t>
  </si>
  <si>
    <r>
      <t>Contactos eléctricos y enchufes, sin cables sueltos.</t>
    </r>
    <r>
      <rPr>
        <b/>
        <sz val="12"/>
        <rFont val="Montserrat"/>
      </rPr>
      <t xml:space="preserve"> </t>
    </r>
  </si>
  <si>
    <r>
      <t>Verificar: 1. Existencia y funcionamiento o demostrar documentalmente que se garantiza la atención del paciente hemofílico mediante convenio o servicio subrogado de rehabilitación.</t>
    </r>
    <r>
      <rPr>
        <b/>
        <sz val="11"/>
        <rFont val="Montserrat"/>
      </rPr>
      <t xml:space="preserve"> 2. Limpieza e infraestructura en buen estado.</t>
    </r>
  </si>
  <si>
    <t>Condiciones generales del Área, contar con  inyecciones, curaciones y sutura</t>
  </si>
  <si>
    <r>
      <t>Verificar: 1. Ubicación,</t>
    </r>
    <r>
      <rPr>
        <b/>
        <sz val="11"/>
        <rFont val="Montserrat"/>
      </rPr>
      <t xml:space="preserve"> 2. Condiciones generales  de limpieza e infraestructura en buen estado</t>
    </r>
    <r>
      <rPr>
        <sz val="11"/>
        <rFont val="Montserrat"/>
      </rPr>
      <t>. 3.  Funcionalidad.</t>
    </r>
  </si>
  <si>
    <t>Circuito eléctrico conectado a planta de emergencia con  restablecimiento de la energía sea en un lapso de 10 segundos o menos.</t>
  </si>
  <si>
    <r>
      <t xml:space="preserve">Verificar: </t>
    </r>
    <r>
      <rPr>
        <b/>
        <sz val="11"/>
        <rFont val="Montserrat"/>
      </rPr>
      <t xml:space="preserve">1. Existencia y funcionamiento. 2. Registro de contingencias y acciones realizadas. </t>
    </r>
    <r>
      <rPr>
        <sz val="11"/>
        <rFont val="Montserrat"/>
      </rPr>
      <t>3. Contactos diferenciados de color naranja.</t>
    </r>
  </si>
  <si>
    <r>
      <t>Verificar</t>
    </r>
    <r>
      <rPr>
        <b/>
        <sz val="11"/>
        <rFont val="Montserrat"/>
      </rPr>
      <t>: 1. Limpieza e higiene de las instalaciones. 2. Que no existan humedad, cuarteaduras, orificios en plafones y paredes</t>
    </r>
    <r>
      <rPr>
        <sz val="11"/>
        <rFont val="Montserrat"/>
      </rPr>
      <t xml:space="preserve"> ni fugas de agua, gas o aire. 3. Contactos y apagadores sin cables sueltos. 4.  En donde exista lavabo, deberá encontrarse el cartel de los 5 momentos del lavado de manos y evidenciar que el personal se lave las manos. 5. Existencia de insumos: jabón (líquido o gel), toallas desechables, papel sanitario y bote campana o pedal para basura. 6. Sanitarios por género. 7. Bitácora de limpieza actualizada y firmada por turno por supervisor o jefe del servicio.</t>
    </r>
  </si>
  <si>
    <r>
      <t xml:space="preserve">Verificar: </t>
    </r>
    <r>
      <rPr>
        <b/>
        <sz val="11"/>
        <rFont val="Montserrat"/>
      </rPr>
      <t xml:space="preserve">1. Limpieza e higiene de las instalaciones. 2. Que no existan humedad, cuarteaduras, orificios en plafones y paredes </t>
    </r>
    <r>
      <rPr>
        <sz val="11"/>
        <rFont val="Montserrat"/>
      </rPr>
      <t xml:space="preserve">ni fugas de agua, gas o aire. 3. Contactos y apagadores sin cables sueltos. 4. Toma de oxígeno y aire empotrada en pared solo en caso de realizar estudios de contraste. (Se deberá contar con mecanismos de referencia ó convenio para garantizar la valoración de la atención a pacientes hemofílicos). </t>
    </r>
  </si>
  <si>
    <t>Personal médico de, urgencias, Pediatría (Terapia Intensiva Pediátrica). Técnico laboratorista y radiólogo.</t>
  </si>
  <si>
    <t>Nombre del establecimiento</t>
  </si>
  <si>
    <t>CLUES</t>
  </si>
  <si>
    <r>
      <t xml:space="preserve">Se cuenta con </t>
    </r>
    <r>
      <rPr>
        <b/>
        <sz val="11"/>
        <rFont val="Montserrat"/>
      </rPr>
      <t>personal  capacitado para  garantizar la oferta de servicios las 24 horas en cuidados intensivos de pediatría para satisfacer la demanda de la  comunidad.</t>
    </r>
  </si>
  <si>
    <r>
      <rPr>
        <b/>
        <sz val="11"/>
        <rFont val="Montserrat"/>
      </rPr>
      <t>Sanitario y vestidor para pacientes limpios,</t>
    </r>
    <r>
      <rPr>
        <sz val="11"/>
        <rFont val="Montserrat"/>
      </rPr>
      <t xml:space="preserve"> con agua y drenaje fluyendo. </t>
    </r>
  </si>
  <si>
    <t>Verificar: 1. Identificación en brazaletes y cabecera por lo menos con nombre y fecha de nacimiento del paciente. 2. Sondas y catéteres con fecha y hora de colocación y soluciones con hora de inicio y término.</t>
  </si>
  <si>
    <r>
      <t xml:space="preserve">Verificar: 1. Existencia y condiciones. 2.Lavabo, deberá encontrarse </t>
    </r>
    <r>
      <rPr>
        <b/>
        <sz val="11"/>
        <rFont val="Montserrat"/>
      </rPr>
      <t>el cartel de los 5 momentos del lavado de manos.</t>
    </r>
    <r>
      <rPr>
        <sz val="11"/>
        <rFont val="Montserrat"/>
      </rPr>
      <t xml:space="preserve"> 3. Existencia de insumos: jabón (líquido o gel), toallas desechables, papel sanitario y bote campana o pedal para basura. 4. Bitácora de limpieza firmada por supervisor o jefe de servicio. 2. Dotación suficiente de batas limpias para cada paciente. </t>
    </r>
  </si>
  <si>
    <t>010.000.1097.00</t>
  </si>
  <si>
    <t>CÉDULA DE EVALUACIÓN PARA ENFERMEDADES METABÓLICAS: HEMOFILIA</t>
  </si>
  <si>
    <t>Desmopresina. Solución nasal. Cada ml contiene: Acetato de desmopresina equivalente a 89 µg de desmopresina. Envase nebulizador con 2.5 ml.</t>
  </si>
  <si>
    <t>010.000.4218.00</t>
  </si>
  <si>
    <t>Complejo coagulante anti-inhibidor del factor viii. Solución Inyectable El frasco ámpula con liofilizado contiene: Complejo coagulante anti-inhibidor del factor VIII 500 U FEIBA Proteína plasmática humana 200-600 mg Envase con frasco ámpula con liofilizado y un frasco con 20 ml de diluyente.</t>
  </si>
  <si>
    <t>010.000.4219.00</t>
  </si>
  <si>
    <t>Complejo coagulante anti-inhibidor del factor viii. Solución Inyectable Complejo coagulante anti-inhibidor del factor VIII 1000 U FEIBA Proteína plasmática humana 400-1200 mg Envase con frasco ámpula con liofilizado y un frasco con 20 ml de diluyente.</t>
  </si>
  <si>
    <t>010.000.4237.00</t>
  </si>
  <si>
    <t>Ácido aminocaproico. Solución Inyectable Cada frasco ámpula contiene: Ácido aminocaproico 5 g Envase con un frasco ámpula con 20 ml.</t>
  </si>
  <si>
    <t>010.000.4238.02</t>
  </si>
  <si>
    <t>Eptacog alfa (factor de coagulación VII alfa recombinante). Solución inyectable. Cada frasco ámpula con liofilizado contiene: Factor de coagulación VII alfa recombinante 60 000 UI (1.2 mg) ó 1 mg (50 KUI).Envase con un frasco ámpulacon liofilizado (1 mg) y jeringa prellenada con 1.0 ml de diluyente y un adaptador del frasco ámpula.</t>
  </si>
  <si>
    <t>010.000.4239.00</t>
  </si>
  <si>
    <t>Factor antihemofílico humano. Solución Inyectable Cada frasco ámpula con liofilizado contiene: Factor antihemofílico humano 250 UI Envase con un frasco ámpula frasco ámpula con diluyente y equipo para administración.</t>
  </si>
  <si>
    <t>010.000.4245.02</t>
  </si>
  <si>
    <t>Eptacog alfa (factor de coagulación VII alfa recombinante). Solución inyectable. Cada frasco ámpula con liofilizado contiene: Factor de coagulación VII alfa recombinante 120 000 UI (2.4 mg) ó 2 mg (100 KUI). Envase con un frasco ámpula con liofilizado (2 mg) y jeringa prellenada con 2.0 ml de diluyente y un adaptador del frasco ámpula.</t>
  </si>
  <si>
    <t>010.000.4248.00</t>
  </si>
  <si>
    <t>Concentrado de proteínas humanas coagulables. Solución. Cada frasco ámpula I contiene: Concentrado de proteínas humanas coagulables 80 a 120 mg Cada frasco ámpula II contiene: Trombina humana 1800 a 2200 UI Cloruro de calcio 11.2 a 12.4 mg Envase con dos frascos ámpula (I y II) con 2 ml cada uno dos Jeringas. previamente ensambladas y un tubo de aire con un filtro de 0.2 µm.</t>
  </si>
  <si>
    <t>010.000.4250.02</t>
  </si>
  <si>
    <t>Eptacog alfa (factor de coagulación VII alfa recombinante). Solución inyectable. Cada frasco ámpula con liofilizado contiene: Factor de coagulación VII alfa recombinante 240 000 UI (4.8 mg) ó 5 mg (250 KUI). Envase con un frasco ámpula con liofilizado (5 mg) y jeringa prellenada con 5.0 ml de diluyente y un adaptador del frasco ámpula.</t>
  </si>
  <si>
    <t>010.000.4288.00</t>
  </si>
  <si>
    <t>Concentrado de proteínas humanas coagulables. Solución. Cada frasco ámpula 1 contiene: Liofilizado total de fibrinógeno Concentrado 345-698 mg Fibrinógeno (frAcción de proteína de Plasma humano) 195-345 mg Factor XIII 120-240 U Cada frasco ámpula 2 contiene: Aprotinina de pulmón bovino 3000 KIU correspondiente a 1.67 PEU En 3.0 ml Cada frasco ámpula 3 contiene: Trombina sustancia seca total 14.7-33.3 mg FrAcción de proteína de plasma humano Con actividad de trombina 1200-1800 UI Cada frasco ámpula 4 contiene: Cloruro de calcio dehidratado 44.1 mg en 7.5 ml. Envase con los frascos ámpula 1 y 2 y los frascos ámpula 3 y 4 unidos a través de un dispositivo de transferencia.</t>
  </si>
  <si>
    <t>010.000.4324.00</t>
  </si>
  <si>
    <t>Factor viii de la coagulación humano. Solución Inyectable Cada frasco ámpula con liofilizado contiene: Factor VIII de la coagulación humano 500 UI Envase con un frasco ámpula con liofilizado un frasco ámpula con 5 ml ó 10 ml de diluyente y equipo para administración</t>
  </si>
  <si>
    <t>010.000.5169.00</t>
  </si>
  <si>
    <t>Desmopresina. Solución Inyectable. Cada ampolleta contiene: Acetato de Desmopresina 15 µg. Envase con 5 ampolletas con un ml.</t>
  </si>
  <si>
    <t>010.000.5238.00</t>
  </si>
  <si>
    <t>Factor ix. Solución Inyectable Cada frasco ámpula con liofilizado contiene: Factor IX 400 a 600 UI Envase con un frasco ámpula y diluyente.</t>
  </si>
  <si>
    <t>010.000.5252.00</t>
  </si>
  <si>
    <t>Factor viii recombinante. Solución Inyectable Cada frasco ámpula con liofilizado contiene: Factor VIII recombinante 250 UI Envase con un frasco ámpula con liofilizado un frasco ámpula con 10 ml de diluyente o jeringa con 2.5 ml de diluyente y equipo para administración</t>
  </si>
  <si>
    <t>010.000.5253.00</t>
  </si>
  <si>
    <t>Factor viii recombinante. Solución Inyectable Cada frasco ámpula con liofilizado contiene: Factor VIII recombinante 500 UI Envase con un frasco ámpula con liofilizado un frasco ámpula con 10 ml de diluyente o jeringa con 2.5 ml de diluyente y equipo para administración</t>
  </si>
  <si>
    <t>010.000.5343.00</t>
  </si>
  <si>
    <t>FACTOR IX O NONACOG ALFA SOLUCION INYECTABLE Cada frasco ámpula con liofilizado contiene: Factor IX de coagulación recombinante o nonacog alfa 500 UI. Envase con frasco ámpula con liofilizado y frasco ámpula con diluyente.</t>
  </si>
  <si>
    <t>010.000.5343.01</t>
  </si>
  <si>
    <t>FACTOR IX O NONACOG ALFA SOLUCION INYECTABLE Cada frasco ámpula con liofilizado contiene: Factor IX de coagulación recombinante o nonacog alfa 500 UI. Envase con frasco ámpula con liofilizado, una jeringa con 5ml de diluyente, un equipo de infusión, un adaptador.</t>
  </si>
  <si>
    <t>010.000.5344.00</t>
  </si>
  <si>
    <t>FACTOR IX O NONACOG ALFA SOLUCION INYECTABLE Cada frasco ámpula con liofilizado contiene: Factor IX de coagulación recombinante o nonacog alfa 1000 UI. Envase con frasco ámpula con liofilizado y frasco ámpula con diluyente.</t>
  </si>
  <si>
    <t>010.000.5344.01</t>
  </si>
  <si>
    <t>FACTOR IX O NONACOG ALFA SOLUCION INYECTABLE Cada frasco ámpula con liofilizado contiene: Factor IX de coagulación recombinante o nonacog alfa 1000 UI. Envase con frasco ámpula con liofilizado, una jeringa con 5 ml de diluyente, un equipo de infusión, un adaptador.</t>
  </si>
  <si>
    <t>010.000.5643.00</t>
  </si>
  <si>
    <t>Factor VIII de la coagulación sanguínea humano/factor de von willebrand. Solución Inyectable Cada frasco ámpula con liofilizado contiene: Factor VIII de la coagulación sanguínea humano 250 UI Factor de Von Willebrand 600 UI Envase con un frasco ámpula con liofilizado y un frasco ámpula con 5 ml de diluyente</t>
  </si>
  <si>
    <t>010.000.5644.00</t>
  </si>
  <si>
    <t>Factor VIII de la coagulación sanguínea humano/factor de von willebrand. Solución Inyectable Cada frasco ámpula con liofilizado contiene: Factor VIII de la coagulación sanguínea humano 500 UI. Factor de Von Willebrand 1200 UI. Envase con un frasco ámpula con liofilizado y un frasco ámpula con 10 ml de diluyente.</t>
  </si>
  <si>
    <t>010.000.5850.00</t>
  </si>
  <si>
    <t>Octocog alfa (factor viii de la coagulación sanguínea humana recombinante adnr). Solución Inyectable Cada frasco ámpula con liofilizado contiene: octocog alfa 250 UI Envase con un frasco ámpula con liofilizado un frasco ámpula con 5 ml de diluyente y un equipo para la reconstitución</t>
  </si>
  <si>
    <t>010.000.5851.00</t>
  </si>
  <si>
    <t>Octocog alfa (factor viii de la coagulación sanguínea humana recombinante adnr). Solución Inyectable Cada frasco ámpula con liofilizado contiene: octocog alfa 500 UI Envase con un frasco ámpula con liofilizado un frasco ámpula con 5 ml de diluyente y un equipo para la reconstitución.</t>
  </si>
  <si>
    <t>010.000.6058.00</t>
  </si>
  <si>
    <t>Factor VIII antihemofilico factor de Von Willebrand. solucion inyectable cada frasco ámpula con liofilizado contiene: factor viii antihemofílico humano 500 ui factor de von willebrand 500 ui proteína 7.5 mg envase con un frasco ámpula con liofilizado y un frasco ámpula con 5 ml de diluyente.</t>
  </si>
  <si>
    <t>010.000.6059.00</t>
  </si>
  <si>
    <t>Factor VIII Antihemofilico factor de von willebrand. solucion inyectable cada frasco ámpula con liofilizado contiene: factor viii antihemofílico humano 1000 ui factor de von willebrand 1000 ui proteína 15 mg envase con un frasco ámpula con liofilizado y un frasco ámpula con 10 ml de diluyente.</t>
  </si>
  <si>
    <t>010.000.6061.00</t>
  </si>
  <si>
    <t>Turoctocog alfa (Factor VIII de coagulacion humano de origen ADN recombinante). Solucion inyectable cada frasco ámpula con polvo liofilizado contiene: Turoctocog alfa 250 UI Envase con un frasco ámpula con polvo liofilizado una jeringa prellenada con 4 ml de diluyente y equipo para administración.</t>
  </si>
  <si>
    <t>010.000.6062.00</t>
  </si>
  <si>
    <t>Turoctocog alfa (Factor VIII de coagulacion humano de origen ADN recombinante). Solucion inyectable. Cada frasco ámpula con polvo liofilizado contiene: Turoctocog alfa 500 UI envase con un frasco ámpula con polvo liofilizado una jeringa prellenada con 4 ml de diluyente y equipo para administración.</t>
  </si>
  <si>
    <t>010.000.6063.00</t>
  </si>
  <si>
    <t>Turoctocog alfa (Factor VIII de coagulacion humano de origen adn recombinante). Solucion inyectable cada frasco ámpula con polvo liofilizado contiene: turoctocog alfa 1000 UI Envase con un frasco ámpula con polvo liofilizado una jeringa prellenada con 4 ml de diluyente y equipo para administración.</t>
  </si>
  <si>
    <t>010.000.6102.00</t>
  </si>
  <si>
    <t>Complejo de protrombina humana solución inyectable.  Cada frasco ámpula con liofilizado contiene: Factor II de coagulación humana 400-960 UI Factor VII de coagulación humana 200-500 UI Factor IX de coagulación humana 400-620 UI Factor X de coagulación humana 440-1200 UI Proteína C 300-900 UI Proteína S 240-760 UI Proteínas totales 120-280 mg Envase con un frasco ámpula con liofilizado frasco ámpula con 20 ml de diluyente y un dispositivo de transferencia.</t>
  </si>
  <si>
    <t>010.000.6199.00</t>
  </si>
  <si>
    <t>EMICIZUMAB. SOLUCION INYECTABLE Cada frasco ámpula contiene: Emicizumab 30 mg Caja con frasco ámpula con 1 mL</t>
  </si>
  <si>
    <t>010.000.6200.00</t>
  </si>
  <si>
    <t>EMICIZUMAB. SOLUCION INYECTABLE Cada frasco ámpula contiene: Emicizumab 60 mg Caja con frasco ámpula con 0.4 mL</t>
  </si>
  <si>
    <t>010.000.6201.00</t>
  </si>
  <si>
    <t>EMICIZUMAB. SOLUCION INYECTABLE Cada frasco ámpula contiene: Emicizumab 105 mg Caja con frasco ámpula con 0.7 mL</t>
  </si>
  <si>
    <t>010.000.6202.00</t>
  </si>
  <si>
    <t>EMICIZUMAB. SOLUCION INYECTABLE Cada frasco ámpula contiene: Emicizumab 150 mg Caja con frasco ámpula con 1 mL</t>
  </si>
  <si>
    <t>010.000.6216.00</t>
  </si>
  <si>
    <t>SIMOCTOCOG ALFA. SOLUCIÓN INYECTABLE El frasco ámpula con polvo liofilizado contiene: Simoctocog alfa 250 UI Envase con frasco ámpula con 250 UI de polvo liofilizado, una jeringa prellenada con 2.5 mL de diluyente y un adaptador de frasco ámpula estéril para reconstitución y una aguja mariposa.</t>
  </si>
  <si>
    <t>010.000.6217.00</t>
  </si>
  <si>
    <t>SIMOCTOCOG ALFA. SOLUCIÓN INYECTABLE El frasco ámpula con polvo liofilizado contiene: Simoctocog alfa 500 UI Envase con frasco ámpula con 500 UI de polvo liofilizado, una jeringa prellenada con 2.5 mL de diluyente y un adaptador de frasco ámpula estéril para reconstitución y una aguja mariposa.</t>
  </si>
  <si>
    <t>010.000.6218.00</t>
  </si>
  <si>
    <t>SIMOCTOCOG ALFA. SOLUCIÓN INYECTABLE El frasco ámpula con polvo liofilizado contiene: Simoctocog alfa 1000 UI Envase con frasco ámpula con 1000 UI de polvo liofilizado, una jeringa prellenada con 2.5 mL de diluyente y un adaptador de frasco ámpula estéril para reconstitución y una aguja mariposa.</t>
  </si>
  <si>
    <t>010.000.7019.00</t>
  </si>
  <si>
    <t>RURIOCTOCOG ALFA PEGOL. SOLUCIÓN. Cada frasco ámpula con polvo liofilizado contiene: Rurioctocog alfa pegol 500 UI. Caja de cartón con un frasco ámpula con 500 UI de polvo liofilizado, un frasco ámpula con 2 mL de diluyente, un equipo para la reconstitución Baxject II Hi-Flow e instructivo anexo. Caja de cartón con accesorios: una aguja mariposa, una jeringa desechable de 10 mL y dos toallitas impregnadas con alcohol.</t>
  </si>
  <si>
    <t>010.000.7019.01</t>
  </si>
  <si>
    <t>RURIOCTOCOG ALFA PEGOL. SOLUCIÓN. Cada frasco ámpula con polvo liofilizado contiene: Rurioctocog alfa pegol 1000 UI. Caja de cartón con un frasco ámpula con 1000 UI de polvo liofilizado, un frasco ámpula con 2 mL de diluyente, un equipo para la reconstitución Baxject II Hi-Flow e instructivo anexo. Caja de cartón con accesorios: una aguja mariposa, una jeringa desechable de 10 mL y dos toallitas impregnadas con alcohol.</t>
  </si>
  <si>
    <t>010.000.7019.02</t>
  </si>
  <si>
    <t>RURIOCTOCOG ALFA PEGOL. SOLUCIÓN. Cada frasco ámpula con polvo liofilizado contiene: Rurioctocog alfa pegol 500 UI. Caja de cartón con un frasco ámpula con 500 UI de polvo liofilizado, un frasco ámpula con 5 mL de diluyente, un equipo para la reconstitución Baxject II Hi-Flow e instructivo anexo. Caja de cartón con accesorios: una aguja mariposa, una jeringa desechable de 10 mL y dos toallitas impregnadas con alcohol.</t>
  </si>
  <si>
    <t>010.000.7019.03</t>
  </si>
  <si>
    <t>RURIOCTOCOG ALFA PEGOL. SOLUCIÓN. Cada frasco ámpula con polvo liofilizado contiene: Rurioctocog alfa pegol 1000 UI. Caja de cartón con un frasco ámpula con 1000 UI de polvo liofilizado, un frasco ámpula con 5 mL de diluyente, un equipo para la reconstitución Baxject II Hi-Flow e instructivo anexo. Caja de cartón con accesorios: una aguja mariposa, una jeringa desechable de 10 mL y dos toallitas impregnadas con alcohol.</t>
  </si>
  <si>
    <t>010.000.7019.04</t>
  </si>
  <si>
    <t>RURIOCTOCOG ALFA PEGOL. SOLUCIÓN. Cada frasco ámpula con polvo liofilizado contiene: Rurioctocog alfa pegol 2000 UI. Caja de cartón con un frasco ámpula con 2000 UI de polvo liofilizado, un frasco ámpula con 5 mL de diluyente, un equipo para la reconstitución Baxject II Hi-Flow e instructivo anexo. Caja de cartón con accesorios: una aguja mariposa, una jeringa desechable de 10 mL y dos toallitas impregnadas con alcohol.</t>
  </si>
  <si>
    <t>010.000.7021.00</t>
  </si>
  <si>
    <t>ÁCIDO TRANEXÁMICO. SOLUCIÓN INYECTABLE. Cada mL de solución estéril para inyección intravenosa contiene: Ácido tranexámico 100 mg. Vehículo c.b.p. 1 mL. Caja con 10 viales de 5 mL.</t>
  </si>
  <si>
    <t>010.000.7021.01</t>
  </si>
  <si>
    <t>ÁCIDO TRANEXÁMICO. SOLUCIÓN INYECTABLE. Cada mL de solución estéril para inyección intravenosa contiene: Ácido tranexámico 100 mg. Vehículo c.b.p. 1 mL. Caja con 10 viales de 10 mL.</t>
  </si>
  <si>
    <t>Verificar: existencia, suficiencia, estado de conservación, sistema de abasto, semaforización y caducidad.</t>
  </si>
  <si>
    <t xml:space="preserve">LISTADO DE CLAVES DE MEDICAMENTOS  Evaluar en: FARMACIA </t>
  </si>
  <si>
    <t>Sistema de Energía de Emergencia</t>
  </si>
  <si>
    <t>Unidad de Terapia Intensiva Pediátrica (UTIP)</t>
  </si>
  <si>
    <r>
      <t>Verificar:</t>
    </r>
    <r>
      <rPr>
        <b/>
        <sz val="11"/>
        <rFont val="Montserrat"/>
      </rPr>
      <t xml:space="preserve"> 1. Limpieza de las instalaciones, que no existan humedad, cuarteaduras, orificios en plafones y paredes ni fugas de agua o aire. </t>
    </r>
    <r>
      <rPr>
        <sz val="11"/>
        <rFont val="Montserrat"/>
      </rPr>
      <t>Cubículos de Aislados con climatización y sistema de presión negativa.</t>
    </r>
    <r>
      <rPr>
        <b/>
        <sz val="11"/>
        <rFont val="Montserrat"/>
      </rPr>
      <t xml:space="preserve"> 2. Que el sistema de control térmico ambiental  y de ventilación sea de alta eficiencia y mantenga la temperatura ambiental en un rango estable entre 24 y 28°C y que la humedad se mantenga entre 30 y 60 %.</t>
    </r>
  </si>
  <si>
    <r>
      <t xml:space="preserve">Extractores de aire funcionando con ductos y filtros limpios. </t>
    </r>
    <r>
      <rPr>
        <b/>
        <sz val="11"/>
        <rFont val="Montserrat"/>
      </rPr>
      <t>Que cuente con filtros de aire de alta eficiencia</t>
    </r>
  </si>
  <si>
    <t>Verificar: 1. Existencia, condiciones y mantenimiento. 2. Documentación del programa de mantenimiento preventivo.</t>
  </si>
  <si>
    <t>Verificar: 1. Existencia mínimo dos equipos esterilizados en el área  2. Rótulo de fecha de esterilización del paquete . 3. Integridad y funcionamiento.</t>
  </si>
  <si>
    <t>Cumplimiento normativo de al menos 70% los expedientes clínicos revisados</t>
  </si>
  <si>
    <r>
      <t xml:space="preserve">Verificar: 1. </t>
    </r>
    <r>
      <rPr>
        <b/>
        <sz val="11"/>
        <rFont val="Montserrat"/>
      </rPr>
      <t xml:space="preserve"> En los expedientes del personal de todos los turnos buscar registros profesionales ( Título y cédula profesional de la licenciatura, especialidad, carrera técnica sea el caso).</t>
    </r>
    <r>
      <rPr>
        <sz val="11"/>
        <rFont val="Montserrat"/>
      </rPr>
      <t xml:space="preserve"> 2. Constancias de participación en el Curso Avanzado de Apoyo Vital Pediátrico de (RCP) para el personal médico de terapia intensiva pediátrica. 3. Constancias de participación en el Curso de Reanimación Neonatal para los neonatólogos.  4. Programa de cobertura (de períodos vacacionales y de incidencias no programadas).</t>
    </r>
    <r>
      <rPr>
        <b/>
        <sz val="11"/>
        <rFont val="Montserrat"/>
      </rPr>
      <t xml:space="preserve"> 5. </t>
    </r>
    <r>
      <rPr>
        <sz val="11"/>
        <rFont val="Montserrat"/>
      </rPr>
      <t xml:space="preserve"> </t>
    </r>
    <r>
      <rPr>
        <b/>
        <sz val="11"/>
        <rFont val="Montserrat"/>
      </rPr>
      <t>Para la atención de pacientes con hemofilia el personal médico de pediatría deberá contar con evidencia documental de la capacitación en Enfermedades de la coagulación, adquiridas o hereditarias (ó en caso de existencia Hematólogo). 6.  Acciones Esenciales para la Seguridad del Paciente, conocimiento y aplicación.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</si>
</sst>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0"/>
      <name val="Arial"/>
      <family val="2"/>
    </font>
    <font>
      <sz val="11"/>
      <color indexed="8"/>
      <name val="Calibri"/>
      <family val="2"/>
    </font>
    <font>
      <sz val="11"/>
      <color indexed="9"/>
      <name val="Calibri"/>
      <family val="2"/>
    </font>
    <font>
      <b/>
      <sz val="11"/>
      <color indexed="9"/>
      <name val="Calibri"/>
      <family val="2"/>
    </font>
    <font>
      <sz val="11"/>
      <color indexed="52"/>
      <name val="Calibri"/>
      <family val="2"/>
    </font>
    <font>
      <b/>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56"/>
      <name val="Cambria"/>
      <family val="2"/>
    </font>
    <font>
      <b/>
      <sz val="13"/>
      <color indexed="56"/>
      <name val="Calibri"/>
      <family val="2"/>
    </font>
    <font>
      <b/>
      <sz val="10"/>
      <name val="Arial"/>
      <family val="2"/>
    </font>
    <font>
      <b/>
      <sz val="9"/>
      <name val="Arial"/>
      <family val="2"/>
    </font>
    <font>
      <sz val="11"/>
      <name val="Arial"/>
      <family val="2"/>
    </font>
    <font>
      <sz val="10"/>
      <name val="Arial"/>
      <family val="2"/>
    </font>
    <font>
      <sz val="8"/>
      <name val="Arial"/>
      <family val="2"/>
    </font>
    <font>
      <b/>
      <sz val="9"/>
      <name val="Montserrat"/>
    </font>
    <font>
      <b/>
      <sz val="12"/>
      <name val="Montserrat"/>
    </font>
    <font>
      <sz val="10"/>
      <name val="Montserrat"/>
    </font>
    <font>
      <b/>
      <sz val="10"/>
      <name val="Montserrat"/>
    </font>
    <font>
      <b/>
      <sz val="11"/>
      <name val="Montserrat"/>
    </font>
    <font>
      <sz val="9"/>
      <name val="Montserrat"/>
    </font>
    <font>
      <sz val="12"/>
      <color indexed="9"/>
      <name val="Montserrat"/>
    </font>
    <font>
      <b/>
      <sz val="12"/>
      <color indexed="9"/>
      <name val="Montserrat"/>
    </font>
    <font>
      <sz val="12"/>
      <name val="Montserrat"/>
    </font>
    <font>
      <sz val="14"/>
      <name val="Montserrat"/>
    </font>
    <font>
      <sz val="11"/>
      <color theme="1"/>
      <name val="Montserrat"/>
    </font>
    <font>
      <sz val="11"/>
      <name val="Montserrat"/>
    </font>
    <font>
      <sz val="11"/>
      <color indexed="8"/>
      <name val="Montserrat"/>
    </font>
    <font>
      <b/>
      <sz val="11"/>
      <color indexed="9"/>
      <name val="Montserrat"/>
    </font>
    <font>
      <b/>
      <sz val="11"/>
      <color indexed="8"/>
      <name val="Montserrat"/>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16"/>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bgColor indexed="34"/>
      </patternFill>
    </fill>
    <fill>
      <patternFill patternType="solid">
        <fgColor theme="0"/>
        <bgColor indexed="64"/>
      </patternFill>
    </fill>
    <fill>
      <patternFill patternType="solid">
        <fgColor rgb="FF98989A"/>
        <bgColor indexed="21"/>
      </patternFill>
    </fill>
    <fill>
      <patternFill patternType="solid">
        <fgColor rgb="FF98989A"/>
        <bgColor indexed="64"/>
      </patternFill>
    </fill>
    <fill>
      <patternFill patternType="solid">
        <fgColor rgb="FFBB955C"/>
        <bgColor indexed="31"/>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right style="thin">
        <color indexed="8"/>
      </right>
      <top/>
      <bottom style="thin">
        <color indexed="8"/>
      </bottom>
      <diagonal/>
    </border>
  </borders>
  <cellStyleXfs count="4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5" fillId="16" borderId="1" applyNumberFormat="0" applyAlignment="0" applyProtection="0"/>
    <xf numFmtId="0" fontId="3" fillId="17" borderId="2" applyNumberFormat="0" applyAlignment="0" applyProtection="0"/>
    <xf numFmtId="0" fontId="4" fillId="0" borderId="3" applyNumberFormat="0" applyFill="0" applyAlignment="0" applyProtection="0"/>
    <xf numFmtId="0" fontId="6" fillId="0" borderId="0" applyNumberFormat="0" applyFill="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0" fontId="7" fillId="7" borderId="1" applyNumberFormat="0" applyAlignment="0" applyProtection="0"/>
    <xf numFmtId="0" fontId="8" fillId="3" borderId="0" applyNumberFormat="0" applyBorder="0" applyAlignment="0" applyProtection="0"/>
    <xf numFmtId="0" fontId="9" fillId="22" borderId="0" applyNumberFormat="0" applyBorder="0" applyAlignment="0" applyProtection="0"/>
    <xf numFmtId="0" fontId="19" fillId="23" borderId="4" applyNumberFormat="0" applyAlignment="0" applyProtection="0"/>
    <xf numFmtId="0" fontId="10" fillId="1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6" fillId="0" borderId="7" applyNumberFormat="0" applyFill="0" applyAlignment="0" applyProtection="0"/>
    <xf numFmtId="0" fontId="13" fillId="0" borderId="8" applyNumberFormat="0" applyFill="0" applyAlignment="0" applyProtection="0"/>
  </cellStyleXfs>
  <cellXfs count="123">
    <xf numFmtId="0" fontId="0" fillId="0" borderId="0" xfId="0"/>
    <xf numFmtId="0" fontId="0" fillId="0" borderId="0" xfId="0" applyBorder="1"/>
    <xf numFmtId="0" fontId="22" fillId="0" borderId="0" xfId="0" applyFont="1" applyAlignment="1">
      <alignment horizontal="center" vertical="center"/>
    </xf>
    <xf numFmtId="0" fontId="23" fillId="0" borderId="0" xfId="0" applyFont="1"/>
    <xf numFmtId="0" fontId="25" fillId="0" borderId="0" xfId="0" applyFont="1" applyAlignment="1">
      <alignment vertical="center"/>
    </xf>
    <xf numFmtId="0" fontId="26" fillId="0" borderId="0" xfId="0" applyFont="1" applyAlignment="1">
      <alignment horizontal="center"/>
    </xf>
    <xf numFmtId="0" fontId="23" fillId="0" borderId="0" xfId="0" applyFont="1" applyAlignment="1">
      <alignment horizontal="center" vertical="center"/>
    </xf>
    <xf numFmtId="0" fontId="29" fillId="0" borderId="0" xfId="0" applyFont="1"/>
    <xf numFmtId="0" fontId="29" fillId="0" borderId="11" xfId="0" applyFont="1" applyFill="1" applyBorder="1" applyAlignment="1">
      <alignment horizontal="justify" vertical="center"/>
    </xf>
    <xf numFmtId="0" fontId="29" fillId="0" borderId="11" xfId="0" applyFont="1" applyFill="1" applyBorder="1" applyAlignment="1">
      <alignment horizontal="center" vertical="center"/>
    </xf>
    <xf numFmtId="0" fontId="30" fillId="0" borderId="11" xfId="0" applyFont="1" applyFill="1" applyBorder="1" applyAlignment="1">
      <alignment horizontal="center" vertical="center" wrapText="1"/>
    </xf>
    <xf numFmtId="0" fontId="29" fillId="25" borderId="11" xfId="0" applyFont="1" applyFill="1" applyBorder="1" applyAlignment="1">
      <alignment horizontal="justify" vertical="center"/>
    </xf>
    <xf numFmtId="0" fontId="29" fillId="0" borderId="0" xfId="0" applyFont="1" applyAlignment="1">
      <alignment horizontal="center" vertical="center"/>
    </xf>
    <xf numFmtId="0" fontId="27" fillId="26" borderId="11" xfId="0" applyFont="1" applyFill="1" applyBorder="1" applyAlignment="1">
      <alignment horizontal="center" vertical="center" textRotation="90" wrapText="1"/>
    </xf>
    <xf numFmtId="0" fontId="28" fillId="26" borderId="11" xfId="0" applyFont="1" applyFill="1" applyBorder="1" applyAlignment="1">
      <alignment horizontal="center" vertical="center" wrapText="1"/>
    </xf>
    <xf numFmtId="0" fontId="23" fillId="0" borderId="0" xfId="0" applyFont="1" applyBorder="1"/>
    <xf numFmtId="0" fontId="23" fillId="0" borderId="0" xfId="0" applyFont="1" applyBorder="1" applyAlignment="1">
      <alignment vertical="center"/>
    </xf>
    <xf numFmtId="0" fontId="24" fillId="0" borderId="0" xfId="0" applyFont="1" applyBorder="1" applyAlignment="1">
      <alignment vertical="center"/>
    </xf>
    <xf numFmtId="0" fontId="29" fillId="0" borderId="0" xfId="0" applyFont="1" applyBorder="1" applyAlignment="1"/>
    <xf numFmtId="0" fontId="24" fillId="0" borderId="0" xfId="0" applyFont="1" applyBorder="1" applyAlignment="1"/>
    <xf numFmtId="0" fontId="23" fillId="0" borderId="21" xfId="0" applyFont="1" applyFill="1" applyBorder="1" applyAlignment="1">
      <alignment vertical="center" wrapText="1"/>
    </xf>
    <xf numFmtId="9" fontId="23" fillId="0" borderId="9" xfId="0" applyNumberFormat="1" applyFont="1" applyBorder="1" applyAlignment="1">
      <alignment horizontal="center" vertical="center"/>
    </xf>
    <xf numFmtId="9" fontId="24" fillId="0" borderId="0" xfId="0" applyNumberFormat="1" applyFont="1" applyBorder="1" applyAlignment="1"/>
    <xf numFmtId="0" fontId="16" fillId="0" borderId="0" xfId="0" applyFont="1" applyFill="1" applyBorder="1" applyAlignment="1">
      <alignment horizontal="center" vertical="center"/>
    </xf>
    <xf numFmtId="0" fontId="16" fillId="0" borderId="0" xfId="0" applyFont="1" applyBorder="1" applyAlignment="1">
      <alignment horizontal="center" vertical="center"/>
    </xf>
    <xf numFmtId="0" fontId="31" fillId="0" borderId="0" xfId="0" applyFont="1"/>
    <xf numFmtId="0" fontId="31" fillId="0" borderId="0" xfId="0" applyFont="1" applyAlignment="1">
      <alignment horizontal="center"/>
    </xf>
    <xf numFmtId="0" fontId="21" fillId="0" borderId="0" xfId="0" applyFont="1" applyBorder="1" applyAlignment="1">
      <alignment horizontal="right" vertical="center"/>
    </xf>
    <xf numFmtId="0" fontId="24" fillId="0" borderId="0" xfId="0" applyFont="1" applyBorder="1" applyAlignment="1">
      <alignment horizontal="center" vertical="center"/>
    </xf>
    <xf numFmtId="0" fontId="16" fillId="0" borderId="0" xfId="0" applyFont="1" applyBorder="1" applyAlignment="1">
      <alignment horizontal="center" vertical="center"/>
    </xf>
    <xf numFmtId="0" fontId="34" fillId="26" borderId="9" xfId="0" applyFont="1" applyFill="1" applyBorder="1" applyAlignment="1">
      <alignment horizontal="center" vertical="center"/>
    </xf>
    <xf numFmtId="0" fontId="34" fillId="26" borderId="9" xfId="0" applyFont="1" applyFill="1" applyBorder="1" applyAlignment="1">
      <alignment horizontal="center"/>
    </xf>
    <xf numFmtId="0" fontId="24" fillId="0" borderId="9" xfId="0" applyFont="1" applyFill="1" applyBorder="1" applyAlignment="1">
      <alignment horizontal="center" vertical="center"/>
    </xf>
    <xf numFmtId="0" fontId="33" fillId="26" borderId="9" xfId="0" applyFont="1" applyFill="1" applyBorder="1" applyAlignment="1"/>
    <xf numFmtId="0" fontId="25" fillId="0" borderId="9" xfId="0" applyFont="1" applyFill="1" applyBorder="1" applyAlignment="1">
      <alignment horizontal="center" vertical="center" wrapText="1"/>
    </xf>
    <xf numFmtId="0" fontId="32" fillId="0" borderId="9" xfId="0" applyFont="1" applyFill="1" applyBorder="1" applyAlignment="1">
      <alignment horizontal="justify" vertical="center" wrapText="1" shrinkToFit="1"/>
    </xf>
    <xf numFmtId="0" fontId="25" fillId="0" borderId="9" xfId="0" applyFont="1" applyFill="1" applyBorder="1" applyAlignment="1">
      <alignment horizontal="center" vertical="center"/>
    </xf>
    <xf numFmtId="0" fontId="25" fillId="0" borderId="9" xfId="0" applyFont="1" applyBorder="1" applyAlignment="1">
      <alignment horizontal="center" vertical="center"/>
    </xf>
    <xf numFmtId="0" fontId="23" fillId="0" borderId="0" xfId="0" applyFont="1" applyBorder="1" applyAlignment="1">
      <alignment horizontal="justify" vertical="center"/>
    </xf>
    <xf numFmtId="0" fontId="32" fillId="24" borderId="9" xfId="0" applyFont="1" applyFill="1" applyBorder="1" applyAlignment="1">
      <alignment horizontal="justify" vertical="center" wrapText="1" shrinkToFit="1"/>
    </xf>
    <xf numFmtId="0" fontId="32" fillId="25" borderId="9" xfId="0" applyFont="1" applyFill="1" applyBorder="1" applyAlignment="1">
      <alignment horizontal="justify" vertical="center" wrapText="1" shrinkToFit="1"/>
    </xf>
    <xf numFmtId="0" fontId="32" fillId="0" borderId="9" xfId="0" applyFont="1" applyFill="1" applyBorder="1" applyAlignment="1">
      <alignment horizontal="justify" vertical="center" wrapText="1"/>
    </xf>
    <xf numFmtId="0" fontId="22" fillId="0" borderId="11" xfId="0" applyFont="1" applyFill="1" applyBorder="1" applyAlignment="1">
      <alignment horizontal="center" vertical="center"/>
    </xf>
    <xf numFmtId="0" fontId="32" fillId="0" borderId="9" xfId="0" applyFont="1" applyFill="1" applyBorder="1" applyAlignment="1">
      <alignment horizontal="justify" vertical="center"/>
    </xf>
    <xf numFmtId="0" fontId="35" fillId="26" borderId="9" xfId="0" applyFont="1" applyFill="1" applyBorder="1" applyAlignment="1"/>
    <xf numFmtId="0" fontId="25" fillId="27" borderId="9" xfId="0" applyFont="1" applyFill="1" applyBorder="1" applyAlignment="1">
      <alignment horizontal="center" vertical="center" wrapText="1"/>
    </xf>
    <xf numFmtId="0" fontId="25" fillId="27" borderId="16" xfId="0" applyFont="1" applyFill="1" applyBorder="1" applyAlignment="1">
      <alignment vertical="center"/>
    </xf>
    <xf numFmtId="0" fontId="24" fillId="0" borderId="0" xfId="0" applyFont="1" applyBorder="1"/>
    <xf numFmtId="0" fontId="29" fillId="0" borderId="0" xfId="0" applyFont="1" applyBorder="1"/>
    <xf numFmtId="0" fontId="25" fillId="0" borderId="0" xfId="0" applyFont="1" applyFill="1" applyBorder="1" applyAlignment="1">
      <alignment horizontal="center" vertical="center" wrapText="1"/>
    </xf>
    <xf numFmtId="0" fontId="29" fillId="0" borderId="0" xfId="0" applyFont="1" applyBorder="1" applyAlignment="1">
      <alignment horizontal="center"/>
    </xf>
    <xf numFmtId="0" fontId="32" fillId="0" borderId="10" xfId="0" applyFont="1" applyFill="1" applyBorder="1" applyAlignment="1">
      <alignment horizontal="center" vertical="center"/>
    </xf>
    <xf numFmtId="0" fontId="29" fillId="0" borderId="0" xfId="0" applyFont="1" applyBorder="1" applyAlignment="1">
      <alignment horizontal="justify" vertical="center"/>
    </xf>
    <xf numFmtId="0" fontId="32" fillId="0" borderId="0" xfId="0" applyFont="1"/>
    <xf numFmtId="0" fontId="23" fillId="0" borderId="0" xfId="0" applyFont="1" applyAlignment="1">
      <alignment horizontal="justify" vertical="center"/>
    </xf>
    <xf numFmtId="0" fontId="25" fillId="0" borderId="9" xfId="0" applyFont="1" applyFill="1" applyBorder="1" applyAlignment="1">
      <alignment horizontal="justify" vertical="center" wrapText="1"/>
    </xf>
    <xf numFmtId="0" fontId="25" fillId="0" borderId="9" xfId="0" applyFont="1" applyFill="1" applyBorder="1" applyAlignment="1">
      <alignment horizontal="justify" vertical="center" wrapText="1" shrinkToFit="1"/>
    </xf>
    <xf numFmtId="0" fontId="35" fillId="0" borderId="11" xfId="0" applyFont="1" applyFill="1" applyBorder="1" applyAlignment="1">
      <alignment horizontal="justify" vertical="center" wrapText="1"/>
    </xf>
    <xf numFmtId="0" fontId="32" fillId="0" borderId="25" xfId="0" applyFont="1" applyFill="1" applyBorder="1" applyAlignment="1">
      <alignment horizontal="justify" vertical="center" wrapText="1"/>
    </xf>
    <xf numFmtId="0" fontId="32" fillId="0" borderId="9" xfId="0" applyFont="1" applyFill="1" applyBorder="1" applyAlignment="1">
      <alignment horizontal="justify" vertical="center" wrapText="1"/>
    </xf>
    <xf numFmtId="0" fontId="32" fillId="0" borderId="9" xfId="0" applyFont="1" applyFill="1" applyBorder="1" applyAlignment="1">
      <alignment horizontal="justify" vertical="center" wrapText="1" shrinkToFit="1"/>
    </xf>
    <xf numFmtId="0" fontId="29" fillId="0" borderId="26" xfId="0" applyFont="1" applyFill="1" applyBorder="1" applyAlignment="1">
      <alignment horizontal="justify" vertical="center"/>
    </xf>
    <xf numFmtId="0" fontId="32" fillId="0" borderId="16" xfId="0" applyFont="1" applyBorder="1" applyAlignment="1">
      <alignment horizontal="justify" vertical="center"/>
    </xf>
    <xf numFmtId="0" fontId="32" fillId="0" borderId="9" xfId="0" applyFont="1" applyBorder="1" applyAlignment="1">
      <alignment horizontal="justify" vertical="center"/>
    </xf>
    <xf numFmtId="0" fontId="32" fillId="28" borderId="9" xfId="0" applyFont="1" applyFill="1" applyBorder="1" applyAlignment="1">
      <alignment horizontal="right" wrapText="1"/>
    </xf>
    <xf numFmtId="0" fontId="32" fillId="28" borderId="9" xfId="0" applyFont="1" applyFill="1" applyBorder="1" applyAlignment="1">
      <alignment horizontal="right" vertical="center" wrapText="1"/>
    </xf>
    <xf numFmtId="0" fontId="33" fillId="0" borderId="9" xfId="0" applyFont="1" applyFill="1" applyBorder="1" applyAlignment="1">
      <alignment horizontal="center" vertical="center"/>
    </xf>
    <xf numFmtId="0" fontId="25" fillId="28" borderId="14" xfId="0" applyFont="1" applyFill="1" applyBorder="1" applyAlignment="1">
      <alignment horizontal="center" vertical="center" wrapText="1"/>
    </xf>
    <xf numFmtId="0" fontId="25" fillId="28" borderId="15" xfId="0" applyFont="1" applyFill="1" applyBorder="1" applyAlignment="1">
      <alignment horizontal="center" vertical="center" wrapText="1"/>
    </xf>
    <xf numFmtId="0" fontId="25" fillId="28" borderId="16" xfId="0" applyFont="1" applyFill="1" applyBorder="1" applyAlignment="1">
      <alignment horizontal="center" vertical="center" wrapText="1"/>
    </xf>
    <xf numFmtId="0" fontId="25" fillId="0" borderId="14" xfId="0" applyFont="1" applyBorder="1" applyAlignment="1">
      <alignment vertical="center"/>
    </xf>
    <xf numFmtId="0" fontId="25" fillId="0" borderId="15" xfId="0" applyFont="1" applyBorder="1" applyAlignment="1">
      <alignment vertical="center"/>
    </xf>
    <xf numFmtId="0" fontId="25" fillId="0" borderId="16" xfId="0" applyFont="1" applyBorder="1" applyAlignment="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16" xfId="0" applyFont="1" applyBorder="1" applyAlignment="1">
      <alignment vertical="center" wrapText="1"/>
    </xf>
    <xf numFmtId="0" fontId="24" fillId="0" borderId="0" xfId="0" applyFont="1" applyBorder="1" applyAlignment="1">
      <alignment horizontal="center" vertical="center"/>
    </xf>
    <xf numFmtId="0" fontId="21" fillId="0" borderId="0" xfId="0" applyFont="1" applyBorder="1" applyAlignment="1">
      <alignment horizontal="right" vertical="center"/>
    </xf>
    <xf numFmtId="0" fontId="22" fillId="0" borderId="0" xfId="0" applyFont="1" applyBorder="1" applyAlignment="1">
      <alignment horizontal="center" vertical="center" wrapText="1"/>
    </xf>
    <xf numFmtId="0" fontId="24" fillId="28" borderId="9" xfId="0" applyFont="1" applyFill="1" applyBorder="1" applyAlignment="1">
      <alignment horizontal="center" vertical="center"/>
    </xf>
    <xf numFmtId="0" fontId="25" fillId="0" borderId="11" xfId="0" applyFont="1" applyBorder="1" applyAlignment="1">
      <alignment vertical="center" wrapText="1"/>
    </xf>
    <xf numFmtId="0" fontId="32" fillId="0" borderId="9" xfId="0" applyFont="1" applyBorder="1" applyAlignment="1">
      <alignment horizontal="center"/>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Border="1" applyAlignment="1">
      <alignment horizontal="right" vertical="center"/>
    </xf>
    <xf numFmtId="0" fontId="25" fillId="0" borderId="0" xfId="0" applyFont="1" applyBorder="1" applyAlignment="1">
      <alignment horizontal="center"/>
    </xf>
    <xf numFmtId="0" fontId="32" fillId="0" borderId="9" xfId="0" applyFont="1" applyFill="1" applyBorder="1" applyAlignment="1">
      <alignment horizontal="justify" vertical="center" wrapText="1" shrinkToFit="1"/>
    </xf>
    <xf numFmtId="0" fontId="32" fillId="0" borderId="9" xfId="0" applyFont="1" applyFill="1" applyBorder="1" applyAlignment="1">
      <alignment horizontal="justify"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32" fillId="0" borderId="9" xfId="0" applyFont="1" applyFill="1" applyBorder="1" applyAlignment="1">
      <alignment horizontal="justify" vertical="center" wrapText="1"/>
    </xf>
    <xf numFmtId="0" fontId="32" fillId="0" borderId="12" xfId="0" applyFont="1" applyFill="1" applyBorder="1" applyAlignment="1">
      <alignment horizontal="justify" vertical="center" wrapText="1"/>
    </xf>
    <xf numFmtId="0" fontId="32" fillId="0" borderId="10" xfId="0" applyFont="1" applyFill="1" applyBorder="1" applyAlignment="1">
      <alignment horizontal="justify" vertical="center" wrapText="1"/>
    </xf>
    <xf numFmtId="0" fontId="32" fillId="0" borderId="13" xfId="0" applyFont="1" applyFill="1" applyBorder="1" applyAlignment="1">
      <alignment horizontal="justify" vertical="center" wrapText="1"/>
    </xf>
    <xf numFmtId="0" fontId="32" fillId="0" borderId="12"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2" xfId="0" applyFont="1" applyFill="1" applyBorder="1" applyAlignment="1">
      <alignment horizontal="center" vertical="center" wrapText="1" shrinkToFit="1"/>
    </xf>
    <xf numFmtId="0" fontId="32" fillId="0" borderId="10" xfId="0" applyFont="1" applyFill="1" applyBorder="1" applyAlignment="1">
      <alignment horizontal="center" vertical="center" wrapText="1" shrinkToFit="1"/>
    </xf>
    <xf numFmtId="0" fontId="32" fillId="0" borderId="13" xfId="0" applyFont="1" applyFill="1" applyBorder="1" applyAlignment="1">
      <alignment horizontal="center" vertical="center" wrapText="1" shrinkToFit="1"/>
    </xf>
    <xf numFmtId="0" fontId="16" fillId="0" borderId="0" xfId="0" applyFont="1" applyBorder="1" applyAlignment="1">
      <alignment horizontal="center" vertical="center"/>
    </xf>
    <xf numFmtId="0" fontId="17" fillId="0" borderId="0" xfId="0" applyFont="1" applyBorder="1" applyAlignment="1">
      <alignment horizontal="right" vertical="center"/>
    </xf>
    <xf numFmtId="0" fontId="29" fillId="0" borderId="11"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18" fillId="0" borderId="0"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Border="1" applyAlignment="1">
      <alignment horizontal="center" vertical="center" wrapText="1"/>
    </xf>
    <xf numFmtId="0" fontId="24"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9" xfId="0" applyFont="1" applyBorder="1" applyAlignment="1">
      <alignment horizontal="center" vertical="center"/>
    </xf>
    <xf numFmtId="0" fontId="23" fillId="0" borderId="22" xfId="0" applyFont="1" applyBorder="1" applyAlignment="1">
      <alignment horizontal="center" vertical="center"/>
    </xf>
    <xf numFmtId="1" fontId="23" fillId="0" borderId="9" xfId="0" applyNumberFormat="1" applyFont="1" applyBorder="1" applyAlignment="1">
      <alignment horizontal="center" vertical="center"/>
    </xf>
    <xf numFmtId="1" fontId="23" fillId="0" borderId="22" xfId="0" applyNumberFormat="1" applyFont="1" applyBorder="1" applyAlignment="1">
      <alignment horizontal="center" vertical="center"/>
    </xf>
    <xf numFmtId="0" fontId="23" fillId="0" borderId="24" xfId="0" applyFont="1" applyFill="1" applyBorder="1" applyAlignment="1">
      <alignment horizontal="center" vertical="center" wrapText="1"/>
    </xf>
    <xf numFmtId="10" fontId="24" fillId="0" borderId="23" xfId="0" applyNumberFormat="1" applyFont="1" applyFill="1" applyBorder="1" applyAlignment="1">
      <alignment horizontal="center" vertical="center"/>
    </xf>
    <xf numFmtId="0" fontId="23" fillId="0" borderId="0" xfId="0" applyFont="1" applyBorder="1" applyAlignment="1">
      <alignment vertical="center" wrapText="1"/>
    </xf>
    <xf numFmtId="0" fontId="23" fillId="0" borderId="0" xfId="0" applyFont="1" applyFill="1" applyBorder="1" applyAlignment="1">
      <alignment horizontal="justify" vertical="center"/>
    </xf>
    <xf numFmtId="0" fontId="23" fillId="0" borderId="0" xfId="0" applyFont="1" applyBorder="1" applyAlignment="1"/>
  </cellXfs>
  <cellStyles count="4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Salida" xfId="33" builtinId="21" customBuiltin="1"/>
    <cellStyle name="Texto de advertencia" xfId="34" builtinId="11" customBuiltin="1"/>
    <cellStyle name="Texto explicativo" xfId="35" builtinId="53" customBuiltin="1"/>
    <cellStyle name="Título" xfId="36" builtinId="15" customBuiltin="1"/>
    <cellStyle name="Título 2" xfId="37" builtinId="17" customBuiltin="1"/>
    <cellStyle name="Título 3" xfId="38" builtinId="18" customBuiltin="1"/>
    <cellStyle name="Total" xfId="39"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B95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38101</xdr:rowOff>
    </xdr:from>
    <xdr:to>
      <xdr:col>1</xdr:col>
      <xdr:colOff>1287489</xdr:colOff>
      <xdr:row>2</xdr:row>
      <xdr:rowOff>19051</xdr:rowOff>
    </xdr:to>
    <xdr:pic>
      <xdr:nvPicPr>
        <xdr:cNvPr id="1066"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1"/>
          <a:ext cx="154466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1866900</xdr:colOff>
      <xdr:row>52</xdr:row>
      <xdr:rowOff>0</xdr:rowOff>
    </xdr:from>
    <xdr:to>
      <xdr:col>3</xdr:col>
      <xdr:colOff>1419225</xdr:colOff>
      <xdr:row>52</xdr:row>
      <xdr:rowOff>0</xdr:rowOff>
    </xdr:to>
    <xdr:sp macro="" textlink="">
      <xdr:nvSpPr>
        <xdr:cNvPr id="2199" name="Text Box 7"/>
        <xdr:cNvSpPr txBox="1">
          <a:spLocks noChangeArrowheads="1"/>
        </xdr:cNvSpPr>
      </xdr:nvSpPr>
      <xdr:spPr bwMode="auto">
        <a:xfrm>
          <a:off x="4505325" y="43357800"/>
          <a:ext cx="0" cy="0"/>
        </a:xfrm>
        <a:prstGeom prst="rect">
          <a:avLst/>
        </a:prstGeom>
        <a:solidFill>
          <a:srgbClr val="FFFFFF"/>
        </a:solidFill>
        <a:ln w="9525">
          <a:solidFill>
            <a:srgbClr val="000000"/>
          </a:solidFill>
          <a:miter lim="800000"/>
          <a:headEnd/>
          <a:tailEnd/>
        </a:ln>
      </xdr:spPr>
    </xdr:sp>
    <xdr:clientData/>
  </xdr:twoCellAnchor>
  <xdr:twoCellAnchor>
    <xdr:from>
      <xdr:col>3</xdr:col>
      <xdr:colOff>1866900</xdr:colOff>
      <xdr:row>52</xdr:row>
      <xdr:rowOff>0</xdr:rowOff>
    </xdr:from>
    <xdr:to>
      <xdr:col>3</xdr:col>
      <xdr:colOff>1419225</xdr:colOff>
      <xdr:row>52</xdr:row>
      <xdr:rowOff>0</xdr:rowOff>
    </xdr:to>
    <xdr:sp macro="" textlink="">
      <xdr:nvSpPr>
        <xdr:cNvPr id="2200" name="Text Box 8"/>
        <xdr:cNvSpPr txBox="1">
          <a:spLocks noChangeArrowheads="1"/>
        </xdr:cNvSpPr>
      </xdr:nvSpPr>
      <xdr:spPr bwMode="auto">
        <a:xfrm>
          <a:off x="4505325" y="43357800"/>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52</xdr:row>
      <xdr:rowOff>0</xdr:rowOff>
    </xdr:from>
    <xdr:to>
      <xdr:col>2</xdr:col>
      <xdr:colOff>1362075</xdr:colOff>
      <xdr:row>52</xdr:row>
      <xdr:rowOff>0</xdr:rowOff>
    </xdr:to>
    <xdr:pic>
      <xdr:nvPicPr>
        <xdr:cNvPr id="2201" name="Picture 1" descr="SS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335780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52</xdr:row>
      <xdr:rowOff>0</xdr:rowOff>
    </xdr:from>
    <xdr:to>
      <xdr:col>2</xdr:col>
      <xdr:colOff>1362075</xdr:colOff>
      <xdr:row>52</xdr:row>
      <xdr:rowOff>0</xdr:rowOff>
    </xdr:to>
    <xdr:pic>
      <xdr:nvPicPr>
        <xdr:cNvPr id="2202" name="Picture 2" descr="SS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335780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52</xdr:row>
      <xdr:rowOff>0</xdr:rowOff>
    </xdr:from>
    <xdr:to>
      <xdr:col>2</xdr:col>
      <xdr:colOff>1362075</xdr:colOff>
      <xdr:row>52</xdr:row>
      <xdr:rowOff>0</xdr:rowOff>
    </xdr:to>
    <xdr:pic>
      <xdr:nvPicPr>
        <xdr:cNvPr id="2203" name="Picture 3" descr="SS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335780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52</xdr:row>
      <xdr:rowOff>0</xdr:rowOff>
    </xdr:from>
    <xdr:to>
      <xdr:col>2</xdr:col>
      <xdr:colOff>1362075</xdr:colOff>
      <xdr:row>52</xdr:row>
      <xdr:rowOff>0</xdr:rowOff>
    </xdr:to>
    <xdr:pic>
      <xdr:nvPicPr>
        <xdr:cNvPr id="2204" name="Picture 5" descr="SS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335780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52</xdr:row>
      <xdr:rowOff>0</xdr:rowOff>
    </xdr:from>
    <xdr:to>
      <xdr:col>2</xdr:col>
      <xdr:colOff>1362075</xdr:colOff>
      <xdr:row>52</xdr:row>
      <xdr:rowOff>0</xdr:rowOff>
    </xdr:to>
    <xdr:pic>
      <xdr:nvPicPr>
        <xdr:cNvPr id="2205" name="Picture 21" descr="SS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335780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52</xdr:row>
      <xdr:rowOff>0</xdr:rowOff>
    </xdr:from>
    <xdr:to>
      <xdr:col>2</xdr:col>
      <xdr:colOff>1362075</xdr:colOff>
      <xdr:row>52</xdr:row>
      <xdr:rowOff>0</xdr:rowOff>
    </xdr:to>
    <xdr:pic>
      <xdr:nvPicPr>
        <xdr:cNvPr id="2206" name="Picture 22" descr="SS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335780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52</xdr:row>
      <xdr:rowOff>0</xdr:rowOff>
    </xdr:from>
    <xdr:to>
      <xdr:col>2</xdr:col>
      <xdr:colOff>1362075</xdr:colOff>
      <xdr:row>52</xdr:row>
      <xdr:rowOff>0</xdr:rowOff>
    </xdr:to>
    <xdr:pic>
      <xdr:nvPicPr>
        <xdr:cNvPr id="2207" name="Picture 23" descr="SS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335780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52</xdr:row>
      <xdr:rowOff>0</xdr:rowOff>
    </xdr:from>
    <xdr:to>
      <xdr:col>2</xdr:col>
      <xdr:colOff>1362075</xdr:colOff>
      <xdr:row>52</xdr:row>
      <xdr:rowOff>0</xdr:rowOff>
    </xdr:to>
    <xdr:pic>
      <xdr:nvPicPr>
        <xdr:cNvPr id="2208" name="Picture 24" descr="SS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335780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19050</xdr:rowOff>
    </xdr:from>
    <xdr:to>
      <xdr:col>2</xdr:col>
      <xdr:colOff>1247775</xdr:colOff>
      <xdr:row>2</xdr:row>
      <xdr:rowOff>196260</xdr:rowOff>
    </xdr:to>
    <xdr:pic>
      <xdr:nvPicPr>
        <xdr:cNvPr id="2209"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19050"/>
          <a:ext cx="1762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1362075</xdr:colOff>
      <xdr:row>3</xdr:row>
      <xdr:rowOff>9525</xdr:rowOff>
    </xdr:to>
    <xdr:pic>
      <xdr:nvPicPr>
        <xdr:cNvPr id="2" name="Imagen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62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180975</xdr:colOff>
      <xdr:row>3</xdr:row>
      <xdr:rowOff>0</xdr:rowOff>
    </xdr:to>
    <xdr:pic>
      <xdr:nvPicPr>
        <xdr:cNvPr id="2" name="Imagen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621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alidad.salud.gob.mx/doctos/calidad/cedulas%20junio%202010/GC/catarata.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blecimiento"/>
      <sheetName val="evaluación"/>
      <sheetName val="carro rojo"/>
      <sheetName val="resultado"/>
      <sheetName val="informe de auditoría"/>
      <sheetName val="convenios"/>
      <sheetName val="bibliografía"/>
    </sheetNames>
    <sheetDataSet>
      <sheetData sheetId="0"/>
      <sheetData sheetId="1">
        <row r="42">
          <cell r="F42">
            <v>5</v>
          </cell>
        </row>
      </sheetData>
      <sheetData sheetId="2"/>
      <sheetData sheetId="3">
        <row r="26">
          <cell r="I26" t="str">
            <v>POR LA PUNTUACIÓN OBTENIDA</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view="pageBreakPreview" zoomScaleNormal="75" zoomScaleSheetLayoutView="100" workbookViewId="0">
      <selection activeCell="B26" sqref="B26:F26"/>
    </sheetView>
  </sheetViews>
  <sheetFormatPr baseColWidth="10" defaultColWidth="11.42578125" defaultRowHeight="15" x14ac:dyDescent="0.3"/>
  <cols>
    <col min="1" max="1" width="4.42578125" style="3" customWidth="1"/>
    <col min="2" max="2" width="44" style="3" customWidth="1"/>
    <col min="3" max="3" width="13.85546875" style="3" customWidth="1"/>
    <col min="4" max="4" width="11.42578125" style="3"/>
    <col min="5" max="5" width="19.28515625" style="3" customWidth="1"/>
    <col min="6" max="6" width="14.42578125" style="3" customWidth="1"/>
    <col min="7" max="7" width="6.140625" style="3" customWidth="1"/>
    <col min="8" max="16384" width="11.42578125" style="3"/>
  </cols>
  <sheetData>
    <row r="1" spans="1:12" ht="18.75" x14ac:dyDescent="0.3">
      <c r="A1" s="77" t="s">
        <v>224</v>
      </c>
      <c r="B1" s="77"/>
      <c r="C1" s="77"/>
      <c r="D1" s="77"/>
      <c r="E1" s="77"/>
      <c r="F1" s="77"/>
      <c r="G1" s="77"/>
      <c r="H1" s="2"/>
      <c r="I1" s="2"/>
      <c r="J1" s="2"/>
      <c r="K1" s="2"/>
      <c r="L1" s="2"/>
    </row>
    <row r="2" spans="1:12" ht="21.75" customHeight="1" x14ac:dyDescent="0.3">
      <c r="A2" s="77" t="s">
        <v>7</v>
      </c>
      <c r="B2" s="77"/>
      <c r="C2" s="77"/>
      <c r="D2" s="77"/>
      <c r="E2" s="77"/>
      <c r="F2" s="77"/>
      <c r="G2" s="77"/>
      <c r="H2" s="2"/>
      <c r="I2" s="2"/>
      <c r="J2" s="2"/>
      <c r="K2" s="2"/>
      <c r="L2" s="2"/>
    </row>
    <row r="3" spans="1:12" ht="9.75" customHeight="1" x14ac:dyDescent="0.3">
      <c r="A3" s="27"/>
      <c r="B3" s="27"/>
      <c r="C3" s="27"/>
      <c r="D3" s="27"/>
      <c r="E3" s="27"/>
      <c r="F3" s="27"/>
      <c r="G3" s="27"/>
      <c r="H3" s="2"/>
      <c r="I3" s="2"/>
      <c r="J3" s="2"/>
      <c r="K3" s="2"/>
      <c r="L3" s="2"/>
    </row>
    <row r="4" spans="1:12" ht="18.75" customHeight="1" x14ac:dyDescent="0.3">
      <c r="A4" s="78" t="s">
        <v>249</v>
      </c>
      <c r="B4" s="78"/>
      <c r="C4" s="78"/>
      <c r="D4" s="78"/>
      <c r="E4" s="78"/>
      <c r="F4" s="78"/>
      <c r="G4" s="78"/>
    </row>
    <row r="5" spans="1:12" ht="31.5" customHeight="1" x14ac:dyDescent="0.3">
      <c r="A5" s="78"/>
      <c r="B5" s="78"/>
      <c r="C5" s="78"/>
      <c r="D5" s="78"/>
      <c r="E5" s="78"/>
      <c r="F5" s="78"/>
      <c r="G5" s="78"/>
      <c r="H5" s="4"/>
      <c r="I5" s="4"/>
      <c r="J5" s="4"/>
      <c r="K5" s="4"/>
      <c r="L5" s="4"/>
    </row>
    <row r="6" spans="1:12" ht="18" x14ac:dyDescent="0.35">
      <c r="A6" s="25"/>
      <c r="B6" s="26"/>
      <c r="C6" s="26"/>
      <c r="D6" s="5"/>
      <c r="E6" s="25"/>
      <c r="F6" s="76">
        <v>2023</v>
      </c>
      <c r="G6" s="76"/>
      <c r="H6" s="6"/>
      <c r="I6" s="6"/>
      <c r="J6" s="6"/>
      <c r="K6" s="6"/>
      <c r="L6" s="6"/>
    </row>
    <row r="7" spans="1:12" x14ac:dyDescent="0.3">
      <c r="B7" s="79" t="s">
        <v>8</v>
      </c>
      <c r="C7" s="79"/>
      <c r="D7" s="79"/>
      <c r="E7" s="79"/>
      <c r="F7" s="79"/>
    </row>
    <row r="8" spans="1:12" ht="18" x14ac:dyDescent="0.3">
      <c r="B8" s="65" t="s">
        <v>9</v>
      </c>
      <c r="C8" s="66"/>
      <c r="D8" s="66"/>
      <c r="E8" s="66"/>
      <c r="F8" s="66"/>
    </row>
    <row r="9" spans="1:12" ht="18" x14ac:dyDescent="0.3">
      <c r="B9" s="65" t="s">
        <v>10</v>
      </c>
      <c r="C9" s="66"/>
      <c r="D9" s="66"/>
      <c r="E9" s="66"/>
      <c r="F9" s="66"/>
    </row>
    <row r="10" spans="1:12" ht="18" x14ac:dyDescent="0.3">
      <c r="B10" s="65" t="s">
        <v>228</v>
      </c>
      <c r="C10" s="66"/>
      <c r="D10" s="66"/>
      <c r="E10" s="66"/>
      <c r="F10" s="66"/>
    </row>
    <row r="11" spans="1:12" ht="18" x14ac:dyDescent="0.3">
      <c r="B11" s="65" t="s">
        <v>11</v>
      </c>
      <c r="C11" s="66"/>
      <c r="D11" s="66"/>
      <c r="E11" s="66"/>
      <c r="F11" s="66"/>
    </row>
    <row r="12" spans="1:12" ht="18" x14ac:dyDescent="0.3">
      <c r="B12" s="65" t="s">
        <v>12</v>
      </c>
      <c r="C12" s="66"/>
      <c r="D12" s="66"/>
      <c r="E12" s="66"/>
      <c r="F12" s="66"/>
    </row>
    <row r="13" spans="1:12" ht="36" x14ac:dyDescent="0.35">
      <c r="B13" s="64" t="s">
        <v>229</v>
      </c>
      <c r="C13" s="66"/>
      <c r="D13" s="66"/>
      <c r="E13" s="66"/>
      <c r="F13" s="66"/>
    </row>
    <row r="14" spans="1:12" ht="36" x14ac:dyDescent="0.3">
      <c r="B14" s="65" t="s">
        <v>13</v>
      </c>
      <c r="C14" s="66"/>
      <c r="D14" s="66"/>
      <c r="E14" s="66"/>
      <c r="F14" s="66"/>
    </row>
    <row r="15" spans="1:12" ht="36" x14ac:dyDescent="0.35">
      <c r="B15" s="65" t="s">
        <v>230</v>
      </c>
      <c r="C15" s="81"/>
      <c r="D15" s="81"/>
      <c r="E15" s="81"/>
      <c r="F15" s="81"/>
    </row>
    <row r="16" spans="1:12" ht="18" x14ac:dyDescent="0.35">
      <c r="B16" s="65" t="s">
        <v>231</v>
      </c>
      <c r="C16" s="81"/>
      <c r="D16" s="81"/>
      <c r="E16" s="81"/>
      <c r="F16" s="81"/>
    </row>
    <row r="17" spans="2:7" ht="18" x14ac:dyDescent="0.3">
      <c r="B17" s="67" t="s">
        <v>232</v>
      </c>
      <c r="C17" s="68"/>
      <c r="D17" s="68"/>
      <c r="E17" s="68"/>
      <c r="F17" s="69"/>
    </row>
    <row r="18" spans="2:7" ht="18" x14ac:dyDescent="0.3">
      <c r="B18" s="70" t="s">
        <v>14</v>
      </c>
      <c r="C18" s="71"/>
      <c r="D18" s="71"/>
      <c r="E18" s="71"/>
      <c r="F18" s="72"/>
    </row>
    <row r="19" spans="2:7" ht="54" customHeight="1" x14ac:dyDescent="0.3">
      <c r="B19" s="73" t="s">
        <v>223</v>
      </c>
      <c r="C19" s="74"/>
      <c r="D19" s="74"/>
      <c r="E19" s="74"/>
      <c r="F19" s="75"/>
    </row>
    <row r="20" spans="2:7" ht="18" x14ac:dyDescent="0.3">
      <c r="B20" s="70" t="s">
        <v>15</v>
      </c>
      <c r="C20" s="71"/>
      <c r="D20" s="71"/>
      <c r="E20" s="71"/>
      <c r="F20" s="72"/>
    </row>
    <row r="21" spans="2:7" ht="18" x14ac:dyDescent="0.3">
      <c r="B21" s="70" t="s">
        <v>16</v>
      </c>
      <c r="C21" s="71"/>
      <c r="D21" s="71"/>
      <c r="E21" s="71"/>
      <c r="F21" s="72"/>
    </row>
    <row r="22" spans="2:7" ht="15" customHeight="1" x14ac:dyDescent="0.3">
      <c r="B22" s="70" t="s">
        <v>338</v>
      </c>
      <c r="C22" s="71"/>
      <c r="D22" s="71"/>
      <c r="E22" s="71"/>
      <c r="F22" s="72"/>
    </row>
    <row r="23" spans="2:7" ht="18" x14ac:dyDescent="0.3">
      <c r="B23" s="70" t="s">
        <v>337</v>
      </c>
      <c r="C23" s="71"/>
      <c r="D23" s="71"/>
      <c r="E23" s="71"/>
      <c r="F23" s="72"/>
    </row>
    <row r="24" spans="2:7" ht="18" x14ac:dyDescent="0.3">
      <c r="B24" s="70" t="s">
        <v>225</v>
      </c>
      <c r="C24" s="71"/>
      <c r="D24" s="71"/>
      <c r="E24" s="71"/>
      <c r="F24" s="72"/>
      <c r="G24" s="16"/>
    </row>
    <row r="25" spans="2:7" ht="18" x14ac:dyDescent="0.3">
      <c r="B25" s="70" t="s">
        <v>226</v>
      </c>
      <c r="C25" s="71"/>
      <c r="D25" s="71"/>
      <c r="E25" s="71"/>
      <c r="F25" s="72"/>
      <c r="G25" s="16"/>
    </row>
    <row r="26" spans="2:7" ht="18" x14ac:dyDescent="0.3">
      <c r="B26" s="70" t="s">
        <v>343</v>
      </c>
      <c r="C26" s="71"/>
      <c r="D26" s="71"/>
      <c r="E26" s="71"/>
      <c r="F26" s="72"/>
      <c r="G26" s="16"/>
    </row>
    <row r="27" spans="2:7" ht="40.5" customHeight="1" x14ac:dyDescent="0.3">
      <c r="B27" s="80" t="s">
        <v>227</v>
      </c>
      <c r="C27" s="80"/>
      <c r="D27" s="80"/>
      <c r="E27" s="80"/>
      <c r="F27" s="80"/>
      <c r="G27" s="16"/>
    </row>
    <row r="28" spans="2:7" ht="18.75" customHeight="1" x14ac:dyDescent="0.3">
      <c r="B28" s="16"/>
      <c r="C28" s="16"/>
      <c r="D28" s="16"/>
      <c r="E28" s="16"/>
      <c r="F28" s="16"/>
    </row>
    <row r="29" spans="2:7" ht="18.75" customHeight="1" x14ac:dyDescent="0.3">
      <c r="B29" s="16"/>
      <c r="C29" s="16"/>
      <c r="D29" s="16"/>
      <c r="E29" s="16"/>
      <c r="F29" s="16"/>
    </row>
    <row r="30" spans="2:7" ht="18.75" customHeight="1" x14ac:dyDescent="0.3">
      <c r="B30" s="16"/>
      <c r="C30" s="16"/>
      <c r="D30" s="16"/>
      <c r="E30" s="16"/>
      <c r="F30" s="16"/>
    </row>
    <row r="31" spans="2:7" ht="12.75" customHeight="1" x14ac:dyDescent="0.3"/>
  </sheetData>
  <sheetProtection selectLockedCells="1" selectUnlockedCells="1"/>
  <mergeCells count="25">
    <mergeCell ref="B25:F25"/>
    <mergeCell ref="B27:F27"/>
    <mergeCell ref="B21:F21"/>
    <mergeCell ref="B24:F24"/>
    <mergeCell ref="C15:F15"/>
    <mergeCell ref="C16:F16"/>
    <mergeCell ref="B22:F22"/>
    <mergeCell ref="B23:F23"/>
    <mergeCell ref="B26:F26"/>
    <mergeCell ref="C12:F12"/>
    <mergeCell ref="C13:F13"/>
    <mergeCell ref="F6:G6"/>
    <mergeCell ref="A1:G1"/>
    <mergeCell ref="A2:G2"/>
    <mergeCell ref="A4:G5"/>
    <mergeCell ref="B7:F7"/>
    <mergeCell ref="C8:F8"/>
    <mergeCell ref="C9:F9"/>
    <mergeCell ref="C10:F10"/>
    <mergeCell ref="C11:F11"/>
    <mergeCell ref="C14:F14"/>
    <mergeCell ref="B17:F17"/>
    <mergeCell ref="B18:F18"/>
    <mergeCell ref="B19:F19"/>
    <mergeCell ref="B20:F20"/>
  </mergeCells>
  <phoneticPr fontId="20" type="noConversion"/>
  <printOptions horizontalCentered="1"/>
  <pageMargins left="0.51180555555555551" right="0.51180555555555551" top="0.98402777777777772" bottom="0.98402777777777772" header="0.51180555555555551" footer="0.51180555555555551"/>
  <pageSetup paperSize="9" scale="80"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view="pageBreakPreview" topLeftCell="A128" zoomScale="86" zoomScaleNormal="75" zoomScaleSheetLayoutView="86" workbookViewId="0">
      <selection activeCell="M129" sqref="M129"/>
    </sheetView>
  </sheetViews>
  <sheetFormatPr baseColWidth="10" defaultColWidth="11.42578125" defaultRowHeight="18" x14ac:dyDescent="0.35"/>
  <cols>
    <col min="1" max="1" width="2.7109375" style="3" customWidth="1"/>
    <col min="2" max="2" width="5.28515625" style="53" customWidth="1"/>
    <col min="3" max="3" width="27.140625" style="54" customWidth="1"/>
    <col min="4" max="4" width="44.140625" style="3" customWidth="1"/>
    <col min="5" max="5" width="57.5703125" style="3" customWidth="1"/>
    <col min="6" max="6" width="8.85546875" style="3" customWidth="1"/>
    <col min="7" max="10" width="11.42578125" style="15" hidden="1" customWidth="1"/>
    <col min="11" max="16384" width="11.42578125" style="15"/>
  </cols>
  <sheetData>
    <row r="1" spans="1:10" ht="15" x14ac:dyDescent="0.3">
      <c r="A1" s="77" t="s">
        <v>224</v>
      </c>
      <c r="B1" s="77"/>
      <c r="C1" s="77"/>
      <c r="D1" s="77"/>
      <c r="E1" s="77"/>
      <c r="F1" s="77"/>
    </row>
    <row r="2" spans="1:10" ht="15.75" customHeight="1" x14ac:dyDescent="0.3">
      <c r="A2" s="77" t="s">
        <v>7</v>
      </c>
      <c r="B2" s="77"/>
      <c r="C2" s="77"/>
      <c r="D2" s="77"/>
      <c r="E2" s="77"/>
      <c r="F2" s="77"/>
    </row>
    <row r="3" spans="1:10" ht="15.75" customHeight="1" x14ac:dyDescent="0.3">
      <c r="A3" s="85"/>
      <c r="B3" s="85"/>
      <c r="C3" s="85"/>
      <c r="D3" s="85"/>
      <c r="E3" s="85"/>
      <c r="F3" s="85"/>
    </row>
    <row r="4" spans="1:10" ht="15.75" customHeight="1" x14ac:dyDescent="0.3">
      <c r="A4" s="76" t="str">
        <f>Carátula!A4</f>
        <v>CÉDULA DE EVALUACIÓN PARA ENFERMEDADES METABÓLICAS: HEMOFILIA</v>
      </c>
      <c r="B4" s="76"/>
      <c r="C4" s="76"/>
      <c r="D4" s="76"/>
      <c r="E4" s="76"/>
      <c r="F4" s="76"/>
    </row>
    <row r="5" spans="1:10" ht="9" customHeight="1" x14ac:dyDescent="0.3">
      <c r="A5" s="28"/>
      <c r="B5" s="28"/>
      <c r="C5" s="28"/>
      <c r="D5" s="28"/>
      <c r="E5" s="28"/>
      <c r="F5" s="28"/>
    </row>
    <row r="6" spans="1:10" ht="15.75" customHeight="1" x14ac:dyDescent="0.3">
      <c r="A6" s="28"/>
      <c r="B6" s="76">
        <f>Carátula!C11</f>
        <v>0</v>
      </c>
      <c r="C6" s="76"/>
      <c r="D6" s="76"/>
      <c r="E6" s="28">
        <f>Carátula!C10</f>
        <v>0</v>
      </c>
      <c r="F6" s="28"/>
    </row>
    <row r="7" spans="1:10" ht="15.75" customHeight="1" x14ac:dyDescent="0.3">
      <c r="A7" s="84"/>
      <c r="B7" s="84"/>
      <c r="C7" s="84"/>
      <c r="D7" s="84"/>
      <c r="E7" s="86">
        <v>2023</v>
      </c>
      <c r="F7" s="86"/>
    </row>
    <row r="8" spans="1:10" ht="19.5" customHeight="1" x14ac:dyDescent="0.35">
      <c r="A8" s="87"/>
      <c r="B8" s="87"/>
      <c r="C8" s="30" t="s">
        <v>17</v>
      </c>
      <c r="D8" s="30" t="s">
        <v>18</v>
      </c>
      <c r="E8" s="30" t="s">
        <v>19</v>
      </c>
      <c r="F8" s="31" t="s">
        <v>20</v>
      </c>
      <c r="H8" s="32" t="s">
        <v>21</v>
      </c>
      <c r="I8" s="32" t="s">
        <v>22</v>
      </c>
      <c r="J8" s="32" t="s">
        <v>23</v>
      </c>
    </row>
    <row r="9" spans="1:10" ht="183.75" customHeight="1" x14ac:dyDescent="0.35">
      <c r="A9" s="33"/>
      <c r="B9" s="34">
        <v>1</v>
      </c>
      <c r="C9" s="88" t="s">
        <v>28</v>
      </c>
      <c r="D9" s="43" t="s">
        <v>29</v>
      </c>
      <c r="E9" s="35" t="s">
        <v>0</v>
      </c>
      <c r="F9" s="36">
        <v>5</v>
      </c>
      <c r="H9" s="37">
        <f>IF(F9=I9,J9)</f>
        <v>5</v>
      </c>
      <c r="I9" s="37">
        <f>IF(F9="NA","NA",J9)</f>
        <v>5</v>
      </c>
      <c r="J9" s="36">
        <v>5</v>
      </c>
    </row>
    <row r="10" spans="1:10" ht="85.35" customHeight="1" x14ac:dyDescent="0.35">
      <c r="A10" s="33"/>
      <c r="B10" s="34">
        <f>B9+1</f>
        <v>2</v>
      </c>
      <c r="C10" s="88"/>
      <c r="D10" s="43" t="s">
        <v>30</v>
      </c>
      <c r="E10" s="35" t="s">
        <v>31</v>
      </c>
      <c r="F10" s="36">
        <v>5</v>
      </c>
      <c r="H10" s="37">
        <f>IF(F10=I10,J10)</f>
        <v>5</v>
      </c>
      <c r="I10" s="37">
        <f>IF(F10="NA","NA",J10)</f>
        <v>5</v>
      </c>
      <c r="J10" s="36">
        <v>5</v>
      </c>
    </row>
    <row r="11" spans="1:10" ht="90" x14ac:dyDescent="0.35">
      <c r="A11" s="33"/>
      <c r="B11" s="34">
        <f t="shared" ref="B11:B76" si="0">B10+1</f>
        <v>3</v>
      </c>
      <c r="C11" s="92" t="s">
        <v>32</v>
      </c>
      <c r="D11" s="43" t="s">
        <v>33</v>
      </c>
      <c r="E11" s="35" t="s">
        <v>234</v>
      </c>
      <c r="F11" s="36">
        <v>1</v>
      </c>
      <c r="H11" s="37">
        <f>IF(F11=I11,J11)</f>
        <v>1</v>
      </c>
      <c r="I11" s="37">
        <f>IF(F11="NA","NA",J11)</f>
        <v>1</v>
      </c>
      <c r="J11" s="36">
        <v>1</v>
      </c>
    </row>
    <row r="12" spans="1:10" ht="107.25" customHeight="1" x14ac:dyDescent="0.35">
      <c r="A12" s="33"/>
      <c r="B12" s="34">
        <f t="shared" si="0"/>
        <v>4</v>
      </c>
      <c r="C12" s="92"/>
      <c r="D12" s="43" t="s">
        <v>34</v>
      </c>
      <c r="E12" s="35" t="s">
        <v>35</v>
      </c>
      <c r="F12" s="36">
        <v>1</v>
      </c>
      <c r="H12" s="37">
        <f>IF(F12=I12,J12)</f>
        <v>1</v>
      </c>
      <c r="I12" s="37">
        <f>IF(F12="NA","NA",J12)</f>
        <v>1</v>
      </c>
      <c r="J12" s="36">
        <v>1</v>
      </c>
    </row>
    <row r="13" spans="1:10" ht="130.5" customHeight="1" x14ac:dyDescent="0.35">
      <c r="A13" s="33"/>
      <c r="B13" s="34">
        <f t="shared" si="0"/>
        <v>5</v>
      </c>
      <c r="C13" s="92"/>
      <c r="D13" s="43" t="s">
        <v>36</v>
      </c>
      <c r="E13" s="35" t="s">
        <v>37</v>
      </c>
      <c r="F13" s="36">
        <v>1</v>
      </c>
      <c r="H13" s="37">
        <f>IF(F13=I13,J13)</f>
        <v>1</v>
      </c>
      <c r="I13" s="37">
        <f>IF(F13="NA","NA",J13)</f>
        <v>1</v>
      </c>
      <c r="J13" s="36">
        <v>1</v>
      </c>
    </row>
    <row r="14" spans="1:10" ht="58.5" customHeight="1" x14ac:dyDescent="0.35">
      <c r="A14" s="33"/>
      <c r="B14" s="34">
        <f t="shared" si="0"/>
        <v>6</v>
      </c>
      <c r="C14" s="96" t="s">
        <v>41</v>
      </c>
      <c r="D14" s="35" t="s">
        <v>235</v>
      </c>
      <c r="E14" s="35" t="s">
        <v>236</v>
      </c>
      <c r="F14" s="36">
        <v>1</v>
      </c>
      <c r="H14" s="37">
        <f t="shared" ref="H14:H20" si="1">IF(F14=I14,J14)</f>
        <v>1</v>
      </c>
      <c r="I14" s="37">
        <f t="shared" ref="I14:I20" si="2">IF(F14="NA","NA",J14)</f>
        <v>1</v>
      </c>
      <c r="J14" s="36">
        <v>1</v>
      </c>
    </row>
    <row r="15" spans="1:10" ht="103.5" customHeight="1" x14ac:dyDescent="0.35">
      <c r="A15" s="33"/>
      <c r="B15" s="34">
        <f t="shared" si="0"/>
        <v>7</v>
      </c>
      <c r="C15" s="97"/>
      <c r="D15" s="35" t="s">
        <v>42</v>
      </c>
      <c r="E15" s="43" t="s">
        <v>342</v>
      </c>
      <c r="F15" s="36">
        <v>1</v>
      </c>
      <c r="H15" s="37">
        <f t="shared" si="1"/>
        <v>1</v>
      </c>
      <c r="I15" s="37">
        <f t="shared" si="2"/>
        <v>1</v>
      </c>
      <c r="J15" s="36">
        <v>1</v>
      </c>
    </row>
    <row r="16" spans="1:10" ht="105.75" customHeight="1" x14ac:dyDescent="0.35">
      <c r="A16" s="33"/>
      <c r="B16" s="34">
        <f t="shared" si="0"/>
        <v>8</v>
      </c>
      <c r="C16" s="97"/>
      <c r="D16" s="35" t="s">
        <v>43</v>
      </c>
      <c r="E16" s="43" t="s">
        <v>38</v>
      </c>
      <c r="F16" s="36">
        <v>1</v>
      </c>
      <c r="H16" s="37">
        <f t="shared" si="1"/>
        <v>1</v>
      </c>
      <c r="I16" s="37">
        <f t="shared" si="2"/>
        <v>1</v>
      </c>
      <c r="J16" s="36">
        <v>1</v>
      </c>
    </row>
    <row r="17" spans="1:10" ht="154.5" customHeight="1" x14ac:dyDescent="0.35">
      <c r="A17" s="33"/>
      <c r="B17" s="34">
        <f t="shared" si="0"/>
        <v>9</v>
      </c>
      <c r="C17" s="97"/>
      <c r="D17" s="43" t="s">
        <v>44</v>
      </c>
      <c r="E17" s="43" t="s">
        <v>45</v>
      </c>
      <c r="F17" s="36">
        <v>1</v>
      </c>
      <c r="H17" s="37">
        <f t="shared" si="1"/>
        <v>1</v>
      </c>
      <c r="I17" s="37">
        <f t="shared" si="2"/>
        <v>1</v>
      </c>
      <c r="J17" s="36">
        <v>1</v>
      </c>
    </row>
    <row r="18" spans="1:10" s="38" customFormat="1" ht="114.75" customHeight="1" x14ac:dyDescent="0.35">
      <c r="A18" s="33"/>
      <c r="B18" s="34">
        <f t="shared" si="0"/>
        <v>10</v>
      </c>
      <c r="C18" s="97"/>
      <c r="D18" s="35" t="s">
        <v>46</v>
      </c>
      <c r="E18" s="43" t="s">
        <v>47</v>
      </c>
      <c r="F18" s="36">
        <v>1</v>
      </c>
      <c r="H18" s="37">
        <f t="shared" si="1"/>
        <v>1</v>
      </c>
      <c r="I18" s="37">
        <f t="shared" si="2"/>
        <v>1</v>
      </c>
      <c r="J18" s="36">
        <v>1</v>
      </c>
    </row>
    <row r="19" spans="1:10" ht="93" customHeight="1" x14ac:dyDescent="0.35">
      <c r="A19" s="33"/>
      <c r="B19" s="34">
        <f t="shared" si="0"/>
        <v>11</v>
      </c>
      <c r="C19" s="97"/>
      <c r="D19" s="43" t="s">
        <v>48</v>
      </c>
      <c r="E19" s="43" t="s">
        <v>39</v>
      </c>
      <c r="F19" s="36">
        <v>1</v>
      </c>
      <c r="H19" s="37">
        <f t="shared" si="1"/>
        <v>1</v>
      </c>
      <c r="I19" s="37">
        <f t="shared" si="2"/>
        <v>1</v>
      </c>
      <c r="J19" s="36">
        <v>1</v>
      </c>
    </row>
    <row r="20" spans="1:10" ht="72" x14ac:dyDescent="0.35">
      <c r="A20" s="33"/>
      <c r="B20" s="34">
        <f t="shared" si="0"/>
        <v>12</v>
      </c>
      <c r="C20" s="97"/>
      <c r="D20" s="43" t="s">
        <v>49</v>
      </c>
      <c r="E20" s="43" t="s">
        <v>39</v>
      </c>
      <c r="F20" s="36">
        <v>5</v>
      </c>
      <c r="H20" s="37">
        <f t="shared" si="1"/>
        <v>5</v>
      </c>
      <c r="I20" s="37">
        <f t="shared" si="2"/>
        <v>5</v>
      </c>
      <c r="J20" s="36">
        <v>5</v>
      </c>
    </row>
    <row r="21" spans="1:10" ht="63" customHeight="1" x14ac:dyDescent="0.35">
      <c r="A21" s="33"/>
      <c r="B21" s="34">
        <f t="shared" si="0"/>
        <v>13</v>
      </c>
      <c r="C21" s="97"/>
      <c r="D21" s="35" t="s">
        <v>50</v>
      </c>
      <c r="E21" s="35" t="s">
        <v>51</v>
      </c>
      <c r="F21" s="36">
        <v>5</v>
      </c>
      <c r="H21" s="37">
        <f t="shared" ref="H21:H31" si="3">IF(F21=I21,J21)</f>
        <v>5</v>
      </c>
      <c r="I21" s="37">
        <f t="shared" ref="I21:I31" si="4">IF(F21="NA","NA",J21)</f>
        <v>5</v>
      </c>
      <c r="J21" s="36">
        <v>5</v>
      </c>
    </row>
    <row r="22" spans="1:10" ht="36" x14ac:dyDescent="0.35">
      <c r="A22" s="33"/>
      <c r="B22" s="34">
        <f t="shared" si="0"/>
        <v>14</v>
      </c>
      <c r="C22" s="97"/>
      <c r="D22" s="35" t="s">
        <v>52</v>
      </c>
      <c r="E22" s="35" t="s">
        <v>27</v>
      </c>
      <c r="F22" s="36">
        <v>1</v>
      </c>
      <c r="H22" s="37">
        <f t="shared" si="3"/>
        <v>1</v>
      </c>
      <c r="I22" s="37">
        <f t="shared" si="4"/>
        <v>1</v>
      </c>
      <c r="J22" s="36">
        <v>1</v>
      </c>
    </row>
    <row r="23" spans="1:10" x14ac:dyDescent="0.35">
      <c r="A23" s="33"/>
      <c r="B23" s="34">
        <f t="shared" si="0"/>
        <v>15</v>
      </c>
      <c r="C23" s="97"/>
      <c r="D23" s="35" t="s">
        <v>53</v>
      </c>
      <c r="E23" s="35" t="s">
        <v>27</v>
      </c>
      <c r="F23" s="36">
        <v>1</v>
      </c>
      <c r="H23" s="37">
        <f t="shared" si="3"/>
        <v>1</v>
      </c>
      <c r="I23" s="37">
        <f t="shared" si="4"/>
        <v>1</v>
      </c>
      <c r="J23" s="36">
        <v>1</v>
      </c>
    </row>
    <row r="24" spans="1:10" ht="58.5" customHeight="1" x14ac:dyDescent="0.35">
      <c r="A24" s="33"/>
      <c r="B24" s="34">
        <f t="shared" si="0"/>
        <v>16</v>
      </c>
      <c r="C24" s="97"/>
      <c r="D24" s="35" t="s">
        <v>54</v>
      </c>
      <c r="E24" s="35" t="s">
        <v>55</v>
      </c>
      <c r="F24" s="36">
        <v>5</v>
      </c>
      <c r="H24" s="37">
        <f t="shared" si="3"/>
        <v>5</v>
      </c>
      <c r="I24" s="37">
        <f t="shared" si="4"/>
        <v>5</v>
      </c>
      <c r="J24" s="36">
        <v>5</v>
      </c>
    </row>
    <row r="25" spans="1:10" ht="27" customHeight="1" x14ac:dyDescent="0.35">
      <c r="A25" s="33"/>
      <c r="B25" s="34">
        <f t="shared" si="0"/>
        <v>17</v>
      </c>
      <c r="C25" s="97"/>
      <c r="D25" s="35" t="s">
        <v>56</v>
      </c>
      <c r="E25" s="35" t="s">
        <v>27</v>
      </c>
      <c r="F25" s="36">
        <v>5</v>
      </c>
      <c r="H25" s="37">
        <f t="shared" si="3"/>
        <v>5</v>
      </c>
      <c r="I25" s="37">
        <f t="shared" si="4"/>
        <v>5</v>
      </c>
      <c r="J25" s="36">
        <v>5</v>
      </c>
    </row>
    <row r="26" spans="1:10" ht="27" customHeight="1" x14ac:dyDescent="0.35">
      <c r="A26" s="33"/>
      <c r="B26" s="34">
        <f t="shared" si="0"/>
        <v>18</v>
      </c>
      <c r="C26" s="97"/>
      <c r="D26" s="35" t="s">
        <v>57</v>
      </c>
      <c r="E26" s="35" t="s">
        <v>27</v>
      </c>
      <c r="F26" s="36">
        <v>1</v>
      </c>
      <c r="H26" s="37">
        <f t="shared" si="3"/>
        <v>1</v>
      </c>
      <c r="I26" s="37">
        <f t="shared" si="4"/>
        <v>1</v>
      </c>
      <c r="J26" s="36">
        <v>1</v>
      </c>
    </row>
    <row r="27" spans="1:10" ht="34.5" customHeight="1" x14ac:dyDescent="0.35">
      <c r="A27" s="33"/>
      <c r="B27" s="34">
        <f t="shared" si="0"/>
        <v>19</v>
      </c>
      <c r="C27" s="97"/>
      <c r="D27" s="35" t="s">
        <v>58</v>
      </c>
      <c r="E27" s="35" t="s">
        <v>59</v>
      </c>
      <c r="F27" s="36">
        <v>1</v>
      </c>
      <c r="H27" s="37">
        <f t="shared" si="3"/>
        <v>1</v>
      </c>
      <c r="I27" s="37">
        <f t="shared" si="4"/>
        <v>1</v>
      </c>
      <c r="J27" s="36">
        <v>1</v>
      </c>
    </row>
    <row r="28" spans="1:10" ht="27.75" customHeight="1" x14ac:dyDescent="0.35">
      <c r="A28" s="33"/>
      <c r="B28" s="34">
        <f t="shared" si="0"/>
        <v>20</v>
      </c>
      <c r="C28" s="97"/>
      <c r="D28" s="43" t="s">
        <v>60</v>
      </c>
      <c r="E28" s="35" t="s">
        <v>25</v>
      </c>
      <c r="F28" s="36">
        <v>1</v>
      </c>
      <c r="H28" s="37">
        <f t="shared" si="3"/>
        <v>1</v>
      </c>
      <c r="I28" s="37">
        <f t="shared" si="4"/>
        <v>1</v>
      </c>
      <c r="J28" s="36">
        <v>1</v>
      </c>
    </row>
    <row r="29" spans="1:10" ht="30" customHeight="1" x14ac:dyDescent="0.35">
      <c r="A29" s="33"/>
      <c r="B29" s="34">
        <f t="shared" si="0"/>
        <v>21</v>
      </c>
      <c r="C29" s="97"/>
      <c r="D29" s="43" t="s">
        <v>26</v>
      </c>
      <c r="E29" s="35" t="s">
        <v>61</v>
      </c>
      <c r="F29" s="36">
        <v>1</v>
      </c>
      <c r="H29" s="37">
        <f t="shared" si="3"/>
        <v>1</v>
      </c>
      <c r="I29" s="37">
        <f t="shared" si="4"/>
        <v>1</v>
      </c>
      <c r="J29" s="36">
        <v>1</v>
      </c>
    </row>
    <row r="30" spans="1:10" ht="36" x14ac:dyDescent="0.35">
      <c r="A30" s="33"/>
      <c r="B30" s="34">
        <f t="shared" si="0"/>
        <v>22</v>
      </c>
      <c r="C30" s="98"/>
      <c r="D30" s="39" t="s">
        <v>189</v>
      </c>
      <c r="E30" s="40" t="s">
        <v>190</v>
      </c>
      <c r="F30" s="36">
        <f>'Carro rojo'!E64</f>
        <v>20</v>
      </c>
      <c r="H30" s="37">
        <f>IF(F30=I30,J30)</f>
        <v>20</v>
      </c>
      <c r="I30" s="37">
        <f>IF(F30="NA","NA",J30)</f>
        <v>20</v>
      </c>
      <c r="J30" s="36">
        <v>20</v>
      </c>
    </row>
    <row r="31" spans="1:10" ht="140.25" customHeight="1" x14ac:dyDescent="0.35">
      <c r="A31" s="33"/>
      <c r="B31" s="34">
        <f t="shared" si="0"/>
        <v>23</v>
      </c>
      <c r="C31" s="35" t="s">
        <v>41</v>
      </c>
      <c r="D31" s="41" t="s">
        <v>62</v>
      </c>
      <c r="E31" s="35" t="s">
        <v>1</v>
      </c>
      <c r="F31" s="36">
        <v>1</v>
      </c>
      <c r="H31" s="37">
        <f t="shared" si="3"/>
        <v>1</v>
      </c>
      <c r="I31" s="37">
        <f t="shared" si="4"/>
        <v>1</v>
      </c>
      <c r="J31" s="36">
        <v>1</v>
      </c>
    </row>
    <row r="32" spans="1:10" ht="190.5" customHeight="1" x14ac:dyDescent="0.35">
      <c r="A32" s="33"/>
      <c r="B32" s="34">
        <f t="shared" si="0"/>
        <v>24</v>
      </c>
      <c r="C32" s="99" t="s">
        <v>216</v>
      </c>
      <c r="D32" s="55" t="s">
        <v>63</v>
      </c>
      <c r="E32" s="35" t="s">
        <v>339</v>
      </c>
      <c r="F32" s="42">
        <v>1</v>
      </c>
      <c r="G32" s="35"/>
      <c r="H32" s="37">
        <f>IF(F32=I32,J32)</f>
        <v>1</v>
      </c>
      <c r="I32" s="37">
        <f>IF(F32="NA","NA",J32)</f>
        <v>1</v>
      </c>
      <c r="J32" s="36">
        <v>1</v>
      </c>
    </row>
    <row r="33" spans="1:10" ht="18.75" x14ac:dyDescent="0.35">
      <c r="A33" s="33"/>
      <c r="B33" s="34">
        <f t="shared" si="0"/>
        <v>25</v>
      </c>
      <c r="C33" s="100"/>
      <c r="D33" s="41" t="s">
        <v>191</v>
      </c>
      <c r="E33" s="35" t="s">
        <v>25</v>
      </c>
      <c r="F33" s="42">
        <v>1</v>
      </c>
      <c r="G33" s="35"/>
      <c r="H33" s="37">
        <f>IF(F33=I33,J33)</f>
        <v>1</v>
      </c>
      <c r="I33" s="37">
        <f>IF(F33="NA","NA",J33)</f>
        <v>1</v>
      </c>
      <c r="J33" s="36">
        <v>1</v>
      </c>
    </row>
    <row r="34" spans="1:10" ht="36" x14ac:dyDescent="0.35">
      <c r="A34" s="33"/>
      <c r="B34" s="34">
        <f t="shared" si="0"/>
        <v>26</v>
      </c>
      <c r="C34" s="100"/>
      <c r="D34" s="41" t="s">
        <v>233</v>
      </c>
      <c r="E34" s="35" t="s">
        <v>25</v>
      </c>
      <c r="F34" s="42">
        <v>1</v>
      </c>
      <c r="G34" s="35"/>
      <c r="H34" s="37">
        <f>IF(F34=I34,J34)</f>
        <v>1</v>
      </c>
      <c r="I34" s="37">
        <f>IF(F34="NA","NA",J34)</f>
        <v>1</v>
      </c>
      <c r="J34" s="36">
        <v>1</v>
      </c>
    </row>
    <row r="35" spans="1:10" ht="36" x14ac:dyDescent="0.35">
      <c r="A35" s="33"/>
      <c r="B35" s="34">
        <f t="shared" si="0"/>
        <v>27</v>
      </c>
      <c r="C35" s="100"/>
      <c r="D35" s="41" t="s">
        <v>192</v>
      </c>
      <c r="E35" s="35" t="s">
        <v>193</v>
      </c>
      <c r="F35" s="42">
        <v>5</v>
      </c>
      <c r="G35" s="35"/>
      <c r="H35" s="37">
        <f>IF(F35=I35,J35)</f>
        <v>5</v>
      </c>
      <c r="I35" s="37">
        <f>IF(F35="NA","NA",J35)</f>
        <v>5</v>
      </c>
      <c r="J35" s="36">
        <v>5</v>
      </c>
    </row>
    <row r="36" spans="1:10" ht="162" x14ac:dyDescent="0.35">
      <c r="A36" s="33"/>
      <c r="B36" s="34">
        <f t="shared" si="0"/>
        <v>28</v>
      </c>
      <c r="C36" s="100"/>
      <c r="D36" s="41" t="s">
        <v>40</v>
      </c>
      <c r="E36" s="35" t="s">
        <v>194</v>
      </c>
      <c r="F36" s="42">
        <v>1</v>
      </c>
      <c r="G36" s="35"/>
      <c r="H36" s="35">
        <f>IF(F36=I36,J36)</f>
        <v>1</v>
      </c>
      <c r="I36" s="35">
        <f>IF(F36="NA","NA",J36)</f>
        <v>1</v>
      </c>
      <c r="J36" s="35">
        <v>1</v>
      </c>
    </row>
    <row r="37" spans="1:10" ht="18.75" x14ac:dyDescent="0.35">
      <c r="A37" s="33"/>
      <c r="B37" s="34">
        <f t="shared" si="0"/>
        <v>29</v>
      </c>
      <c r="C37" s="100"/>
      <c r="D37" s="41" t="s">
        <v>195</v>
      </c>
      <c r="E37" s="35" t="s">
        <v>196</v>
      </c>
      <c r="F37" s="42">
        <v>5</v>
      </c>
      <c r="G37" s="35"/>
      <c r="H37" s="35">
        <f t="shared" ref="H37:H53" si="5">IF(F37=I37,J37)</f>
        <v>5</v>
      </c>
      <c r="I37" s="35">
        <f t="shared" ref="I37:I53" si="6">IF(F37="NA","NA",J37)</f>
        <v>5</v>
      </c>
      <c r="J37" s="35">
        <v>5</v>
      </c>
    </row>
    <row r="38" spans="1:10" ht="36" x14ac:dyDescent="0.35">
      <c r="A38" s="33"/>
      <c r="B38" s="34">
        <f t="shared" si="0"/>
        <v>30</v>
      </c>
      <c r="C38" s="100"/>
      <c r="D38" s="41" t="s">
        <v>197</v>
      </c>
      <c r="E38" s="35" t="s">
        <v>198</v>
      </c>
      <c r="F38" s="42">
        <v>5</v>
      </c>
      <c r="G38" s="35"/>
      <c r="H38" s="35">
        <f t="shared" si="5"/>
        <v>5</v>
      </c>
      <c r="I38" s="35">
        <f t="shared" si="6"/>
        <v>5</v>
      </c>
      <c r="J38" s="35">
        <v>5</v>
      </c>
    </row>
    <row r="39" spans="1:10" ht="18.75" x14ac:dyDescent="0.35">
      <c r="A39" s="33"/>
      <c r="B39" s="34">
        <f t="shared" si="0"/>
        <v>31</v>
      </c>
      <c r="C39" s="100"/>
      <c r="D39" s="41" t="s">
        <v>199</v>
      </c>
      <c r="E39" s="35" t="s">
        <v>27</v>
      </c>
      <c r="F39" s="42">
        <v>1</v>
      </c>
      <c r="G39" s="35"/>
      <c r="H39" s="35">
        <f t="shared" si="5"/>
        <v>1</v>
      </c>
      <c r="I39" s="35">
        <f t="shared" si="6"/>
        <v>1</v>
      </c>
      <c r="J39" s="35">
        <v>1</v>
      </c>
    </row>
    <row r="40" spans="1:10" ht="18.75" x14ac:dyDescent="0.35">
      <c r="A40" s="33"/>
      <c r="B40" s="34">
        <f t="shared" si="0"/>
        <v>32</v>
      </c>
      <c r="C40" s="100"/>
      <c r="D40" s="41" t="s">
        <v>200</v>
      </c>
      <c r="E40" s="35" t="s">
        <v>27</v>
      </c>
      <c r="F40" s="42">
        <v>1</v>
      </c>
      <c r="G40" s="35"/>
      <c r="H40" s="35">
        <f t="shared" si="5"/>
        <v>1</v>
      </c>
      <c r="I40" s="35">
        <f t="shared" si="6"/>
        <v>1</v>
      </c>
      <c r="J40" s="35">
        <v>1</v>
      </c>
    </row>
    <row r="41" spans="1:10" ht="18.75" x14ac:dyDescent="0.35">
      <c r="A41" s="33"/>
      <c r="B41" s="34">
        <f t="shared" si="0"/>
        <v>33</v>
      </c>
      <c r="C41" s="100"/>
      <c r="D41" s="41" t="s">
        <v>206</v>
      </c>
      <c r="E41" s="35" t="s">
        <v>25</v>
      </c>
      <c r="F41" s="42">
        <v>5</v>
      </c>
      <c r="G41" s="35"/>
      <c r="H41" s="35">
        <f t="shared" si="5"/>
        <v>5</v>
      </c>
      <c r="I41" s="35">
        <f t="shared" si="6"/>
        <v>5</v>
      </c>
      <c r="J41" s="35">
        <v>5</v>
      </c>
    </row>
    <row r="42" spans="1:10" ht="18.75" x14ac:dyDescent="0.35">
      <c r="A42" s="33"/>
      <c r="B42" s="34">
        <f t="shared" si="0"/>
        <v>34</v>
      </c>
      <c r="C42" s="100"/>
      <c r="D42" s="41" t="s">
        <v>220</v>
      </c>
      <c r="E42" s="35" t="s">
        <v>201</v>
      </c>
      <c r="F42" s="42">
        <v>5</v>
      </c>
      <c r="G42" s="35"/>
      <c r="H42" s="35">
        <f t="shared" si="5"/>
        <v>5</v>
      </c>
      <c r="I42" s="35">
        <f t="shared" si="6"/>
        <v>5</v>
      </c>
      <c r="J42" s="35">
        <v>5</v>
      </c>
    </row>
    <row r="43" spans="1:10" ht="54" x14ac:dyDescent="0.35">
      <c r="A43" s="33"/>
      <c r="B43" s="34">
        <f t="shared" si="0"/>
        <v>35</v>
      </c>
      <c r="C43" s="100"/>
      <c r="D43" s="41" t="s">
        <v>221</v>
      </c>
      <c r="E43" s="35" t="s">
        <v>202</v>
      </c>
      <c r="F43" s="42">
        <v>5</v>
      </c>
      <c r="G43" s="35"/>
      <c r="H43" s="35">
        <f t="shared" si="5"/>
        <v>5</v>
      </c>
      <c r="I43" s="35">
        <f t="shared" si="6"/>
        <v>5</v>
      </c>
      <c r="J43" s="35">
        <v>5</v>
      </c>
    </row>
    <row r="44" spans="1:10" ht="162" x14ac:dyDescent="0.35">
      <c r="A44" s="33"/>
      <c r="B44" s="34">
        <f t="shared" si="0"/>
        <v>36</v>
      </c>
      <c r="C44" s="100"/>
      <c r="D44" s="41" t="s">
        <v>207</v>
      </c>
      <c r="E44" s="35" t="s">
        <v>203</v>
      </c>
      <c r="F44" s="42">
        <v>1</v>
      </c>
      <c r="G44" s="35"/>
      <c r="H44" s="35">
        <f t="shared" si="5"/>
        <v>1</v>
      </c>
      <c r="I44" s="35">
        <f t="shared" si="6"/>
        <v>1</v>
      </c>
      <c r="J44" s="35">
        <v>1</v>
      </c>
    </row>
    <row r="45" spans="1:10" ht="54" x14ac:dyDescent="0.35">
      <c r="A45" s="33"/>
      <c r="B45" s="34">
        <f t="shared" si="0"/>
        <v>37</v>
      </c>
      <c r="C45" s="100"/>
      <c r="D45" s="41" t="s">
        <v>208</v>
      </c>
      <c r="E45" s="56" t="s">
        <v>204</v>
      </c>
      <c r="F45" s="42">
        <v>5</v>
      </c>
      <c r="G45" s="35"/>
      <c r="H45" s="35">
        <f t="shared" si="5"/>
        <v>5</v>
      </c>
      <c r="I45" s="35">
        <f t="shared" si="6"/>
        <v>5</v>
      </c>
      <c r="J45" s="35">
        <v>5</v>
      </c>
    </row>
    <row r="46" spans="1:10" ht="93.75" customHeight="1" x14ac:dyDescent="0.35">
      <c r="A46" s="33"/>
      <c r="B46" s="34">
        <f t="shared" si="0"/>
        <v>38</v>
      </c>
      <c r="C46" s="100"/>
      <c r="D46" s="55" t="s">
        <v>209</v>
      </c>
      <c r="E46" s="56" t="s">
        <v>246</v>
      </c>
      <c r="F46" s="42">
        <v>1</v>
      </c>
      <c r="G46" s="35"/>
      <c r="H46" s="35">
        <f t="shared" si="5"/>
        <v>1</v>
      </c>
      <c r="I46" s="35">
        <f t="shared" si="6"/>
        <v>1</v>
      </c>
      <c r="J46" s="35">
        <v>1</v>
      </c>
    </row>
    <row r="47" spans="1:10" ht="54" x14ac:dyDescent="0.35">
      <c r="A47" s="33"/>
      <c r="B47" s="34">
        <f t="shared" si="0"/>
        <v>39</v>
      </c>
      <c r="C47" s="100"/>
      <c r="D47" s="41" t="s">
        <v>210</v>
      </c>
      <c r="E47" s="35" t="s">
        <v>205</v>
      </c>
      <c r="F47" s="42">
        <v>1</v>
      </c>
      <c r="G47" s="35"/>
      <c r="H47" s="35">
        <f t="shared" si="5"/>
        <v>1</v>
      </c>
      <c r="I47" s="35">
        <f t="shared" si="6"/>
        <v>1</v>
      </c>
      <c r="J47" s="35">
        <v>1</v>
      </c>
    </row>
    <row r="48" spans="1:10" ht="36" x14ac:dyDescent="0.35">
      <c r="A48" s="33"/>
      <c r="B48" s="34">
        <f t="shared" si="0"/>
        <v>40</v>
      </c>
      <c r="C48" s="100"/>
      <c r="D48" s="41" t="s">
        <v>211</v>
      </c>
      <c r="E48" s="35" t="s">
        <v>25</v>
      </c>
      <c r="F48" s="42">
        <v>5</v>
      </c>
      <c r="G48" s="35"/>
      <c r="H48" s="35">
        <f t="shared" si="5"/>
        <v>5</v>
      </c>
      <c r="I48" s="35">
        <f t="shared" si="6"/>
        <v>5</v>
      </c>
      <c r="J48" s="35">
        <v>5</v>
      </c>
    </row>
    <row r="49" spans="1:10" ht="54" x14ac:dyDescent="0.35">
      <c r="A49" s="33"/>
      <c r="B49" s="34"/>
      <c r="C49" s="100"/>
      <c r="D49" s="62" t="s">
        <v>340</v>
      </c>
      <c r="E49" s="63" t="s">
        <v>341</v>
      </c>
      <c r="F49" s="42">
        <v>5</v>
      </c>
      <c r="G49" s="60"/>
      <c r="H49" s="60">
        <f t="shared" ref="H49" si="7">IF(F49=I49,J49)</f>
        <v>5</v>
      </c>
      <c r="I49" s="60">
        <f t="shared" ref="I49" si="8">IF(F49="NA","NA",J49)</f>
        <v>5</v>
      </c>
      <c r="J49" s="60">
        <v>5</v>
      </c>
    </row>
    <row r="50" spans="1:10" ht="72" x14ac:dyDescent="0.35">
      <c r="A50" s="33"/>
      <c r="B50" s="34">
        <f>B48+1</f>
        <v>41</v>
      </c>
      <c r="C50" s="100"/>
      <c r="D50" s="57" t="s">
        <v>237</v>
      </c>
      <c r="E50" s="58" t="s">
        <v>238</v>
      </c>
      <c r="F50" s="42">
        <v>5</v>
      </c>
      <c r="G50" s="35"/>
      <c r="H50" s="35">
        <f t="shared" si="5"/>
        <v>5</v>
      </c>
      <c r="I50" s="35">
        <f t="shared" si="6"/>
        <v>5</v>
      </c>
      <c r="J50" s="35">
        <v>5</v>
      </c>
    </row>
    <row r="51" spans="1:10" ht="180" x14ac:dyDescent="0.35">
      <c r="A51" s="33"/>
      <c r="B51" s="34">
        <f t="shared" si="0"/>
        <v>42</v>
      </c>
      <c r="C51" s="100"/>
      <c r="D51" s="41" t="s">
        <v>218</v>
      </c>
      <c r="E51" s="35" t="s">
        <v>212</v>
      </c>
      <c r="F51" s="42">
        <v>5</v>
      </c>
      <c r="G51" s="35"/>
      <c r="H51" s="35">
        <f t="shared" si="5"/>
        <v>5</v>
      </c>
      <c r="I51" s="35">
        <f t="shared" si="6"/>
        <v>5</v>
      </c>
      <c r="J51" s="35">
        <v>5</v>
      </c>
    </row>
    <row r="52" spans="1:10" ht="54" x14ac:dyDescent="0.35">
      <c r="A52" s="33"/>
      <c r="B52" s="34">
        <f t="shared" si="0"/>
        <v>43</v>
      </c>
      <c r="C52" s="100"/>
      <c r="D52" s="41" t="s">
        <v>213</v>
      </c>
      <c r="E52" s="35" t="s">
        <v>214</v>
      </c>
      <c r="F52" s="42">
        <v>1</v>
      </c>
      <c r="G52" s="35"/>
      <c r="H52" s="35">
        <f t="shared" si="5"/>
        <v>1</v>
      </c>
      <c r="I52" s="35">
        <f t="shared" si="6"/>
        <v>1</v>
      </c>
      <c r="J52" s="35">
        <v>1</v>
      </c>
    </row>
    <row r="53" spans="1:10" ht="18.75" x14ac:dyDescent="0.35">
      <c r="A53" s="33"/>
      <c r="B53" s="34">
        <f t="shared" si="0"/>
        <v>44</v>
      </c>
      <c r="C53" s="101"/>
      <c r="D53" s="41" t="s">
        <v>222</v>
      </c>
      <c r="E53" s="35" t="s">
        <v>215</v>
      </c>
      <c r="F53" s="42">
        <f>'Carro rojo'!F64</f>
        <v>20</v>
      </c>
      <c r="G53" s="35"/>
      <c r="H53" s="35">
        <f t="shared" si="5"/>
        <v>20</v>
      </c>
      <c r="I53" s="35">
        <f t="shared" si="6"/>
        <v>20</v>
      </c>
      <c r="J53" s="35">
        <v>20</v>
      </c>
    </row>
    <row r="54" spans="1:10" ht="234" x14ac:dyDescent="0.35">
      <c r="A54" s="33"/>
      <c r="B54" s="34">
        <f t="shared" si="0"/>
        <v>45</v>
      </c>
      <c r="C54" s="93" t="s">
        <v>66</v>
      </c>
      <c r="D54" s="43" t="s">
        <v>67</v>
      </c>
      <c r="E54" s="41" t="s">
        <v>239</v>
      </c>
      <c r="F54" s="36">
        <v>1</v>
      </c>
      <c r="H54" s="37">
        <f t="shared" ref="H54:H82" si="9">IF(F54=I54,J54)</f>
        <v>1</v>
      </c>
      <c r="I54" s="37">
        <f t="shared" ref="I54:I82" si="10">IF(F54="NA","NA",J54)</f>
        <v>1</v>
      </c>
      <c r="J54" s="36">
        <v>1</v>
      </c>
    </row>
    <row r="55" spans="1:10" ht="198" x14ac:dyDescent="0.35">
      <c r="A55" s="33"/>
      <c r="B55" s="34">
        <f t="shared" si="0"/>
        <v>46</v>
      </c>
      <c r="C55" s="94"/>
      <c r="D55" s="41" t="s">
        <v>40</v>
      </c>
      <c r="E55" s="41" t="s">
        <v>68</v>
      </c>
      <c r="F55" s="36">
        <v>1</v>
      </c>
      <c r="H55" s="37">
        <f t="shared" si="9"/>
        <v>1</v>
      </c>
      <c r="I55" s="37">
        <f t="shared" si="10"/>
        <v>1</v>
      </c>
      <c r="J55" s="36">
        <v>1</v>
      </c>
    </row>
    <row r="56" spans="1:10" x14ac:dyDescent="0.35">
      <c r="A56" s="33"/>
      <c r="B56" s="34">
        <f t="shared" si="0"/>
        <v>47</v>
      </c>
      <c r="C56" s="94"/>
      <c r="D56" s="43" t="s">
        <v>69</v>
      </c>
      <c r="E56" s="35" t="s">
        <v>65</v>
      </c>
      <c r="F56" s="36">
        <v>1</v>
      </c>
      <c r="H56" s="37">
        <f t="shared" si="9"/>
        <v>1</v>
      </c>
      <c r="I56" s="37">
        <f t="shared" si="10"/>
        <v>1</v>
      </c>
      <c r="J56" s="36">
        <v>1</v>
      </c>
    </row>
    <row r="57" spans="1:10" ht="36" x14ac:dyDescent="0.35">
      <c r="A57" s="33"/>
      <c r="B57" s="34">
        <f t="shared" si="0"/>
        <v>48</v>
      </c>
      <c r="C57" s="94"/>
      <c r="D57" s="43" t="s">
        <v>70</v>
      </c>
      <c r="E57" s="41" t="s">
        <v>71</v>
      </c>
      <c r="F57" s="36">
        <v>1</v>
      </c>
      <c r="H57" s="37">
        <f t="shared" si="9"/>
        <v>1</v>
      </c>
      <c r="I57" s="37">
        <f t="shared" si="10"/>
        <v>1</v>
      </c>
      <c r="J57" s="36">
        <v>1</v>
      </c>
    </row>
    <row r="58" spans="1:10" ht="327" customHeight="1" x14ac:dyDescent="0.35">
      <c r="A58" s="33"/>
      <c r="B58" s="82">
        <f t="shared" si="0"/>
        <v>49</v>
      </c>
      <c r="C58" s="94"/>
      <c r="D58" s="93" t="s">
        <v>2</v>
      </c>
      <c r="E58" s="93" t="s">
        <v>3</v>
      </c>
      <c r="F58" s="82">
        <v>1</v>
      </c>
      <c r="H58" s="37">
        <f t="shared" si="9"/>
        <v>1</v>
      </c>
      <c r="I58" s="37">
        <f t="shared" si="10"/>
        <v>1</v>
      </c>
      <c r="J58" s="36">
        <v>1</v>
      </c>
    </row>
    <row r="59" spans="1:10" ht="344.25" customHeight="1" x14ac:dyDescent="0.35">
      <c r="A59" s="33"/>
      <c r="B59" s="83"/>
      <c r="C59" s="94"/>
      <c r="D59" s="95"/>
      <c r="E59" s="95"/>
      <c r="F59" s="83"/>
      <c r="H59" s="37"/>
      <c r="I59" s="37"/>
      <c r="J59" s="36"/>
    </row>
    <row r="60" spans="1:10" ht="36" x14ac:dyDescent="0.35">
      <c r="A60" s="33"/>
      <c r="B60" s="34">
        <f>B58+1</f>
        <v>50</v>
      </c>
      <c r="C60" s="94"/>
      <c r="D60" s="43" t="s">
        <v>72</v>
      </c>
      <c r="E60" s="35" t="s">
        <v>73</v>
      </c>
      <c r="F60" s="36">
        <v>1</v>
      </c>
      <c r="H60" s="37">
        <f t="shared" si="9"/>
        <v>1</v>
      </c>
      <c r="I60" s="37">
        <f t="shared" si="10"/>
        <v>1</v>
      </c>
      <c r="J60" s="36">
        <v>1</v>
      </c>
    </row>
    <row r="61" spans="1:10" ht="72" x14ac:dyDescent="0.35">
      <c r="A61" s="33"/>
      <c r="B61" s="34">
        <f t="shared" si="0"/>
        <v>51</v>
      </c>
      <c r="C61" s="94"/>
      <c r="D61" s="43" t="s">
        <v>74</v>
      </c>
      <c r="E61" s="35" t="s">
        <v>75</v>
      </c>
      <c r="F61" s="36">
        <v>1</v>
      </c>
      <c r="H61" s="37">
        <f t="shared" si="9"/>
        <v>1</v>
      </c>
      <c r="I61" s="37">
        <f t="shared" si="10"/>
        <v>1</v>
      </c>
      <c r="J61" s="36">
        <v>1</v>
      </c>
    </row>
    <row r="62" spans="1:10" ht="54" x14ac:dyDescent="0.35">
      <c r="A62" s="33"/>
      <c r="B62" s="34">
        <f t="shared" si="0"/>
        <v>52</v>
      </c>
      <c r="C62" s="94"/>
      <c r="D62" s="41" t="s">
        <v>76</v>
      </c>
      <c r="E62" s="41" t="s">
        <v>77</v>
      </c>
      <c r="F62" s="36">
        <v>1</v>
      </c>
      <c r="H62" s="37">
        <f t="shared" si="9"/>
        <v>1</v>
      </c>
      <c r="I62" s="37">
        <f t="shared" si="10"/>
        <v>1</v>
      </c>
      <c r="J62" s="36">
        <v>1</v>
      </c>
    </row>
    <row r="63" spans="1:10" ht="36" x14ac:dyDescent="0.35">
      <c r="A63" s="33"/>
      <c r="B63" s="34">
        <f t="shared" si="0"/>
        <v>53</v>
      </c>
      <c r="C63" s="95"/>
      <c r="D63" s="41" t="s">
        <v>78</v>
      </c>
      <c r="E63" s="41" t="s">
        <v>79</v>
      </c>
      <c r="F63" s="36">
        <v>1</v>
      </c>
      <c r="H63" s="37">
        <f t="shared" si="9"/>
        <v>1</v>
      </c>
      <c r="I63" s="37">
        <f t="shared" si="10"/>
        <v>1</v>
      </c>
      <c r="J63" s="36">
        <v>1</v>
      </c>
    </row>
    <row r="64" spans="1:10" ht="180" x14ac:dyDescent="0.35">
      <c r="A64" s="33"/>
      <c r="B64" s="34">
        <f t="shared" si="0"/>
        <v>54</v>
      </c>
      <c r="C64" s="92" t="s">
        <v>80</v>
      </c>
      <c r="D64" s="43" t="s">
        <v>63</v>
      </c>
      <c r="E64" s="41" t="s">
        <v>240</v>
      </c>
      <c r="F64" s="36">
        <v>1</v>
      </c>
      <c r="H64" s="37">
        <f t="shared" si="9"/>
        <v>1</v>
      </c>
      <c r="I64" s="37">
        <f t="shared" si="10"/>
        <v>1</v>
      </c>
      <c r="J64" s="36">
        <v>1</v>
      </c>
    </row>
    <row r="65" spans="1:10" ht="93" customHeight="1" x14ac:dyDescent="0.35">
      <c r="A65" s="33"/>
      <c r="B65" s="34">
        <f t="shared" si="0"/>
        <v>55</v>
      </c>
      <c r="C65" s="92"/>
      <c r="D65" s="35" t="s">
        <v>40</v>
      </c>
      <c r="E65" s="41" t="s">
        <v>219</v>
      </c>
      <c r="F65" s="36">
        <v>1</v>
      </c>
      <c r="H65" s="37">
        <f t="shared" si="9"/>
        <v>1</v>
      </c>
      <c r="I65" s="37">
        <f t="shared" si="10"/>
        <v>1</v>
      </c>
      <c r="J65" s="36">
        <v>1</v>
      </c>
    </row>
    <row r="66" spans="1:10" ht="47.25" customHeight="1" x14ac:dyDescent="0.35">
      <c r="A66" s="33"/>
      <c r="B66" s="34">
        <f t="shared" si="0"/>
        <v>56</v>
      </c>
      <c r="C66" s="92"/>
      <c r="D66" s="35" t="s">
        <v>81</v>
      </c>
      <c r="E66" s="41" t="s">
        <v>82</v>
      </c>
      <c r="F66" s="36">
        <v>1</v>
      </c>
      <c r="H66" s="37">
        <f t="shared" si="9"/>
        <v>1</v>
      </c>
      <c r="I66" s="37">
        <f t="shared" si="10"/>
        <v>1</v>
      </c>
      <c r="J66" s="36">
        <v>1</v>
      </c>
    </row>
    <row r="67" spans="1:10" ht="54" x14ac:dyDescent="0.35">
      <c r="A67" s="33"/>
      <c r="B67" s="34">
        <f t="shared" si="0"/>
        <v>57</v>
      </c>
      <c r="C67" s="92"/>
      <c r="D67" s="41" t="s">
        <v>83</v>
      </c>
      <c r="E67" s="41" t="s">
        <v>84</v>
      </c>
      <c r="F67" s="36">
        <v>1</v>
      </c>
      <c r="H67" s="37">
        <f t="shared" si="9"/>
        <v>1</v>
      </c>
      <c r="I67" s="37">
        <f t="shared" si="10"/>
        <v>1</v>
      </c>
      <c r="J67" s="36">
        <v>1</v>
      </c>
    </row>
    <row r="68" spans="1:10" ht="75" customHeight="1" x14ac:dyDescent="0.35">
      <c r="A68" s="33"/>
      <c r="B68" s="34">
        <f t="shared" si="0"/>
        <v>58</v>
      </c>
      <c r="C68" s="92"/>
      <c r="D68" s="41" t="s">
        <v>85</v>
      </c>
      <c r="E68" s="41" t="s">
        <v>84</v>
      </c>
      <c r="F68" s="36">
        <v>1</v>
      </c>
      <c r="H68" s="37">
        <f t="shared" si="9"/>
        <v>1</v>
      </c>
      <c r="I68" s="37">
        <f t="shared" si="10"/>
        <v>1</v>
      </c>
      <c r="J68" s="36">
        <v>1</v>
      </c>
    </row>
    <row r="69" spans="1:10" ht="47.25" customHeight="1" x14ac:dyDescent="0.35">
      <c r="A69" s="33"/>
      <c r="B69" s="34">
        <f t="shared" si="0"/>
        <v>59</v>
      </c>
      <c r="C69" s="92"/>
      <c r="D69" s="43" t="s">
        <v>69</v>
      </c>
      <c r="E69" s="35" t="s">
        <v>24</v>
      </c>
      <c r="F69" s="36">
        <v>1</v>
      </c>
      <c r="H69" s="37">
        <f t="shared" si="9"/>
        <v>1</v>
      </c>
      <c r="I69" s="37">
        <f t="shared" si="10"/>
        <v>1</v>
      </c>
      <c r="J69" s="36">
        <v>1</v>
      </c>
    </row>
    <row r="70" spans="1:10" ht="61.5" customHeight="1" x14ac:dyDescent="0.35">
      <c r="A70" s="33"/>
      <c r="B70" s="34">
        <f t="shared" si="0"/>
        <v>60</v>
      </c>
      <c r="C70" s="92"/>
      <c r="D70" s="41" t="s">
        <v>86</v>
      </c>
      <c r="E70" s="35" t="s">
        <v>65</v>
      </c>
      <c r="F70" s="36">
        <v>1</v>
      </c>
      <c r="H70" s="37">
        <f t="shared" si="9"/>
        <v>1</v>
      </c>
      <c r="I70" s="37">
        <f t="shared" si="10"/>
        <v>1</v>
      </c>
      <c r="J70" s="36">
        <v>1</v>
      </c>
    </row>
    <row r="71" spans="1:10" ht="72" x14ac:dyDescent="0.35">
      <c r="A71" s="33"/>
      <c r="B71" s="34">
        <f t="shared" si="0"/>
        <v>61</v>
      </c>
      <c r="C71" s="92"/>
      <c r="D71" s="41" t="s">
        <v>87</v>
      </c>
      <c r="E71" s="41" t="s">
        <v>88</v>
      </c>
      <c r="F71" s="36">
        <v>1</v>
      </c>
      <c r="H71" s="37">
        <f t="shared" si="9"/>
        <v>1</v>
      </c>
      <c r="I71" s="37">
        <f t="shared" si="10"/>
        <v>1</v>
      </c>
      <c r="J71" s="36">
        <v>1</v>
      </c>
    </row>
    <row r="72" spans="1:10" ht="144" x14ac:dyDescent="0.35">
      <c r="A72" s="33"/>
      <c r="B72" s="34">
        <f t="shared" si="0"/>
        <v>62</v>
      </c>
      <c r="C72" s="92"/>
      <c r="D72" s="41" t="s">
        <v>245</v>
      </c>
      <c r="E72" s="41" t="s">
        <v>247</v>
      </c>
      <c r="F72" s="36">
        <v>1</v>
      </c>
      <c r="H72" s="37">
        <f t="shared" si="9"/>
        <v>1</v>
      </c>
      <c r="I72" s="37">
        <f t="shared" si="10"/>
        <v>1</v>
      </c>
      <c r="J72" s="36">
        <v>1</v>
      </c>
    </row>
    <row r="73" spans="1:10" ht="45.75" customHeight="1" x14ac:dyDescent="0.35">
      <c r="A73" s="33"/>
      <c r="B73" s="34">
        <f t="shared" si="0"/>
        <v>63</v>
      </c>
      <c r="C73" s="92"/>
      <c r="D73" s="41" t="s">
        <v>89</v>
      </c>
      <c r="E73" s="41" t="s">
        <v>90</v>
      </c>
      <c r="F73" s="36">
        <v>5</v>
      </c>
      <c r="H73" s="37">
        <f t="shared" si="9"/>
        <v>5</v>
      </c>
      <c r="I73" s="37">
        <f t="shared" si="10"/>
        <v>5</v>
      </c>
      <c r="J73" s="36">
        <v>5</v>
      </c>
    </row>
    <row r="74" spans="1:10" ht="108" x14ac:dyDescent="0.35">
      <c r="A74" s="33"/>
      <c r="B74" s="34">
        <f t="shared" si="0"/>
        <v>64</v>
      </c>
      <c r="C74" s="92"/>
      <c r="D74" s="41" t="s">
        <v>91</v>
      </c>
      <c r="E74" s="41" t="s">
        <v>92</v>
      </c>
      <c r="F74" s="36">
        <v>1</v>
      </c>
      <c r="H74" s="37">
        <f t="shared" si="9"/>
        <v>1</v>
      </c>
      <c r="I74" s="37">
        <f t="shared" si="10"/>
        <v>1</v>
      </c>
      <c r="J74" s="36">
        <v>1</v>
      </c>
    </row>
    <row r="75" spans="1:10" ht="33.75" customHeight="1" x14ac:dyDescent="0.35">
      <c r="A75" s="33"/>
      <c r="B75" s="34">
        <f t="shared" si="0"/>
        <v>65</v>
      </c>
      <c r="C75" s="92"/>
      <c r="D75" s="43" t="s">
        <v>72</v>
      </c>
      <c r="E75" s="41" t="s">
        <v>93</v>
      </c>
      <c r="F75" s="36">
        <v>1</v>
      </c>
      <c r="H75" s="37">
        <f t="shared" si="9"/>
        <v>1</v>
      </c>
      <c r="I75" s="37">
        <f t="shared" si="10"/>
        <v>1</v>
      </c>
      <c r="J75" s="36">
        <v>1</v>
      </c>
    </row>
    <row r="76" spans="1:10" ht="36" x14ac:dyDescent="0.35">
      <c r="A76" s="33"/>
      <c r="B76" s="34">
        <f t="shared" si="0"/>
        <v>66</v>
      </c>
      <c r="C76" s="92"/>
      <c r="D76" s="43" t="s">
        <v>94</v>
      </c>
      <c r="E76" s="41" t="s">
        <v>95</v>
      </c>
      <c r="F76" s="36">
        <v>1</v>
      </c>
      <c r="H76" s="37">
        <f t="shared" si="9"/>
        <v>1</v>
      </c>
      <c r="I76" s="37">
        <f t="shared" si="10"/>
        <v>1</v>
      </c>
      <c r="J76" s="36">
        <v>1</v>
      </c>
    </row>
    <row r="77" spans="1:10" ht="36" x14ac:dyDescent="0.35">
      <c r="A77" s="33"/>
      <c r="B77" s="34">
        <f t="shared" ref="B77:B84" si="11">B76+1</f>
        <v>67</v>
      </c>
      <c r="C77" s="92"/>
      <c r="D77" s="35" t="s">
        <v>96</v>
      </c>
      <c r="E77" s="41" t="s">
        <v>97</v>
      </c>
      <c r="F77" s="36">
        <v>1</v>
      </c>
      <c r="H77" s="37">
        <f t="shared" si="9"/>
        <v>1</v>
      </c>
      <c r="I77" s="37">
        <f t="shared" si="10"/>
        <v>1</v>
      </c>
      <c r="J77" s="36">
        <v>1</v>
      </c>
    </row>
    <row r="78" spans="1:10" ht="54" x14ac:dyDescent="0.35">
      <c r="A78" s="33"/>
      <c r="B78" s="34">
        <f t="shared" si="11"/>
        <v>68</v>
      </c>
      <c r="C78" s="92"/>
      <c r="D78" s="35" t="s">
        <v>78</v>
      </c>
      <c r="E78" s="41" t="s">
        <v>98</v>
      </c>
      <c r="F78" s="36">
        <v>1</v>
      </c>
      <c r="H78" s="37">
        <f t="shared" si="9"/>
        <v>1</v>
      </c>
      <c r="I78" s="37">
        <f t="shared" si="10"/>
        <v>1</v>
      </c>
      <c r="J78" s="36">
        <v>1</v>
      </c>
    </row>
    <row r="79" spans="1:10" ht="54" x14ac:dyDescent="0.35">
      <c r="A79" s="33"/>
      <c r="B79" s="34">
        <f t="shared" si="11"/>
        <v>69</v>
      </c>
      <c r="C79" s="92"/>
      <c r="D79" s="41" t="s">
        <v>99</v>
      </c>
      <c r="E79" s="41" t="s">
        <v>100</v>
      </c>
      <c r="F79" s="36">
        <v>5</v>
      </c>
      <c r="H79" s="37">
        <f t="shared" si="9"/>
        <v>5</v>
      </c>
      <c r="I79" s="37">
        <f t="shared" si="10"/>
        <v>5</v>
      </c>
      <c r="J79" s="36">
        <v>5</v>
      </c>
    </row>
    <row r="80" spans="1:10" ht="108" x14ac:dyDescent="0.35">
      <c r="A80" s="33"/>
      <c r="B80" s="34">
        <f t="shared" si="11"/>
        <v>70</v>
      </c>
      <c r="C80" s="89" t="s">
        <v>101</v>
      </c>
      <c r="D80" s="43" t="s">
        <v>102</v>
      </c>
      <c r="E80" s="35" t="s">
        <v>4</v>
      </c>
      <c r="F80" s="36">
        <v>1</v>
      </c>
      <c r="H80" s="37">
        <f t="shared" si="9"/>
        <v>1</v>
      </c>
      <c r="I80" s="37">
        <f t="shared" si="10"/>
        <v>1</v>
      </c>
      <c r="J80" s="36">
        <v>1</v>
      </c>
    </row>
    <row r="81" spans="1:10" ht="36" x14ac:dyDescent="0.35">
      <c r="A81" s="33"/>
      <c r="B81" s="34">
        <f t="shared" si="11"/>
        <v>71</v>
      </c>
      <c r="C81" s="89"/>
      <c r="D81" s="35" t="s">
        <v>103</v>
      </c>
      <c r="E81" s="35" t="s">
        <v>27</v>
      </c>
      <c r="F81" s="36">
        <v>1</v>
      </c>
      <c r="H81" s="37">
        <f t="shared" si="9"/>
        <v>1</v>
      </c>
      <c r="I81" s="37">
        <f t="shared" si="10"/>
        <v>1</v>
      </c>
      <c r="J81" s="36">
        <v>1</v>
      </c>
    </row>
    <row r="82" spans="1:10" ht="54" x14ac:dyDescent="0.35">
      <c r="A82" s="33"/>
      <c r="B82" s="34">
        <f t="shared" si="11"/>
        <v>72</v>
      </c>
      <c r="C82" s="89"/>
      <c r="D82" s="41" t="s">
        <v>104</v>
      </c>
      <c r="E82" s="35" t="s">
        <v>27</v>
      </c>
      <c r="F82" s="36">
        <v>1</v>
      </c>
      <c r="H82" s="37">
        <f t="shared" si="9"/>
        <v>1</v>
      </c>
      <c r="I82" s="37">
        <f t="shared" si="10"/>
        <v>1</v>
      </c>
      <c r="J82" s="36">
        <v>1</v>
      </c>
    </row>
    <row r="83" spans="1:10" ht="36" x14ac:dyDescent="0.35">
      <c r="A83" s="33"/>
      <c r="B83" s="34">
        <f t="shared" si="11"/>
        <v>73</v>
      </c>
      <c r="C83" s="89"/>
      <c r="D83" s="43" t="s">
        <v>105</v>
      </c>
      <c r="E83" s="35" t="s">
        <v>27</v>
      </c>
      <c r="F83" s="36">
        <v>1</v>
      </c>
      <c r="H83" s="37">
        <f>IF(F83=I83,J83)</f>
        <v>1</v>
      </c>
      <c r="I83" s="37">
        <f>IF(F83="NA","NA",J83)</f>
        <v>1</v>
      </c>
      <c r="J83" s="36">
        <v>1</v>
      </c>
    </row>
    <row r="84" spans="1:10" ht="36" x14ac:dyDescent="0.35">
      <c r="A84" s="33"/>
      <c r="B84" s="34">
        <f t="shared" si="11"/>
        <v>74</v>
      </c>
      <c r="C84" s="89"/>
      <c r="D84" s="43" t="s">
        <v>106</v>
      </c>
      <c r="E84" s="35" t="s">
        <v>27</v>
      </c>
      <c r="F84" s="36">
        <v>1</v>
      </c>
      <c r="H84" s="37">
        <f>IF(F84=I84,J84)</f>
        <v>1</v>
      </c>
      <c r="I84" s="37">
        <f>IF(F84="NA","NA",J84)</f>
        <v>1</v>
      </c>
      <c r="J84" s="36">
        <v>1</v>
      </c>
    </row>
    <row r="85" spans="1:10" s="47" customFormat="1" ht="12.75" customHeight="1" x14ac:dyDescent="0.35">
      <c r="A85" s="44"/>
      <c r="B85" s="45"/>
      <c r="C85" s="90" t="s">
        <v>336</v>
      </c>
      <c r="D85" s="91"/>
      <c r="E85" s="91"/>
      <c r="F85" s="46"/>
      <c r="H85" s="37"/>
      <c r="I85" s="37"/>
      <c r="J85" s="36"/>
    </row>
    <row r="86" spans="1:10" s="48" customFormat="1" ht="72" x14ac:dyDescent="0.35">
      <c r="A86" s="33"/>
      <c r="B86" s="34">
        <v>75</v>
      </c>
      <c r="C86" s="59" t="s">
        <v>248</v>
      </c>
      <c r="D86" s="59" t="s">
        <v>250</v>
      </c>
      <c r="E86" s="61" t="s">
        <v>335</v>
      </c>
      <c r="F86" s="36">
        <v>5</v>
      </c>
      <c r="H86" s="37">
        <f t="shared" ref="H86" si="12">IF(F86=I86,J86)</f>
        <v>5</v>
      </c>
      <c r="I86" s="37">
        <f t="shared" ref="I86" si="13">IF(F86="NA","NA",J86)</f>
        <v>5</v>
      </c>
      <c r="J86" s="36">
        <v>5</v>
      </c>
    </row>
    <row r="87" spans="1:10" s="48" customFormat="1" ht="162" x14ac:dyDescent="0.35">
      <c r="A87" s="33"/>
      <c r="B87" s="34">
        <v>76</v>
      </c>
      <c r="C87" s="59" t="s">
        <v>251</v>
      </c>
      <c r="D87" s="59" t="s">
        <v>252</v>
      </c>
      <c r="E87" s="61" t="s">
        <v>335</v>
      </c>
      <c r="F87" s="36">
        <v>5</v>
      </c>
      <c r="H87" s="37">
        <f t="shared" ref="H87:H128" si="14">IF(F87=I87,J87)</f>
        <v>5</v>
      </c>
      <c r="I87" s="37">
        <f t="shared" ref="I87:I128" si="15">IF(F87="NA","NA",J87)</f>
        <v>5</v>
      </c>
      <c r="J87" s="36">
        <v>5</v>
      </c>
    </row>
    <row r="88" spans="1:10" s="48" customFormat="1" ht="144" x14ac:dyDescent="0.35">
      <c r="A88" s="33"/>
      <c r="B88" s="34">
        <v>77</v>
      </c>
      <c r="C88" s="59" t="s">
        <v>253</v>
      </c>
      <c r="D88" s="59" t="s">
        <v>254</v>
      </c>
      <c r="E88" s="61" t="s">
        <v>335</v>
      </c>
      <c r="F88" s="36">
        <v>5</v>
      </c>
      <c r="H88" s="37">
        <f t="shared" si="14"/>
        <v>5</v>
      </c>
      <c r="I88" s="37">
        <f t="shared" si="15"/>
        <v>5</v>
      </c>
      <c r="J88" s="36">
        <v>5</v>
      </c>
    </row>
    <row r="89" spans="1:10" s="48" customFormat="1" ht="90" x14ac:dyDescent="0.35">
      <c r="A89" s="33"/>
      <c r="B89" s="34">
        <v>78</v>
      </c>
      <c r="C89" s="59" t="s">
        <v>255</v>
      </c>
      <c r="D89" s="59" t="s">
        <v>256</v>
      </c>
      <c r="E89" s="61" t="s">
        <v>335</v>
      </c>
      <c r="F89" s="36">
        <v>5</v>
      </c>
      <c r="H89" s="37">
        <f t="shared" si="14"/>
        <v>5</v>
      </c>
      <c r="I89" s="37">
        <f t="shared" si="15"/>
        <v>5</v>
      </c>
      <c r="J89" s="36">
        <v>5</v>
      </c>
    </row>
    <row r="90" spans="1:10" s="48" customFormat="1" ht="180" x14ac:dyDescent="0.35">
      <c r="A90" s="33"/>
      <c r="B90" s="34">
        <v>79</v>
      </c>
      <c r="C90" s="59" t="s">
        <v>257</v>
      </c>
      <c r="D90" s="59" t="s">
        <v>258</v>
      </c>
      <c r="E90" s="61" t="s">
        <v>335</v>
      </c>
      <c r="F90" s="36">
        <v>5</v>
      </c>
      <c r="H90" s="37">
        <f t="shared" si="14"/>
        <v>5</v>
      </c>
      <c r="I90" s="37">
        <f t="shared" si="15"/>
        <v>5</v>
      </c>
      <c r="J90" s="36">
        <v>5</v>
      </c>
    </row>
    <row r="91" spans="1:10" s="48" customFormat="1" ht="126" x14ac:dyDescent="0.35">
      <c r="A91" s="33"/>
      <c r="B91" s="34">
        <v>80</v>
      </c>
      <c r="C91" s="59" t="s">
        <v>259</v>
      </c>
      <c r="D91" s="59" t="s">
        <v>260</v>
      </c>
      <c r="E91" s="61" t="s">
        <v>335</v>
      </c>
      <c r="F91" s="36">
        <v>5</v>
      </c>
      <c r="H91" s="37">
        <f t="shared" si="14"/>
        <v>5</v>
      </c>
      <c r="I91" s="37">
        <f t="shared" si="15"/>
        <v>5</v>
      </c>
      <c r="J91" s="36">
        <v>5</v>
      </c>
    </row>
    <row r="92" spans="1:10" s="48" customFormat="1" ht="180" x14ac:dyDescent="0.35">
      <c r="A92" s="33"/>
      <c r="B92" s="34">
        <v>81</v>
      </c>
      <c r="C92" s="59" t="s">
        <v>261</v>
      </c>
      <c r="D92" s="59" t="s">
        <v>262</v>
      </c>
      <c r="E92" s="61" t="s">
        <v>335</v>
      </c>
      <c r="F92" s="36">
        <v>5</v>
      </c>
      <c r="H92" s="37">
        <f t="shared" si="14"/>
        <v>5</v>
      </c>
      <c r="I92" s="37">
        <f t="shared" si="15"/>
        <v>5</v>
      </c>
      <c r="J92" s="36">
        <v>5</v>
      </c>
    </row>
    <row r="93" spans="1:10" s="48" customFormat="1" ht="198" x14ac:dyDescent="0.35">
      <c r="A93" s="33"/>
      <c r="B93" s="34">
        <v>82</v>
      </c>
      <c r="C93" s="59" t="s">
        <v>263</v>
      </c>
      <c r="D93" s="59" t="s">
        <v>264</v>
      </c>
      <c r="E93" s="61" t="s">
        <v>335</v>
      </c>
      <c r="F93" s="36">
        <v>5</v>
      </c>
      <c r="H93" s="37">
        <f t="shared" si="14"/>
        <v>5</v>
      </c>
      <c r="I93" s="37">
        <f t="shared" si="15"/>
        <v>5</v>
      </c>
      <c r="J93" s="36">
        <v>5</v>
      </c>
    </row>
    <row r="94" spans="1:10" s="48" customFormat="1" ht="180" x14ac:dyDescent="0.35">
      <c r="A94" s="33"/>
      <c r="B94" s="34">
        <v>83</v>
      </c>
      <c r="C94" s="59" t="s">
        <v>265</v>
      </c>
      <c r="D94" s="59" t="s">
        <v>266</v>
      </c>
      <c r="E94" s="61" t="s">
        <v>335</v>
      </c>
      <c r="F94" s="36">
        <v>5</v>
      </c>
      <c r="H94" s="37">
        <f t="shared" si="14"/>
        <v>5</v>
      </c>
      <c r="I94" s="37">
        <f t="shared" si="15"/>
        <v>5</v>
      </c>
      <c r="J94" s="36">
        <v>5</v>
      </c>
    </row>
    <row r="95" spans="1:10" s="48" customFormat="1" ht="342" x14ac:dyDescent="0.35">
      <c r="A95" s="33"/>
      <c r="B95" s="34">
        <v>84</v>
      </c>
      <c r="C95" s="59" t="s">
        <v>267</v>
      </c>
      <c r="D95" s="59" t="s">
        <v>268</v>
      </c>
      <c r="E95" s="61" t="s">
        <v>335</v>
      </c>
      <c r="F95" s="36">
        <v>5</v>
      </c>
      <c r="H95" s="37">
        <f t="shared" si="14"/>
        <v>5</v>
      </c>
      <c r="I95" s="37">
        <f t="shared" si="15"/>
        <v>5</v>
      </c>
      <c r="J95" s="36">
        <v>5</v>
      </c>
    </row>
    <row r="96" spans="1:10" s="48" customFormat="1" ht="144" x14ac:dyDescent="0.35">
      <c r="A96" s="33"/>
      <c r="B96" s="34">
        <v>85</v>
      </c>
      <c r="C96" s="59" t="s">
        <v>269</v>
      </c>
      <c r="D96" s="59" t="s">
        <v>270</v>
      </c>
      <c r="E96" s="61" t="s">
        <v>335</v>
      </c>
      <c r="F96" s="36">
        <v>5</v>
      </c>
      <c r="H96" s="37">
        <f t="shared" si="14"/>
        <v>5</v>
      </c>
      <c r="I96" s="37">
        <f t="shared" si="15"/>
        <v>5</v>
      </c>
      <c r="J96" s="36">
        <v>5</v>
      </c>
    </row>
    <row r="97" spans="1:10" s="48" customFormat="1" ht="72" x14ac:dyDescent="0.35">
      <c r="A97" s="33"/>
      <c r="B97" s="34">
        <v>86</v>
      </c>
      <c r="C97" s="59" t="s">
        <v>271</v>
      </c>
      <c r="D97" s="59" t="s">
        <v>272</v>
      </c>
      <c r="E97" s="61" t="s">
        <v>335</v>
      </c>
      <c r="F97" s="36">
        <v>5</v>
      </c>
      <c r="H97" s="37">
        <f t="shared" si="14"/>
        <v>5</v>
      </c>
      <c r="I97" s="37">
        <f t="shared" si="15"/>
        <v>5</v>
      </c>
      <c r="J97" s="36">
        <v>5</v>
      </c>
    </row>
    <row r="98" spans="1:10" s="48" customFormat="1" ht="72" x14ac:dyDescent="0.35">
      <c r="A98" s="33"/>
      <c r="B98" s="34">
        <v>87</v>
      </c>
      <c r="C98" s="59" t="s">
        <v>273</v>
      </c>
      <c r="D98" s="59" t="s">
        <v>274</v>
      </c>
      <c r="E98" s="61" t="s">
        <v>335</v>
      </c>
      <c r="F98" s="36">
        <v>5</v>
      </c>
      <c r="H98" s="37">
        <f t="shared" si="14"/>
        <v>5</v>
      </c>
      <c r="I98" s="37">
        <f t="shared" si="15"/>
        <v>5</v>
      </c>
      <c r="J98" s="36">
        <v>5</v>
      </c>
    </row>
    <row r="99" spans="1:10" s="48" customFormat="1" ht="144" x14ac:dyDescent="0.35">
      <c r="A99" s="33"/>
      <c r="B99" s="34">
        <v>88</v>
      </c>
      <c r="C99" s="59" t="s">
        <v>275</v>
      </c>
      <c r="D99" s="59" t="s">
        <v>276</v>
      </c>
      <c r="E99" s="61" t="s">
        <v>335</v>
      </c>
      <c r="F99" s="36">
        <v>5</v>
      </c>
      <c r="H99" s="37">
        <f t="shared" si="14"/>
        <v>5</v>
      </c>
      <c r="I99" s="37">
        <f t="shared" si="15"/>
        <v>5</v>
      </c>
      <c r="J99" s="36">
        <v>5</v>
      </c>
    </row>
    <row r="100" spans="1:10" s="48" customFormat="1" ht="144" x14ac:dyDescent="0.35">
      <c r="A100" s="33"/>
      <c r="B100" s="34">
        <v>89</v>
      </c>
      <c r="C100" s="59" t="s">
        <v>277</v>
      </c>
      <c r="D100" s="59" t="s">
        <v>278</v>
      </c>
      <c r="E100" s="61" t="s">
        <v>335</v>
      </c>
      <c r="F100" s="36">
        <v>5</v>
      </c>
      <c r="H100" s="37">
        <f t="shared" si="14"/>
        <v>5</v>
      </c>
      <c r="I100" s="37">
        <f t="shared" si="15"/>
        <v>5</v>
      </c>
      <c r="J100" s="36">
        <v>5</v>
      </c>
    </row>
    <row r="101" spans="1:10" s="48" customFormat="1" ht="126" x14ac:dyDescent="0.35">
      <c r="A101" s="33"/>
      <c r="B101" s="34">
        <v>90</v>
      </c>
      <c r="C101" s="59" t="s">
        <v>279</v>
      </c>
      <c r="D101" s="59" t="s">
        <v>280</v>
      </c>
      <c r="E101" s="61" t="s">
        <v>335</v>
      </c>
      <c r="F101" s="36">
        <v>5</v>
      </c>
      <c r="H101" s="37">
        <f t="shared" si="14"/>
        <v>5</v>
      </c>
      <c r="I101" s="37">
        <f t="shared" si="15"/>
        <v>5</v>
      </c>
      <c r="J101" s="36">
        <v>5</v>
      </c>
    </row>
    <row r="102" spans="1:10" s="48" customFormat="1" ht="144" x14ac:dyDescent="0.35">
      <c r="A102" s="33"/>
      <c r="B102" s="34">
        <v>91</v>
      </c>
      <c r="C102" s="59" t="s">
        <v>281</v>
      </c>
      <c r="D102" s="59" t="s">
        <v>282</v>
      </c>
      <c r="E102" s="61" t="s">
        <v>335</v>
      </c>
      <c r="F102" s="36">
        <v>5</v>
      </c>
      <c r="H102" s="37">
        <f t="shared" si="14"/>
        <v>5</v>
      </c>
      <c r="I102" s="37">
        <f t="shared" si="15"/>
        <v>5</v>
      </c>
      <c r="J102" s="36">
        <v>5</v>
      </c>
    </row>
    <row r="103" spans="1:10" s="48" customFormat="1" ht="126" x14ac:dyDescent="0.35">
      <c r="A103" s="33"/>
      <c r="B103" s="34">
        <v>92</v>
      </c>
      <c r="C103" s="59" t="s">
        <v>283</v>
      </c>
      <c r="D103" s="59" t="s">
        <v>284</v>
      </c>
      <c r="E103" s="61" t="s">
        <v>335</v>
      </c>
      <c r="F103" s="36">
        <v>5</v>
      </c>
      <c r="H103" s="37">
        <f t="shared" si="14"/>
        <v>5</v>
      </c>
      <c r="I103" s="37">
        <f t="shared" si="15"/>
        <v>5</v>
      </c>
      <c r="J103" s="36">
        <v>5</v>
      </c>
    </row>
    <row r="104" spans="1:10" s="48" customFormat="1" ht="144" x14ac:dyDescent="0.35">
      <c r="A104" s="33"/>
      <c r="B104" s="34">
        <v>93</v>
      </c>
      <c r="C104" s="59" t="s">
        <v>285</v>
      </c>
      <c r="D104" s="59" t="s">
        <v>286</v>
      </c>
      <c r="E104" s="61" t="s">
        <v>335</v>
      </c>
      <c r="F104" s="36">
        <v>5</v>
      </c>
      <c r="H104" s="37">
        <f t="shared" si="14"/>
        <v>5</v>
      </c>
      <c r="I104" s="37">
        <f t="shared" si="15"/>
        <v>5</v>
      </c>
      <c r="J104" s="36">
        <v>5</v>
      </c>
    </row>
    <row r="105" spans="1:10" s="48" customFormat="1" ht="162" x14ac:dyDescent="0.35">
      <c r="A105" s="33"/>
      <c r="B105" s="34">
        <v>94</v>
      </c>
      <c r="C105" s="59" t="s">
        <v>287</v>
      </c>
      <c r="D105" s="59" t="s">
        <v>288</v>
      </c>
      <c r="E105" s="61" t="s">
        <v>335</v>
      </c>
      <c r="F105" s="36">
        <v>5</v>
      </c>
      <c r="H105" s="37">
        <f t="shared" si="14"/>
        <v>5</v>
      </c>
      <c r="I105" s="37">
        <f t="shared" si="15"/>
        <v>5</v>
      </c>
      <c r="J105" s="36">
        <v>5</v>
      </c>
    </row>
    <row r="106" spans="1:10" s="48" customFormat="1" ht="162" x14ac:dyDescent="0.35">
      <c r="A106" s="33"/>
      <c r="B106" s="34">
        <v>95</v>
      </c>
      <c r="C106" s="59" t="s">
        <v>289</v>
      </c>
      <c r="D106" s="59" t="s">
        <v>290</v>
      </c>
      <c r="E106" s="61" t="s">
        <v>335</v>
      </c>
      <c r="F106" s="36">
        <v>5</v>
      </c>
      <c r="H106" s="37">
        <f t="shared" si="14"/>
        <v>5</v>
      </c>
      <c r="I106" s="37">
        <f t="shared" si="15"/>
        <v>5</v>
      </c>
      <c r="J106" s="36">
        <v>5</v>
      </c>
    </row>
    <row r="107" spans="1:10" s="48" customFormat="1" ht="162" x14ac:dyDescent="0.35">
      <c r="A107" s="33"/>
      <c r="B107" s="34">
        <v>96</v>
      </c>
      <c r="C107" s="59" t="s">
        <v>291</v>
      </c>
      <c r="D107" s="59" t="s">
        <v>292</v>
      </c>
      <c r="E107" s="61" t="s">
        <v>335</v>
      </c>
      <c r="F107" s="36">
        <v>5</v>
      </c>
      <c r="H107" s="37">
        <f t="shared" si="14"/>
        <v>5</v>
      </c>
      <c r="I107" s="37">
        <f t="shared" si="15"/>
        <v>5</v>
      </c>
      <c r="J107" s="36">
        <v>5</v>
      </c>
    </row>
    <row r="108" spans="1:10" s="48" customFormat="1" ht="162" x14ac:dyDescent="0.35">
      <c r="A108" s="33"/>
      <c r="B108" s="34">
        <v>97</v>
      </c>
      <c r="C108" s="59" t="s">
        <v>293</v>
      </c>
      <c r="D108" s="59" t="s">
        <v>294</v>
      </c>
      <c r="E108" s="61" t="s">
        <v>335</v>
      </c>
      <c r="F108" s="36">
        <v>5</v>
      </c>
      <c r="H108" s="37">
        <f t="shared" si="14"/>
        <v>5</v>
      </c>
      <c r="I108" s="37">
        <f t="shared" si="15"/>
        <v>5</v>
      </c>
      <c r="J108" s="36">
        <v>5</v>
      </c>
    </row>
    <row r="109" spans="1:10" s="48" customFormat="1" ht="144" x14ac:dyDescent="0.35">
      <c r="A109" s="33"/>
      <c r="B109" s="34">
        <v>98</v>
      </c>
      <c r="C109" s="59" t="s">
        <v>295</v>
      </c>
      <c r="D109" s="59" t="s">
        <v>296</v>
      </c>
      <c r="E109" s="61" t="s">
        <v>335</v>
      </c>
      <c r="F109" s="36">
        <v>5</v>
      </c>
      <c r="H109" s="37">
        <f t="shared" si="14"/>
        <v>5</v>
      </c>
      <c r="I109" s="37">
        <f t="shared" si="15"/>
        <v>5</v>
      </c>
      <c r="J109" s="36">
        <v>5</v>
      </c>
    </row>
    <row r="110" spans="1:10" s="48" customFormat="1" ht="144" x14ac:dyDescent="0.35">
      <c r="A110" s="33"/>
      <c r="B110" s="34">
        <v>99</v>
      </c>
      <c r="C110" s="59" t="s">
        <v>297</v>
      </c>
      <c r="D110" s="59" t="s">
        <v>298</v>
      </c>
      <c r="E110" s="61" t="s">
        <v>335</v>
      </c>
      <c r="F110" s="36">
        <v>5</v>
      </c>
      <c r="H110" s="37">
        <f t="shared" si="14"/>
        <v>5</v>
      </c>
      <c r="I110" s="37">
        <f t="shared" si="15"/>
        <v>5</v>
      </c>
      <c r="J110" s="36">
        <v>5</v>
      </c>
    </row>
    <row r="111" spans="1:10" s="48" customFormat="1" ht="162" x14ac:dyDescent="0.35">
      <c r="A111" s="33"/>
      <c r="B111" s="34">
        <v>100</v>
      </c>
      <c r="C111" s="59" t="s">
        <v>299</v>
      </c>
      <c r="D111" s="59" t="s">
        <v>300</v>
      </c>
      <c r="E111" s="61" t="s">
        <v>335</v>
      </c>
      <c r="F111" s="36">
        <v>5</v>
      </c>
      <c r="H111" s="37">
        <f t="shared" si="14"/>
        <v>5</v>
      </c>
      <c r="I111" s="37">
        <f t="shared" si="15"/>
        <v>5</v>
      </c>
      <c r="J111" s="36">
        <v>5</v>
      </c>
    </row>
    <row r="112" spans="1:10" s="48" customFormat="1" ht="162" x14ac:dyDescent="0.35">
      <c r="A112" s="33"/>
      <c r="B112" s="34">
        <v>101</v>
      </c>
      <c r="C112" s="59" t="s">
        <v>301</v>
      </c>
      <c r="D112" s="59" t="s">
        <v>302</v>
      </c>
      <c r="E112" s="61" t="s">
        <v>335</v>
      </c>
      <c r="F112" s="36">
        <v>5</v>
      </c>
      <c r="H112" s="37">
        <f t="shared" si="14"/>
        <v>5</v>
      </c>
      <c r="I112" s="37">
        <f t="shared" si="15"/>
        <v>5</v>
      </c>
      <c r="J112" s="36">
        <v>5</v>
      </c>
    </row>
    <row r="113" spans="1:10" s="48" customFormat="1" ht="162" x14ac:dyDescent="0.35">
      <c r="A113" s="33"/>
      <c r="B113" s="34">
        <v>102</v>
      </c>
      <c r="C113" s="59" t="s">
        <v>303</v>
      </c>
      <c r="D113" s="59" t="s">
        <v>304</v>
      </c>
      <c r="E113" s="61" t="s">
        <v>335</v>
      </c>
      <c r="F113" s="36">
        <v>5</v>
      </c>
      <c r="H113" s="37">
        <f t="shared" si="14"/>
        <v>5</v>
      </c>
      <c r="I113" s="37">
        <f t="shared" si="15"/>
        <v>5</v>
      </c>
      <c r="J113" s="36">
        <v>5</v>
      </c>
    </row>
    <row r="114" spans="1:10" s="48" customFormat="1" ht="252" x14ac:dyDescent="0.35">
      <c r="A114" s="33"/>
      <c r="B114" s="34">
        <v>103</v>
      </c>
      <c r="C114" s="59" t="s">
        <v>305</v>
      </c>
      <c r="D114" s="59" t="s">
        <v>306</v>
      </c>
      <c r="E114" s="61" t="s">
        <v>335</v>
      </c>
      <c r="F114" s="36">
        <v>5</v>
      </c>
      <c r="H114" s="37">
        <f t="shared" si="14"/>
        <v>5</v>
      </c>
      <c r="I114" s="37">
        <f t="shared" si="15"/>
        <v>5</v>
      </c>
      <c r="J114" s="36">
        <v>5</v>
      </c>
    </row>
    <row r="115" spans="1:10" s="48" customFormat="1" ht="72" x14ac:dyDescent="0.35">
      <c r="A115" s="33"/>
      <c r="B115" s="34">
        <v>104</v>
      </c>
      <c r="C115" s="59" t="s">
        <v>307</v>
      </c>
      <c r="D115" s="59" t="s">
        <v>308</v>
      </c>
      <c r="E115" s="61" t="s">
        <v>335</v>
      </c>
      <c r="F115" s="36">
        <v>5</v>
      </c>
      <c r="H115" s="37">
        <f t="shared" si="14"/>
        <v>5</v>
      </c>
      <c r="I115" s="37">
        <f t="shared" si="15"/>
        <v>5</v>
      </c>
      <c r="J115" s="36">
        <v>5</v>
      </c>
    </row>
    <row r="116" spans="1:10" s="48" customFormat="1" ht="72" x14ac:dyDescent="0.35">
      <c r="A116" s="33"/>
      <c r="B116" s="34">
        <v>105</v>
      </c>
      <c r="C116" s="59" t="s">
        <v>309</v>
      </c>
      <c r="D116" s="59" t="s">
        <v>310</v>
      </c>
      <c r="E116" s="61" t="s">
        <v>335</v>
      </c>
      <c r="F116" s="36">
        <v>5</v>
      </c>
      <c r="H116" s="37">
        <f t="shared" si="14"/>
        <v>5</v>
      </c>
      <c r="I116" s="37">
        <f t="shared" si="15"/>
        <v>5</v>
      </c>
      <c r="J116" s="36">
        <v>5</v>
      </c>
    </row>
    <row r="117" spans="1:10" s="48" customFormat="1" ht="72" x14ac:dyDescent="0.35">
      <c r="A117" s="33"/>
      <c r="B117" s="34">
        <v>106</v>
      </c>
      <c r="C117" s="59" t="s">
        <v>311</v>
      </c>
      <c r="D117" s="59" t="s">
        <v>312</v>
      </c>
      <c r="E117" s="61" t="s">
        <v>335</v>
      </c>
      <c r="F117" s="36">
        <v>5</v>
      </c>
      <c r="H117" s="37">
        <f t="shared" si="14"/>
        <v>5</v>
      </c>
      <c r="I117" s="37">
        <f t="shared" si="15"/>
        <v>5</v>
      </c>
      <c r="J117" s="36">
        <v>5</v>
      </c>
    </row>
    <row r="118" spans="1:10" s="48" customFormat="1" ht="72" x14ac:dyDescent="0.35">
      <c r="A118" s="33"/>
      <c r="B118" s="34">
        <v>107</v>
      </c>
      <c r="C118" s="59" t="s">
        <v>313</v>
      </c>
      <c r="D118" s="59" t="s">
        <v>314</v>
      </c>
      <c r="E118" s="61" t="s">
        <v>335</v>
      </c>
      <c r="F118" s="36">
        <v>5</v>
      </c>
      <c r="H118" s="37">
        <f t="shared" si="14"/>
        <v>5</v>
      </c>
      <c r="I118" s="37">
        <f t="shared" si="15"/>
        <v>5</v>
      </c>
      <c r="J118" s="36">
        <v>5</v>
      </c>
    </row>
    <row r="119" spans="1:10" s="48" customFormat="1" ht="162" x14ac:dyDescent="0.35">
      <c r="A119" s="33"/>
      <c r="B119" s="34">
        <v>108</v>
      </c>
      <c r="C119" s="59" t="s">
        <v>315</v>
      </c>
      <c r="D119" s="59" t="s">
        <v>316</v>
      </c>
      <c r="E119" s="61" t="s">
        <v>335</v>
      </c>
      <c r="F119" s="36">
        <v>5</v>
      </c>
      <c r="H119" s="37">
        <f t="shared" si="14"/>
        <v>5</v>
      </c>
      <c r="I119" s="37">
        <f t="shared" si="15"/>
        <v>5</v>
      </c>
      <c r="J119" s="36">
        <v>5</v>
      </c>
    </row>
    <row r="120" spans="1:10" s="48" customFormat="1" ht="162" x14ac:dyDescent="0.35">
      <c r="A120" s="33"/>
      <c r="B120" s="34">
        <v>109</v>
      </c>
      <c r="C120" s="59" t="s">
        <v>317</v>
      </c>
      <c r="D120" s="59" t="s">
        <v>318</v>
      </c>
      <c r="E120" s="61" t="s">
        <v>335</v>
      </c>
      <c r="F120" s="36">
        <v>5</v>
      </c>
      <c r="H120" s="37">
        <f t="shared" si="14"/>
        <v>5</v>
      </c>
      <c r="I120" s="37">
        <f t="shared" si="15"/>
        <v>5</v>
      </c>
      <c r="J120" s="36">
        <v>5</v>
      </c>
    </row>
    <row r="121" spans="1:10" s="48" customFormat="1" ht="162" x14ac:dyDescent="0.35">
      <c r="A121" s="33"/>
      <c r="B121" s="34">
        <v>110</v>
      </c>
      <c r="C121" s="59" t="s">
        <v>319</v>
      </c>
      <c r="D121" s="59" t="s">
        <v>320</v>
      </c>
      <c r="E121" s="61" t="s">
        <v>335</v>
      </c>
      <c r="F121" s="36">
        <v>5</v>
      </c>
      <c r="H121" s="37">
        <f t="shared" si="14"/>
        <v>5</v>
      </c>
      <c r="I121" s="37">
        <f t="shared" si="15"/>
        <v>5</v>
      </c>
      <c r="J121" s="36">
        <v>5</v>
      </c>
    </row>
    <row r="122" spans="1:10" s="48" customFormat="1" ht="216" x14ac:dyDescent="0.35">
      <c r="A122" s="33"/>
      <c r="B122" s="34">
        <v>111</v>
      </c>
      <c r="C122" s="59" t="s">
        <v>321</v>
      </c>
      <c r="D122" s="59" t="s">
        <v>322</v>
      </c>
      <c r="E122" s="61" t="s">
        <v>335</v>
      </c>
      <c r="F122" s="36">
        <v>5</v>
      </c>
      <c r="H122" s="37">
        <f t="shared" si="14"/>
        <v>5</v>
      </c>
      <c r="I122" s="37">
        <f t="shared" si="15"/>
        <v>5</v>
      </c>
      <c r="J122" s="36">
        <v>5</v>
      </c>
    </row>
    <row r="123" spans="1:10" s="48" customFormat="1" ht="216" x14ac:dyDescent="0.35">
      <c r="A123" s="33"/>
      <c r="B123" s="34">
        <v>112</v>
      </c>
      <c r="C123" s="59" t="s">
        <v>323</v>
      </c>
      <c r="D123" s="59" t="s">
        <v>324</v>
      </c>
      <c r="E123" s="61" t="s">
        <v>335</v>
      </c>
      <c r="F123" s="36">
        <v>5</v>
      </c>
      <c r="H123" s="37">
        <f t="shared" si="14"/>
        <v>5</v>
      </c>
      <c r="I123" s="37">
        <f t="shared" si="15"/>
        <v>5</v>
      </c>
      <c r="J123" s="36">
        <v>5</v>
      </c>
    </row>
    <row r="124" spans="1:10" s="48" customFormat="1" ht="216" x14ac:dyDescent="0.35">
      <c r="A124" s="33"/>
      <c r="B124" s="34">
        <v>113</v>
      </c>
      <c r="C124" s="59" t="s">
        <v>325</v>
      </c>
      <c r="D124" s="59" t="s">
        <v>326</v>
      </c>
      <c r="E124" s="61" t="s">
        <v>335</v>
      </c>
      <c r="F124" s="36">
        <v>5</v>
      </c>
      <c r="H124" s="37">
        <f t="shared" si="14"/>
        <v>5</v>
      </c>
      <c r="I124" s="37">
        <f t="shared" si="15"/>
        <v>5</v>
      </c>
      <c r="J124" s="36">
        <v>5</v>
      </c>
    </row>
    <row r="125" spans="1:10" s="48" customFormat="1" ht="216" x14ac:dyDescent="0.35">
      <c r="A125" s="33"/>
      <c r="B125" s="34">
        <v>114</v>
      </c>
      <c r="C125" s="59" t="s">
        <v>327</v>
      </c>
      <c r="D125" s="59" t="s">
        <v>328</v>
      </c>
      <c r="E125" s="61" t="s">
        <v>335</v>
      </c>
      <c r="F125" s="36">
        <v>5</v>
      </c>
      <c r="H125" s="37">
        <f t="shared" si="14"/>
        <v>5</v>
      </c>
      <c r="I125" s="37">
        <f t="shared" si="15"/>
        <v>5</v>
      </c>
      <c r="J125" s="36">
        <v>5</v>
      </c>
    </row>
    <row r="126" spans="1:10" s="48" customFormat="1" ht="216" x14ac:dyDescent="0.35">
      <c r="A126" s="33"/>
      <c r="B126" s="34">
        <v>115</v>
      </c>
      <c r="C126" s="59" t="s">
        <v>329</v>
      </c>
      <c r="D126" s="59" t="s">
        <v>330</v>
      </c>
      <c r="E126" s="61" t="s">
        <v>335</v>
      </c>
      <c r="F126" s="36">
        <v>5</v>
      </c>
      <c r="H126" s="37">
        <f t="shared" si="14"/>
        <v>5</v>
      </c>
      <c r="I126" s="37">
        <f t="shared" si="15"/>
        <v>5</v>
      </c>
      <c r="J126" s="36">
        <v>5</v>
      </c>
    </row>
    <row r="127" spans="1:10" s="48" customFormat="1" ht="108" x14ac:dyDescent="0.35">
      <c r="A127" s="33"/>
      <c r="B127" s="34">
        <v>116</v>
      </c>
      <c r="C127" s="59" t="s">
        <v>331</v>
      </c>
      <c r="D127" s="59" t="s">
        <v>332</v>
      </c>
      <c r="E127" s="61" t="s">
        <v>335</v>
      </c>
      <c r="F127" s="36">
        <v>5</v>
      </c>
      <c r="H127" s="37">
        <f t="shared" si="14"/>
        <v>5</v>
      </c>
      <c r="I127" s="37">
        <f t="shared" si="15"/>
        <v>5</v>
      </c>
      <c r="J127" s="36">
        <v>5</v>
      </c>
    </row>
    <row r="128" spans="1:10" s="48" customFormat="1" ht="108" x14ac:dyDescent="0.35">
      <c r="A128" s="33"/>
      <c r="B128" s="34">
        <v>117</v>
      </c>
      <c r="C128" s="59" t="s">
        <v>333</v>
      </c>
      <c r="D128" s="59" t="s">
        <v>334</v>
      </c>
      <c r="E128" s="61" t="s">
        <v>335</v>
      </c>
      <c r="F128" s="36">
        <v>5</v>
      </c>
      <c r="H128" s="37">
        <f t="shared" si="14"/>
        <v>5</v>
      </c>
      <c r="I128" s="37">
        <f t="shared" si="15"/>
        <v>5</v>
      </c>
      <c r="J128" s="36">
        <v>5</v>
      </c>
    </row>
    <row r="129" spans="1:10" ht="369.75" customHeight="1" x14ac:dyDescent="0.35">
      <c r="A129" s="33"/>
      <c r="B129" s="34">
        <v>118</v>
      </c>
      <c r="C129" s="41" t="s">
        <v>241</v>
      </c>
      <c r="D129" s="41" t="s">
        <v>244</v>
      </c>
      <c r="E129" s="43" t="s">
        <v>344</v>
      </c>
      <c r="F129" s="36">
        <v>10</v>
      </c>
      <c r="H129" s="37">
        <f>IF(F129=I129,J129)</f>
        <v>10</v>
      </c>
      <c r="I129" s="37">
        <f>IF(F129="NA","NA",J129)</f>
        <v>10</v>
      </c>
      <c r="J129" s="36">
        <v>10</v>
      </c>
    </row>
    <row r="130" spans="1:10" ht="15" hidden="1" customHeight="1" x14ac:dyDescent="0.35">
      <c r="B130" s="49"/>
      <c r="C130" s="50"/>
      <c r="F130" s="3">
        <f>SUM(F9:F129)</f>
        <v>414</v>
      </c>
      <c r="H130" s="51">
        <f>SUM(H9:H129)</f>
        <v>414</v>
      </c>
      <c r="I130" s="51">
        <f>SUM(I9:I129)</f>
        <v>414</v>
      </c>
      <c r="J130" s="51">
        <f>SUM(J9:J129)</f>
        <v>414</v>
      </c>
    </row>
    <row r="131" spans="1:10" ht="15" customHeight="1" x14ac:dyDescent="0.35">
      <c r="B131" s="49"/>
      <c r="C131" s="50"/>
      <c r="H131" s="32" t="s">
        <v>21</v>
      </c>
      <c r="I131" s="32" t="s">
        <v>22</v>
      </c>
      <c r="J131" s="32" t="s">
        <v>23</v>
      </c>
    </row>
    <row r="132" spans="1:10" ht="18.75" x14ac:dyDescent="0.35">
      <c r="B132" s="49"/>
      <c r="C132" s="52"/>
      <c r="D132" s="50"/>
      <c r="E132" s="50"/>
      <c r="F132" s="50"/>
    </row>
  </sheetData>
  <sheetProtection selectLockedCells="1" selectUnlockedCells="1"/>
  <autoFilter ref="C8:J129"/>
  <mergeCells count="20">
    <mergeCell ref="C80:C84"/>
    <mergeCell ref="C85:E85"/>
    <mergeCell ref="C11:C13"/>
    <mergeCell ref="C54:C63"/>
    <mergeCell ref="C64:C79"/>
    <mergeCell ref="C14:C30"/>
    <mergeCell ref="C32:C53"/>
    <mergeCell ref="D58:D59"/>
    <mergeCell ref="E58:E59"/>
    <mergeCell ref="F58:F59"/>
    <mergeCell ref="A4:F4"/>
    <mergeCell ref="A7:D7"/>
    <mergeCell ref="A1:F1"/>
    <mergeCell ref="A2:F2"/>
    <mergeCell ref="A3:F3"/>
    <mergeCell ref="E7:F7"/>
    <mergeCell ref="B6:D6"/>
    <mergeCell ref="A8:B8"/>
    <mergeCell ref="C9:C10"/>
    <mergeCell ref="B58:B59"/>
  </mergeCells>
  <phoneticPr fontId="20" type="noConversion"/>
  <printOptions horizontalCentered="1"/>
  <pageMargins left="0.19685039370078741" right="0.19685039370078741" top="0.19685039370078741" bottom="0.19685039370078741" header="0.51181102362204722" footer="0.19685039370078741"/>
  <pageSetup paperSize="9" scale="62" firstPageNumber="0" orientation="portrait" horizontalDpi="300" verticalDpi="300" r:id="rId1"/>
  <headerFooter alignWithMargins="0">
    <oddFooter>&amp;R&amp;P de &amp;N</oddFooter>
  </headerFooter>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9"/>
  <sheetViews>
    <sheetView view="pageBreakPreview" zoomScale="85" zoomScaleNormal="75" zoomScaleSheetLayoutView="85" workbookViewId="0">
      <selection activeCell="E6" sqref="E6:F6"/>
    </sheetView>
  </sheetViews>
  <sheetFormatPr baseColWidth="10" defaultColWidth="11.42578125" defaultRowHeight="15" x14ac:dyDescent="0.3"/>
  <cols>
    <col min="1" max="1" width="6.28515625" style="3" bestFit="1" customWidth="1"/>
    <col min="2" max="2" width="28.85546875" style="3" customWidth="1"/>
    <col min="3" max="3" width="44.7109375" style="3" customWidth="1"/>
    <col min="4" max="4" width="40.140625" style="3" customWidth="1"/>
    <col min="5" max="5" width="9.85546875" style="3" customWidth="1"/>
    <col min="6" max="6" width="8.42578125" style="3" customWidth="1"/>
    <col min="7" max="18" width="11.42578125" style="3" customWidth="1"/>
    <col min="19" max="16384" width="11.42578125" style="3"/>
  </cols>
  <sheetData>
    <row r="1" spans="1:6" s="1" customFormat="1" ht="12.75" x14ac:dyDescent="0.2">
      <c r="A1" s="103" t="s">
        <v>224</v>
      </c>
      <c r="B1" s="103"/>
      <c r="C1" s="103"/>
      <c r="D1" s="103"/>
      <c r="E1" s="103"/>
      <c r="F1" s="103"/>
    </row>
    <row r="2" spans="1:6" s="1" customFormat="1" ht="15.75" customHeight="1" x14ac:dyDescent="0.2">
      <c r="A2" s="103" t="s">
        <v>7</v>
      </c>
      <c r="B2" s="103"/>
      <c r="C2" s="103"/>
      <c r="D2" s="103"/>
      <c r="E2" s="103"/>
      <c r="F2" s="103"/>
    </row>
    <row r="3" spans="1:6" s="1" customFormat="1" ht="15.75" customHeight="1" x14ac:dyDescent="0.2">
      <c r="A3" s="23"/>
      <c r="B3" s="23"/>
      <c r="C3" s="23"/>
      <c r="D3" s="23"/>
      <c r="E3" s="23"/>
      <c r="F3" s="23"/>
    </row>
    <row r="4" spans="1:6" s="1" customFormat="1" ht="15.75" customHeight="1" x14ac:dyDescent="0.2">
      <c r="A4" s="102" t="s">
        <v>249</v>
      </c>
      <c r="B4" s="102"/>
      <c r="C4" s="102"/>
      <c r="D4" s="102"/>
      <c r="E4" s="102"/>
      <c r="F4" s="102"/>
    </row>
    <row r="5" spans="1:6" s="1" customFormat="1" ht="9" customHeight="1" x14ac:dyDescent="0.2">
      <c r="A5" s="24"/>
      <c r="B5" s="24"/>
      <c r="F5" s="24"/>
    </row>
    <row r="6" spans="1:6" s="1" customFormat="1" ht="15.75" customHeight="1" x14ac:dyDescent="0.2">
      <c r="A6" s="102">
        <f>Carátula!C11</f>
        <v>0</v>
      </c>
      <c r="B6" s="102"/>
      <c r="C6" s="102"/>
      <c r="D6" s="29">
        <f>Carátula!C10</f>
        <v>0</v>
      </c>
      <c r="E6" s="102">
        <v>2023</v>
      </c>
      <c r="F6" s="102"/>
    </row>
    <row r="7" spans="1:6" s="1" customFormat="1" ht="15.75" customHeight="1" x14ac:dyDescent="0.2">
      <c r="A7" s="108"/>
      <c r="B7" s="108"/>
      <c r="C7" s="108"/>
      <c r="D7" s="108"/>
      <c r="E7" s="108"/>
      <c r="F7" s="108"/>
    </row>
    <row r="8" spans="1:6" s="7" customFormat="1" ht="27.75" x14ac:dyDescent="0.35">
      <c r="A8" s="13" t="s">
        <v>158</v>
      </c>
      <c r="B8" s="14" t="s">
        <v>159</v>
      </c>
      <c r="C8" s="14" t="s">
        <v>160</v>
      </c>
      <c r="D8" s="14" t="s">
        <v>161</v>
      </c>
      <c r="E8" s="14" t="s">
        <v>107</v>
      </c>
      <c r="F8" s="14" t="s">
        <v>217</v>
      </c>
    </row>
    <row r="9" spans="1:6" s="7" customFormat="1" ht="127.5" customHeight="1" x14ac:dyDescent="0.35">
      <c r="A9" s="14">
        <v>1</v>
      </c>
      <c r="B9" s="104" t="s">
        <v>162</v>
      </c>
      <c r="C9" s="8" t="s">
        <v>108</v>
      </c>
      <c r="D9" s="8" t="s">
        <v>109</v>
      </c>
      <c r="E9" s="9">
        <v>5</v>
      </c>
      <c r="F9" s="10">
        <v>5</v>
      </c>
    </row>
    <row r="10" spans="1:6" s="7" customFormat="1" ht="37.5" x14ac:dyDescent="0.35">
      <c r="A10" s="14">
        <v>2</v>
      </c>
      <c r="B10" s="104"/>
      <c r="C10" s="8" t="s">
        <v>163</v>
      </c>
      <c r="D10" s="9" t="s">
        <v>27</v>
      </c>
      <c r="E10" s="9">
        <v>5</v>
      </c>
      <c r="F10" s="10">
        <v>5</v>
      </c>
    </row>
    <row r="11" spans="1:6" s="7" customFormat="1" ht="63.75" customHeight="1" x14ac:dyDescent="0.35">
      <c r="A11" s="14">
        <v>3</v>
      </c>
      <c r="B11" s="104"/>
      <c r="C11" s="8" t="s">
        <v>110</v>
      </c>
      <c r="D11" s="9" t="s">
        <v>27</v>
      </c>
      <c r="E11" s="9">
        <v>5</v>
      </c>
      <c r="F11" s="10">
        <v>5</v>
      </c>
    </row>
    <row r="12" spans="1:6" s="7" customFormat="1" ht="64.5" customHeight="1" x14ac:dyDescent="0.35">
      <c r="A12" s="14">
        <v>4</v>
      </c>
      <c r="B12" s="104"/>
      <c r="C12" s="8" t="s">
        <v>111</v>
      </c>
      <c r="D12" s="9" t="s">
        <v>27</v>
      </c>
      <c r="E12" s="9">
        <v>5</v>
      </c>
      <c r="F12" s="10">
        <v>5</v>
      </c>
    </row>
    <row r="13" spans="1:6" s="7" customFormat="1" ht="56.25" customHeight="1" x14ac:dyDescent="0.35">
      <c r="A13" s="14">
        <v>5</v>
      </c>
      <c r="B13" s="104"/>
      <c r="C13" s="8" t="s">
        <v>112</v>
      </c>
      <c r="D13" s="9" t="s">
        <v>27</v>
      </c>
      <c r="E13" s="9">
        <v>5</v>
      </c>
      <c r="F13" s="10">
        <v>5</v>
      </c>
    </row>
    <row r="14" spans="1:6" s="7" customFormat="1" ht="37.5" x14ac:dyDescent="0.35">
      <c r="A14" s="14">
        <v>6</v>
      </c>
      <c r="B14" s="104"/>
      <c r="C14" s="8" t="s">
        <v>113</v>
      </c>
      <c r="D14" s="9" t="s">
        <v>27</v>
      </c>
      <c r="E14" s="9">
        <v>5</v>
      </c>
      <c r="F14" s="10">
        <v>5</v>
      </c>
    </row>
    <row r="15" spans="1:6" s="7" customFormat="1" ht="37.5" x14ac:dyDescent="0.35">
      <c r="A15" s="14">
        <v>7</v>
      </c>
      <c r="B15" s="104"/>
      <c r="C15" s="8" t="s">
        <v>114</v>
      </c>
      <c r="D15" s="9" t="s">
        <v>27</v>
      </c>
      <c r="E15" s="9">
        <v>5</v>
      </c>
      <c r="F15" s="10">
        <v>5</v>
      </c>
    </row>
    <row r="16" spans="1:6" s="7" customFormat="1" ht="37.5" x14ac:dyDescent="0.35">
      <c r="A16" s="14">
        <v>8</v>
      </c>
      <c r="B16" s="104"/>
      <c r="C16" s="8" t="s">
        <v>115</v>
      </c>
      <c r="D16" s="9" t="s">
        <v>27</v>
      </c>
      <c r="E16" s="9">
        <v>5</v>
      </c>
      <c r="F16" s="10">
        <v>5</v>
      </c>
    </row>
    <row r="17" spans="1:6" s="7" customFormat="1" ht="37.5" x14ac:dyDescent="0.35">
      <c r="A17" s="14">
        <v>9</v>
      </c>
      <c r="B17" s="104"/>
      <c r="C17" s="8" t="s">
        <v>116</v>
      </c>
      <c r="D17" s="9" t="s">
        <v>27</v>
      </c>
      <c r="E17" s="9">
        <v>5</v>
      </c>
      <c r="F17" s="10">
        <v>5</v>
      </c>
    </row>
    <row r="18" spans="1:6" s="7" customFormat="1" ht="37.5" x14ac:dyDescent="0.35">
      <c r="A18" s="14">
        <v>10</v>
      </c>
      <c r="B18" s="104"/>
      <c r="C18" s="8" t="s">
        <v>164</v>
      </c>
      <c r="D18" s="9" t="s">
        <v>27</v>
      </c>
      <c r="E18" s="9">
        <v>5</v>
      </c>
      <c r="F18" s="10" t="s">
        <v>22</v>
      </c>
    </row>
    <row r="19" spans="1:6" s="7" customFormat="1" ht="37.5" x14ac:dyDescent="0.35">
      <c r="A19" s="14">
        <v>11</v>
      </c>
      <c r="B19" s="104"/>
      <c r="C19" s="8" t="s">
        <v>165</v>
      </c>
      <c r="D19" s="9" t="s">
        <v>27</v>
      </c>
      <c r="E19" s="9">
        <v>5</v>
      </c>
      <c r="F19" s="10">
        <v>5</v>
      </c>
    </row>
    <row r="20" spans="1:6" s="7" customFormat="1" ht="37.5" x14ac:dyDescent="0.35">
      <c r="A20" s="14">
        <v>12</v>
      </c>
      <c r="B20" s="104"/>
      <c r="C20" s="8" t="s">
        <v>166</v>
      </c>
      <c r="D20" s="9" t="s">
        <v>27</v>
      </c>
      <c r="E20" s="9">
        <v>5</v>
      </c>
      <c r="F20" s="10">
        <v>5</v>
      </c>
    </row>
    <row r="21" spans="1:6" s="7" customFormat="1" ht="70.5" customHeight="1" x14ac:dyDescent="0.35">
      <c r="A21" s="14">
        <v>13</v>
      </c>
      <c r="B21" s="104"/>
      <c r="C21" s="8" t="s">
        <v>117</v>
      </c>
      <c r="D21" s="9" t="s">
        <v>27</v>
      </c>
      <c r="E21" s="9">
        <v>5</v>
      </c>
      <c r="F21" s="10">
        <v>5</v>
      </c>
    </row>
    <row r="22" spans="1:6" s="7" customFormat="1" ht="69" customHeight="1" x14ac:dyDescent="0.35">
      <c r="A22" s="14">
        <v>14</v>
      </c>
      <c r="B22" s="104"/>
      <c r="C22" s="8" t="s">
        <v>118</v>
      </c>
      <c r="D22" s="9" t="s">
        <v>27</v>
      </c>
      <c r="E22" s="9">
        <v>5</v>
      </c>
      <c r="F22" s="10">
        <v>5</v>
      </c>
    </row>
    <row r="23" spans="1:6" s="7" customFormat="1" ht="82.5" customHeight="1" x14ac:dyDescent="0.35">
      <c r="A23" s="14">
        <v>15</v>
      </c>
      <c r="B23" s="104"/>
      <c r="C23" s="8" t="s">
        <v>167</v>
      </c>
      <c r="D23" s="9" t="s">
        <v>27</v>
      </c>
      <c r="E23" s="9">
        <v>5</v>
      </c>
      <c r="F23" s="10">
        <v>5</v>
      </c>
    </row>
    <row r="24" spans="1:6" s="7" customFormat="1" ht="57.75" customHeight="1" x14ac:dyDescent="0.35">
      <c r="A24" s="14">
        <v>16</v>
      </c>
      <c r="B24" s="104"/>
      <c r="C24" s="8" t="s">
        <v>119</v>
      </c>
      <c r="D24" s="9" t="s">
        <v>27</v>
      </c>
      <c r="E24" s="9">
        <v>5</v>
      </c>
      <c r="F24" s="10">
        <v>5</v>
      </c>
    </row>
    <row r="25" spans="1:6" s="7" customFormat="1" ht="37.5" x14ac:dyDescent="0.35">
      <c r="A25" s="14">
        <v>17</v>
      </c>
      <c r="B25" s="104"/>
      <c r="C25" s="8" t="s">
        <v>120</v>
      </c>
      <c r="D25" s="9" t="s">
        <v>27</v>
      </c>
      <c r="E25" s="9">
        <v>1</v>
      </c>
      <c r="F25" s="10">
        <v>1</v>
      </c>
    </row>
    <row r="26" spans="1:6" s="7" customFormat="1" ht="37.5" x14ac:dyDescent="0.35">
      <c r="A26" s="14">
        <v>18</v>
      </c>
      <c r="B26" s="104"/>
      <c r="C26" s="11" t="s">
        <v>168</v>
      </c>
      <c r="D26" s="9" t="s">
        <v>27</v>
      </c>
      <c r="E26" s="9">
        <v>5</v>
      </c>
      <c r="F26" s="10" t="s">
        <v>22</v>
      </c>
    </row>
    <row r="27" spans="1:6" s="7" customFormat="1" ht="37.5" x14ac:dyDescent="0.35">
      <c r="A27" s="14">
        <v>19</v>
      </c>
      <c r="B27" s="104"/>
      <c r="C27" s="11" t="s">
        <v>169</v>
      </c>
      <c r="D27" s="9" t="s">
        <v>27</v>
      </c>
      <c r="E27" s="9">
        <v>5</v>
      </c>
      <c r="F27" s="10" t="s">
        <v>22</v>
      </c>
    </row>
    <row r="28" spans="1:6" s="7" customFormat="1" ht="75.75" customHeight="1" x14ac:dyDescent="0.35">
      <c r="A28" s="14">
        <v>20</v>
      </c>
      <c r="B28" s="104"/>
      <c r="C28" s="8" t="s">
        <v>121</v>
      </c>
      <c r="D28" s="9" t="s">
        <v>27</v>
      </c>
      <c r="E28" s="9">
        <v>5</v>
      </c>
      <c r="F28" s="10">
        <v>5</v>
      </c>
    </row>
    <row r="29" spans="1:6" s="7" customFormat="1" ht="21.75" x14ac:dyDescent="0.35">
      <c r="A29" s="14">
        <v>21</v>
      </c>
      <c r="B29" s="104"/>
      <c r="C29" s="8" t="s">
        <v>122</v>
      </c>
      <c r="D29" s="9" t="s">
        <v>27</v>
      </c>
      <c r="E29" s="9">
        <v>5</v>
      </c>
      <c r="F29" s="10">
        <v>5</v>
      </c>
    </row>
    <row r="30" spans="1:6" s="7" customFormat="1" ht="135.75" customHeight="1" x14ac:dyDescent="0.35">
      <c r="A30" s="14">
        <v>22</v>
      </c>
      <c r="B30" s="104" t="s">
        <v>170</v>
      </c>
      <c r="C30" s="8" t="s">
        <v>171</v>
      </c>
      <c r="D30" s="8" t="s">
        <v>123</v>
      </c>
      <c r="E30" s="9">
        <v>1</v>
      </c>
      <c r="F30" s="10">
        <v>1</v>
      </c>
    </row>
    <row r="31" spans="1:6" s="7" customFormat="1" ht="21.75" x14ac:dyDescent="0.35">
      <c r="A31" s="14">
        <v>23</v>
      </c>
      <c r="B31" s="104"/>
      <c r="C31" s="8" t="s">
        <v>172</v>
      </c>
      <c r="D31" s="9" t="s">
        <v>27</v>
      </c>
      <c r="E31" s="9">
        <v>5</v>
      </c>
      <c r="F31" s="10">
        <v>5</v>
      </c>
    </row>
    <row r="32" spans="1:6" s="7" customFormat="1" ht="77.25" customHeight="1" x14ac:dyDescent="0.35">
      <c r="A32" s="14">
        <v>24</v>
      </c>
      <c r="B32" s="104"/>
      <c r="C32" s="8" t="s">
        <v>173</v>
      </c>
      <c r="D32" s="9" t="s">
        <v>27</v>
      </c>
      <c r="E32" s="9">
        <v>1</v>
      </c>
      <c r="F32" s="10">
        <v>1</v>
      </c>
    </row>
    <row r="33" spans="1:6" s="7" customFormat="1" ht="21.75" x14ac:dyDescent="0.35">
      <c r="A33" s="14">
        <v>25</v>
      </c>
      <c r="B33" s="104"/>
      <c r="C33" s="8" t="s">
        <v>64</v>
      </c>
      <c r="D33" s="9" t="s">
        <v>27</v>
      </c>
      <c r="E33" s="9">
        <v>1</v>
      </c>
      <c r="F33" s="10">
        <v>1</v>
      </c>
    </row>
    <row r="34" spans="1:6" s="7" customFormat="1" ht="21.75" x14ac:dyDescent="0.35">
      <c r="A34" s="14">
        <v>26</v>
      </c>
      <c r="B34" s="104"/>
      <c r="C34" s="8" t="s">
        <v>124</v>
      </c>
      <c r="D34" s="9" t="s">
        <v>27</v>
      </c>
      <c r="E34" s="9">
        <v>1</v>
      </c>
      <c r="F34" s="10">
        <v>1</v>
      </c>
    </row>
    <row r="35" spans="1:6" s="7" customFormat="1" ht="25.5" customHeight="1" x14ac:dyDescent="0.35">
      <c r="A35" s="14">
        <v>27</v>
      </c>
      <c r="B35" s="104"/>
      <c r="C35" s="8" t="s">
        <v>125</v>
      </c>
      <c r="D35" s="9" t="s">
        <v>27</v>
      </c>
      <c r="E35" s="9">
        <v>1</v>
      </c>
      <c r="F35" s="10">
        <v>1</v>
      </c>
    </row>
    <row r="36" spans="1:6" s="7" customFormat="1" ht="21.75" x14ac:dyDescent="0.35">
      <c r="A36" s="14">
        <v>28</v>
      </c>
      <c r="B36" s="104"/>
      <c r="C36" s="8" t="s">
        <v>126</v>
      </c>
      <c r="D36" s="9" t="s">
        <v>27</v>
      </c>
      <c r="E36" s="9">
        <v>1</v>
      </c>
      <c r="F36" s="10">
        <v>1</v>
      </c>
    </row>
    <row r="37" spans="1:6" s="7" customFormat="1" ht="37.5" x14ac:dyDescent="0.35">
      <c r="A37" s="14">
        <v>29</v>
      </c>
      <c r="B37" s="104"/>
      <c r="C37" s="8" t="s">
        <v>127</v>
      </c>
      <c r="D37" s="9" t="s">
        <v>27</v>
      </c>
      <c r="E37" s="9">
        <v>1</v>
      </c>
      <c r="F37" s="10">
        <v>1</v>
      </c>
    </row>
    <row r="38" spans="1:6" s="7" customFormat="1" ht="37.5" x14ac:dyDescent="0.35">
      <c r="A38" s="14">
        <v>30</v>
      </c>
      <c r="B38" s="104"/>
      <c r="C38" s="8" t="s">
        <v>128</v>
      </c>
      <c r="D38" s="9" t="s">
        <v>27</v>
      </c>
      <c r="E38" s="9">
        <v>1</v>
      </c>
      <c r="F38" s="10">
        <v>1</v>
      </c>
    </row>
    <row r="39" spans="1:6" s="7" customFormat="1" ht="150.75" customHeight="1" x14ac:dyDescent="0.35">
      <c r="A39" s="14">
        <v>31</v>
      </c>
      <c r="B39" s="104" t="s">
        <v>174</v>
      </c>
      <c r="C39" s="8" t="s">
        <v>175</v>
      </c>
      <c r="D39" s="8" t="s">
        <v>176</v>
      </c>
      <c r="E39" s="9">
        <v>1</v>
      </c>
      <c r="F39" s="10">
        <v>1</v>
      </c>
    </row>
    <row r="40" spans="1:6" s="7" customFormat="1" ht="21.75" x14ac:dyDescent="0.35">
      <c r="A40" s="14">
        <v>32</v>
      </c>
      <c r="B40" s="104"/>
      <c r="C40" s="8" t="s">
        <v>177</v>
      </c>
      <c r="D40" s="9" t="s">
        <v>27</v>
      </c>
      <c r="E40" s="9">
        <v>5</v>
      </c>
      <c r="F40" s="10" t="s">
        <v>22</v>
      </c>
    </row>
    <row r="41" spans="1:6" s="7" customFormat="1" ht="21.75" x14ac:dyDescent="0.35">
      <c r="A41" s="14">
        <v>33</v>
      </c>
      <c r="B41" s="104"/>
      <c r="C41" s="8" t="s">
        <v>178</v>
      </c>
      <c r="D41" s="9" t="s">
        <v>27</v>
      </c>
      <c r="E41" s="9">
        <v>5</v>
      </c>
      <c r="F41" s="10">
        <v>5</v>
      </c>
    </row>
    <row r="42" spans="1:6" s="7" customFormat="1" ht="79.5" customHeight="1" x14ac:dyDescent="0.35">
      <c r="A42" s="14">
        <v>34</v>
      </c>
      <c r="B42" s="104"/>
      <c r="C42" s="8" t="s">
        <v>179</v>
      </c>
      <c r="D42" s="9" t="s">
        <v>27</v>
      </c>
      <c r="E42" s="9">
        <v>1</v>
      </c>
      <c r="F42" s="10">
        <v>1</v>
      </c>
    </row>
    <row r="43" spans="1:6" s="7" customFormat="1" ht="76.5" customHeight="1" x14ac:dyDescent="0.35">
      <c r="A43" s="14">
        <v>35</v>
      </c>
      <c r="B43" s="104"/>
      <c r="C43" s="8" t="s">
        <v>129</v>
      </c>
      <c r="D43" s="8" t="s">
        <v>130</v>
      </c>
      <c r="E43" s="9">
        <v>1</v>
      </c>
      <c r="F43" s="10">
        <v>1</v>
      </c>
    </row>
    <row r="44" spans="1:6" s="7" customFormat="1" ht="86.25" customHeight="1" x14ac:dyDescent="0.35">
      <c r="A44" s="14">
        <v>36</v>
      </c>
      <c r="B44" s="104"/>
      <c r="C44" s="8" t="s">
        <v>131</v>
      </c>
      <c r="D44" s="8" t="s">
        <v>132</v>
      </c>
      <c r="E44" s="9">
        <v>1</v>
      </c>
      <c r="F44" s="10">
        <v>1</v>
      </c>
    </row>
    <row r="45" spans="1:6" s="7" customFormat="1" ht="131.25" customHeight="1" x14ac:dyDescent="0.35">
      <c r="A45" s="14">
        <v>37</v>
      </c>
      <c r="B45" s="104"/>
      <c r="C45" s="8" t="s">
        <v>133</v>
      </c>
      <c r="D45" s="8" t="s">
        <v>134</v>
      </c>
      <c r="E45" s="9">
        <v>5</v>
      </c>
      <c r="F45" s="10">
        <v>5</v>
      </c>
    </row>
    <row r="46" spans="1:6" s="7" customFormat="1" ht="75.75" customHeight="1" x14ac:dyDescent="0.35">
      <c r="A46" s="14">
        <v>38</v>
      </c>
      <c r="B46" s="104"/>
      <c r="C46" s="8" t="s">
        <v>180</v>
      </c>
      <c r="D46" s="8" t="s">
        <v>135</v>
      </c>
      <c r="E46" s="9">
        <v>5</v>
      </c>
      <c r="F46" s="10">
        <v>5</v>
      </c>
    </row>
    <row r="47" spans="1:6" s="7" customFormat="1" ht="25.5" customHeight="1" x14ac:dyDescent="0.35">
      <c r="A47" s="14">
        <v>39</v>
      </c>
      <c r="B47" s="104"/>
      <c r="C47" s="8" t="s">
        <v>5</v>
      </c>
      <c r="D47" s="9" t="s">
        <v>27</v>
      </c>
      <c r="E47" s="9">
        <v>5</v>
      </c>
      <c r="F47" s="10">
        <v>5</v>
      </c>
    </row>
    <row r="48" spans="1:6" s="7" customFormat="1" ht="21.75" x14ac:dyDescent="0.35">
      <c r="A48" s="14">
        <v>40</v>
      </c>
      <c r="B48" s="104"/>
      <c r="C48" s="8" t="s">
        <v>136</v>
      </c>
      <c r="D48" s="9" t="s">
        <v>27</v>
      </c>
      <c r="E48" s="9">
        <v>1</v>
      </c>
      <c r="F48" s="10">
        <v>1</v>
      </c>
    </row>
    <row r="49" spans="1:6" s="7" customFormat="1" ht="21.75" x14ac:dyDescent="0.35">
      <c r="A49" s="14">
        <v>41</v>
      </c>
      <c r="B49" s="104"/>
      <c r="C49" s="8" t="s">
        <v>137</v>
      </c>
      <c r="D49" s="9" t="s">
        <v>27</v>
      </c>
      <c r="E49" s="9">
        <v>1</v>
      </c>
      <c r="F49" s="10">
        <v>1</v>
      </c>
    </row>
    <row r="50" spans="1:6" s="7" customFormat="1" ht="87" customHeight="1" x14ac:dyDescent="0.35">
      <c r="A50" s="14">
        <v>42</v>
      </c>
      <c r="B50" s="105" t="s">
        <v>181</v>
      </c>
      <c r="C50" s="8" t="s">
        <v>182</v>
      </c>
      <c r="D50" s="8" t="s">
        <v>135</v>
      </c>
      <c r="E50" s="9">
        <v>5</v>
      </c>
      <c r="F50" s="10">
        <v>5</v>
      </c>
    </row>
    <row r="51" spans="1:6" s="7" customFormat="1" ht="37.5" x14ac:dyDescent="0.35">
      <c r="A51" s="14">
        <v>43</v>
      </c>
      <c r="B51" s="106"/>
      <c r="C51" s="8" t="s">
        <v>183</v>
      </c>
      <c r="D51" s="9" t="s">
        <v>27</v>
      </c>
      <c r="E51" s="9">
        <v>5</v>
      </c>
      <c r="F51" s="10">
        <v>5</v>
      </c>
    </row>
    <row r="52" spans="1:6" s="7" customFormat="1" ht="56.25" x14ac:dyDescent="0.35">
      <c r="A52" s="14">
        <v>44</v>
      </c>
      <c r="B52" s="106"/>
      <c r="C52" s="8" t="s">
        <v>184</v>
      </c>
      <c r="D52" s="9" t="s">
        <v>27</v>
      </c>
      <c r="E52" s="9">
        <v>5</v>
      </c>
      <c r="F52" s="10">
        <v>5</v>
      </c>
    </row>
    <row r="53" spans="1:6" s="7" customFormat="1" ht="21.75" x14ac:dyDescent="0.35">
      <c r="A53" s="14">
        <v>45</v>
      </c>
      <c r="B53" s="106"/>
      <c r="C53" s="8" t="s">
        <v>138</v>
      </c>
      <c r="D53" s="9" t="s">
        <v>27</v>
      </c>
      <c r="E53" s="9">
        <v>1</v>
      </c>
      <c r="F53" s="10">
        <v>1</v>
      </c>
    </row>
    <row r="54" spans="1:6" s="7" customFormat="1" ht="21.75" x14ac:dyDescent="0.35">
      <c r="A54" s="14">
        <v>46</v>
      </c>
      <c r="B54" s="106"/>
      <c r="C54" s="8" t="s">
        <v>139</v>
      </c>
      <c r="D54" s="9" t="s">
        <v>27</v>
      </c>
      <c r="E54" s="9">
        <v>1</v>
      </c>
      <c r="F54" s="10">
        <v>1</v>
      </c>
    </row>
    <row r="55" spans="1:6" s="7" customFormat="1" ht="93.75" x14ac:dyDescent="0.35">
      <c r="A55" s="14">
        <v>47</v>
      </c>
      <c r="B55" s="106"/>
      <c r="C55" s="8" t="s">
        <v>140</v>
      </c>
      <c r="D55" s="8" t="s">
        <v>141</v>
      </c>
      <c r="E55" s="9">
        <v>5</v>
      </c>
      <c r="F55" s="10">
        <v>5</v>
      </c>
    </row>
    <row r="56" spans="1:6" s="7" customFormat="1" ht="21.75" x14ac:dyDescent="0.35">
      <c r="A56" s="14">
        <v>48</v>
      </c>
      <c r="B56" s="106"/>
      <c r="C56" s="8" t="s">
        <v>142</v>
      </c>
      <c r="D56" s="9" t="s">
        <v>27</v>
      </c>
      <c r="E56" s="9">
        <v>5</v>
      </c>
      <c r="F56" s="10">
        <v>5</v>
      </c>
    </row>
    <row r="57" spans="1:6" s="7" customFormat="1" ht="106.5" customHeight="1" x14ac:dyDescent="0.35">
      <c r="A57" s="14">
        <v>49</v>
      </c>
      <c r="B57" s="106"/>
      <c r="C57" s="8" t="s">
        <v>6</v>
      </c>
      <c r="D57" s="8" t="s">
        <v>143</v>
      </c>
      <c r="E57" s="9">
        <v>5</v>
      </c>
      <c r="F57" s="10">
        <v>5</v>
      </c>
    </row>
    <row r="58" spans="1:6" s="7" customFormat="1" ht="37.5" x14ac:dyDescent="0.35">
      <c r="A58" s="14">
        <v>50</v>
      </c>
      <c r="B58" s="106"/>
      <c r="C58" s="8" t="s">
        <v>185</v>
      </c>
      <c r="D58" s="9" t="s">
        <v>27</v>
      </c>
      <c r="E58" s="9">
        <v>1</v>
      </c>
      <c r="F58" s="10">
        <v>1</v>
      </c>
    </row>
    <row r="59" spans="1:6" s="7" customFormat="1" ht="37.5" x14ac:dyDescent="0.35">
      <c r="A59" s="14">
        <v>51</v>
      </c>
      <c r="B59" s="106"/>
      <c r="C59" s="8" t="s">
        <v>144</v>
      </c>
      <c r="D59" s="9" t="s">
        <v>27</v>
      </c>
      <c r="E59" s="9">
        <v>1</v>
      </c>
      <c r="F59" s="10">
        <v>1</v>
      </c>
    </row>
    <row r="60" spans="1:6" s="7" customFormat="1" ht="37.5" x14ac:dyDescent="0.35">
      <c r="A60" s="14">
        <v>52</v>
      </c>
      <c r="B60" s="106"/>
      <c r="C60" s="8" t="s">
        <v>186</v>
      </c>
      <c r="D60" s="9" t="s">
        <v>27</v>
      </c>
      <c r="E60" s="9">
        <v>5</v>
      </c>
      <c r="F60" s="10" t="s">
        <v>22</v>
      </c>
    </row>
    <row r="61" spans="1:6" s="7" customFormat="1" ht="37.5" x14ac:dyDescent="0.35">
      <c r="A61" s="14">
        <v>53</v>
      </c>
      <c r="B61" s="106"/>
      <c r="C61" s="11" t="s">
        <v>187</v>
      </c>
      <c r="D61" s="8" t="s">
        <v>188</v>
      </c>
      <c r="E61" s="9">
        <v>1</v>
      </c>
      <c r="F61" s="10">
        <v>1</v>
      </c>
    </row>
    <row r="62" spans="1:6" s="7" customFormat="1" ht="233.25" customHeight="1" x14ac:dyDescent="0.35">
      <c r="A62" s="14">
        <v>54</v>
      </c>
      <c r="B62" s="107"/>
      <c r="C62" s="8" t="s">
        <v>145</v>
      </c>
      <c r="D62" s="8" t="s">
        <v>146</v>
      </c>
      <c r="E62" s="9">
        <v>5</v>
      </c>
      <c r="F62" s="10">
        <v>5</v>
      </c>
    </row>
    <row r="63" spans="1:6" s="7" customFormat="1" ht="18.75" hidden="1" x14ac:dyDescent="0.35">
      <c r="E63" s="12">
        <f>SUM(E9:E62)</f>
        <v>190</v>
      </c>
      <c r="F63" s="12">
        <f>SUM(F9:F62)</f>
        <v>165</v>
      </c>
    </row>
    <row r="64" spans="1:6" s="7" customFormat="1" ht="18.75" hidden="1" x14ac:dyDescent="0.35">
      <c r="E64" s="3">
        <f>IF(E63=190,20,0)</f>
        <v>20</v>
      </c>
      <c r="F64" s="3">
        <f>IF(F63=165,20,0)</f>
        <v>20</v>
      </c>
    </row>
    <row r="65" s="7" customFormat="1" ht="18.75" x14ac:dyDescent="0.35"/>
    <row r="66" s="7" customFormat="1" ht="18.75" x14ac:dyDescent="0.35"/>
    <row r="67" s="7" customFormat="1" ht="18.75" x14ac:dyDescent="0.35"/>
    <row r="68" s="7" customFormat="1" ht="18.75" x14ac:dyDescent="0.35"/>
    <row r="69" s="7" customFormat="1" ht="18.75" x14ac:dyDescent="0.35"/>
    <row r="70" s="7" customFormat="1" ht="18.75" x14ac:dyDescent="0.35"/>
    <row r="71" s="7" customFormat="1" ht="18.75" x14ac:dyDescent="0.35"/>
    <row r="72" s="7" customFormat="1" ht="18.75" x14ac:dyDescent="0.35"/>
    <row r="73" s="7" customFormat="1" ht="18.75" x14ac:dyDescent="0.35"/>
    <row r="74" s="7" customFormat="1" ht="18.75" x14ac:dyDescent="0.35"/>
    <row r="75" s="7" customFormat="1" ht="18.75" x14ac:dyDescent="0.35"/>
    <row r="76" s="7" customFormat="1" ht="18.75" x14ac:dyDescent="0.35"/>
    <row r="77" s="7" customFormat="1" ht="18.75" x14ac:dyDescent="0.35"/>
    <row r="78" s="7" customFormat="1" ht="18.75" x14ac:dyDescent="0.35"/>
    <row r="79" s="7" customFormat="1" ht="18.75" x14ac:dyDescent="0.35"/>
    <row r="80" s="7" customFormat="1" ht="18.75" x14ac:dyDescent="0.35"/>
    <row r="81" s="7" customFormat="1" ht="18.75" x14ac:dyDescent="0.35"/>
    <row r="82" s="7" customFormat="1" ht="18.75" x14ac:dyDescent="0.35"/>
    <row r="83" s="7" customFormat="1" ht="18.75" x14ac:dyDescent="0.35"/>
    <row r="84" s="7" customFormat="1" ht="18.75" x14ac:dyDescent="0.35"/>
    <row r="85" s="7" customFormat="1" ht="18.75" x14ac:dyDescent="0.35"/>
    <row r="86" s="7" customFormat="1" ht="18.75" x14ac:dyDescent="0.35"/>
    <row r="87" s="7" customFormat="1" ht="18.75" x14ac:dyDescent="0.35"/>
    <row r="88" s="7" customFormat="1" ht="18.75" x14ac:dyDescent="0.35"/>
    <row r="89" s="7" customFormat="1" ht="18.75" x14ac:dyDescent="0.35"/>
    <row r="90" s="7" customFormat="1" ht="18.75" x14ac:dyDescent="0.35"/>
    <row r="91" s="7" customFormat="1" ht="18.75" x14ac:dyDescent="0.35"/>
    <row r="92" s="7" customFormat="1" ht="18.75" x14ac:dyDescent="0.35"/>
    <row r="93" s="7" customFormat="1" ht="18.75" x14ac:dyDescent="0.35"/>
    <row r="94" s="7" customFormat="1" ht="18.75" x14ac:dyDescent="0.35"/>
    <row r="95" s="7" customFormat="1" ht="18.75" x14ac:dyDescent="0.35"/>
    <row r="96" s="7" customFormat="1" ht="18.75" x14ac:dyDescent="0.35"/>
    <row r="97" s="7" customFormat="1" ht="18.75" x14ac:dyDescent="0.35"/>
    <row r="98" s="7" customFormat="1" ht="18.75" x14ac:dyDescent="0.35"/>
    <row r="99" s="7" customFormat="1" ht="18.75" x14ac:dyDescent="0.35"/>
    <row r="100" s="7" customFormat="1" ht="18.75" x14ac:dyDescent="0.35"/>
    <row r="101" s="7" customFormat="1" ht="18.75" x14ac:dyDescent="0.35"/>
    <row r="102" s="7" customFormat="1" ht="18.75" x14ac:dyDescent="0.35"/>
    <row r="103" s="7" customFormat="1" ht="18.75" x14ac:dyDescent="0.35"/>
    <row r="104" s="7" customFormat="1" ht="18.75" x14ac:dyDescent="0.35"/>
    <row r="105" s="7" customFormat="1" ht="18.75" x14ac:dyDescent="0.35"/>
    <row r="106" s="7" customFormat="1" ht="18.75" x14ac:dyDescent="0.35"/>
    <row r="107" s="7" customFormat="1" ht="18.75" x14ac:dyDescent="0.35"/>
    <row r="108" s="7" customFormat="1" ht="18.75" x14ac:dyDescent="0.35"/>
    <row r="109" s="7" customFormat="1" ht="18.75" x14ac:dyDescent="0.35"/>
    <row r="110" s="7" customFormat="1" ht="18.75" x14ac:dyDescent="0.35"/>
    <row r="111" s="7" customFormat="1" ht="18.75" x14ac:dyDescent="0.35"/>
    <row r="112" s="7" customFormat="1" ht="18.75" x14ac:dyDescent="0.35"/>
    <row r="113" s="7" customFormat="1" ht="18.75" x14ac:dyDescent="0.35"/>
    <row r="114" s="7" customFormat="1" ht="18.75" x14ac:dyDescent="0.35"/>
    <row r="115" s="7" customFormat="1" ht="18.75" x14ac:dyDescent="0.35"/>
    <row r="116" s="7" customFormat="1" ht="18.75" x14ac:dyDescent="0.35"/>
    <row r="117" s="7" customFormat="1" ht="18.75" x14ac:dyDescent="0.35"/>
    <row r="118" s="7" customFormat="1" ht="18.75" x14ac:dyDescent="0.35"/>
    <row r="119" s="7" customFormat="1" ht="18.75" x14ac:dyDescent="0.35"/>
    <row r="120" s="7" customFormat="1" ht="18.75" x14ac:dyDescent="0.35"/>
    <row r="121" s="7" customFormat="1" ht="18.75" x14ac:dyDescent="0.35"/>
    <row r="122" s="7" customFormat="1" ht="18.75" x14ac:dyDescent="0.35"/>
    <row r="123" s="7" customFormat="1" ht="18.75" x14ac:dyDescent="0.35"/>
    <row r="124" s="7" customFormat="1" ht="18.75" x14ac:dyDescent="0.35"/>
    <row r="125" s="7" customFormat="1" ht="18.75" x14ac:dyDescent="0.35"/>
    <row r="126" s="7" customFormat="1" ht="18.75" x14ac:dyDescent="0.35"/>
    <row r="127" s="7" customFormat="1" ht="18.75" x14ac:dyDescent="0.35"/>
    <row r="128" s="7" customFormat="1" ht="18.75" x14ac:dyDescent="0.35"/>
    <row r="129" s="7" customFormat="1" ht="18.75" x14ac:dyDescent="0.35"/>
    <row r="130" s="7" customFormat="1" ht="18.75" x14ac:dyDescent="0.35"/>
    <row r="131" s="7" customFormat="1" ht="18.75" x14ac:dyDescent="0.35"/>
    <row r="132" s="7" customFormat="1" ht="18.75" x14ac:dyDescent="0.35"/>
    <row r="133" s="7" customFormat="1" ht="18.75" x14ac:dyDescent="0.35"/>
    <row r="134" s="7" customFormat="1" ht="18.75" x14ac:dyDescent="0.35"/>
    <row r="135" s="7" customFormat="1" ht="18.75" x14ac:dyDescent="0.35"/>
    <row r="136" s="7" customFormat="1" ht="18.75" x14ac:dyDescent="0.35"/>
    <row r="137" s="7" customFormat="1" ht="18.75" x14ac:dyDescent="0.35"/>
    <row r="138" s="7" customFormat="1" ht="18.75" x14ac:dyDescent="0.35"/>
    <row r="139" s="7" customFormat="1" ht="18.75" x14ac:dyDescent="0.35"/>
    <row r="140" s="7" customFormat="1" ht="18.75" x14ac:dyDescent="0.35"/>
    <row r="141" s="7" customFormat="1" ht="18.75" x14ac:dyDescent="0.35"/>
    <row r="142" s="7" customFormat="1" ht="18.75" x14ac:dyDescent="0.35"/>
    <row r="143" s="7" customFormat="1" ht="18.75" x14ac:dyDescent="0.35"/>
    <row r="144" s="7" customFormat="1" ht="18.75" x14ac:dyDescent="0.35"/>
    <row r="145" s="7" customFormat="1" ht="18.75" x14ac:dyDescent="0.35"/>
    <row r="146" s="7" customFormat="1" ht="18.75" x14ac:dyDescent="0.35"/>
    <row r="147" s="7" customFormat="1" ht="18.75" x14ac:dyDescent="0.35"/>
    <row r="148" s="7" customFormat="1" ht="18.75" x14ac:dyDescent="0.35"/>
    <row r="149" s="7" customFormat="1" ht="18.75" x14ac:dyDescent="0.35"/>
    <row r="150" s="7" customFormat="1" ht="18.75" x14ac:dyDescent="0.35"/>
    <row r="151" s="7" customFormat="1" ht="18.75" x14ac:dyDescent="0.35"/>
    <row r="152" s="7" customFormat="1" ht="18.75" x14ac:dyDescent="0.35"/>
    <row r="153" s="7" customFormat="1" ht="18.75" x14ac:dyDescent="0.35"/>
    <row r="154" s="7" customFormat="1" ht="18.75" x14ac:dyDescent="0.35"/>
    <row r="155" s="7" customFormat="1" ht="18.75" x14ac:dyDescent="0.35"/>
    <row r="156" s="7" customFormat="1" ht="18.75" x14ac:dyDescent="0.35"/>
    <row r="157" s="7" customFormat="1" ht="18.75" x14ac:dyDescent="0.35"/>
    <row r="158" s="7" customFormat="1" ht="18.75" x14ac:dyDescent="0.35"/>
    <row r="159" s="7" customFormat="1" ht="18.75" x14ac:dyDescent="0.35"/>
    <row r="160" s="7" customFormat="1" ht="18.75" x14ac:dyDescent="0.35"/>
    <row r="161" s="7" customFormat="1" ht="18.75" x14ac:dyDescent="0.35"/>
    <row r="162" s="7" customFormat="1" ht="18.75" x14ac:dyDescent="0.35"/>
    <row r="163" s="7" customFormat="1" ht="18.75" x14ac:dyDescent="0.35"/>
    <row r="164" s="7" customFormat="1" ht="18.75" x14ac:dyDescent="0.35"/>
    <row r="165" s="7" customFormat="1" ht="18.75" x14ac:dyDescent="0.35"/>
    <row r="166" s="7" customFormat="1" ht="18.75" x14ac:dyDescent="0.35"/>
    <row r="167" s="7" customFormat="1" ht="18.75" x14ac:dyDescent="0.35"/>
    <row r="168" s="7" customFormat="1" ht="18.75" x14ac:dyDescent="0.35"/>
    <row r="169" s="7" customFormat="1" ht="18.75" x14ac:dyDescent="0.35"/>
    <row r="170" s="7" customFormat="1" ht="18.75" x14ac:dyDescent="0.35"/>
    <row r="171" s="7" customFormat="1" ht="18.75" x14ac:dyDescent="0.35"/>
    <row r="172" s="7" customFormat="1" ht="18.75" x14ac:dyDescent="0.35"/>
    <row r="173" s="7" customFormat="1" ht="18.75" x14ac:dyDescent="0.35"/>
    <row r="174" s="7" customFormat="1" ht="18.75" x14ac:dyDescent="0.35"/>
    <row r="175" s="7" customFormat="1" ht="18.75" x14ac:dyDescent="0.35"/>
    <row r="176" s="7" customFormat="1" ht="18.75" x14ac:dyDescent="0.35"/>
    <row r="177" s="7" customFormat="1" ht="18.75" x14ac:dyDescent="0.35"/>
    <row r="178" s="7" customFormat="1" ht="18.75" x14ac:dyDescent="0.35"/>
    <row r="179" s="7" customFormat="1" ht="18.75" x14ac:dyDescent="0.35"/>
    <row r="180" s="7" customFormat="1" ht="18.75" x14ac:dyDescent="0.35"/>
    <row r="181" s="7" customFormat="1" ht="18.75" x14ac:dyDescent="0.35"/>
    <row r="182" s="7" customFormat="1" ht="18.75" x14ac:dyDescent="0.35"/>
    <row r="183" s="7" customFormat="1" ht="18.75" x14ac:dyDescent="0.35"/>
    <row r="184" s="7" customFormat="1" ht="18.75" x14ac:dyDescent="0.35"/>
    <row r="185" s="7" customFormat="1" ht="18.75" x14ac:dyDescent="0.35"/>
    <row r="186" s="7" customFormat="1" ht="18.75" x14ac:dyDescent="0.35"/>
    <row r="187" s="7" customFormat="1" ht="18.75" x14ac:dyDescent="0.35"/>
    <row r="188" s="7" customFormat="1" ht="18.75" x14ac:dyDescent="0.35"/>
    <row r="189" s="7" customFormat="1" ht="18.75" x14ac:dyDescent="0.35"/>
    <row r="190" s="7" customFormat="1" ht="18.75" x14ac:dyDescent="0.35"/>
    <row r="191" s="7" customFormat="1" ht="18.75" x14ac:dyDescent="0.35"/>
    <row r="192" s="7" customFormat="1" ht="18.75" x14ac:dyDescent="0.35"/>
    <row r="193" s="7" customFormat="1" ht="18.75" x14ac:dyDescent="0.35"/>
    <row r="194" s="7" customFormat="1" ht="18.75" x14ac:dyDescent="0.35"/>
    <row r="195" s="7" customFormat="1" ht="18.75" x14ac:dyDescent="0.35"/>
    <row r="196" s="7" customFormat="1" ht="18.75" x14ac:dyDescent="0.35"/>
    <row r="197" s="7" customFormat="1" ht="18.75" x14ac:dyDescent="0.35"/>
    <row r="198" s="7" customFormat="1" ht="18.75" x14ac:dyDescent="0.35"/>
    <row r="199" s="7" customFormat="1" ht="18.75" x14ac:dyDescent="0.35"/>
    <row r="200" s="7" customFormat="1" ht="18.75" x14ac:dyDescent="0.35"/>
    <row r="201" s="7" customFormat="1" ht="18.75" x14ac:dyDescent="0.35"/>
    <row r="202" s="7" customFormat="1" ht="18.75" x14ac:dyDescent="0.35"/>
    <row r="203" s="7" customFormat="1" ht="18.75" x14ac:dyDescent="0.35"/>
    <row r="204" s="7" customFormat="1" ht="18.75" x14ac:dyDescent="0.35"/>
    <row r="205" s="7" customFormat="1" ht="18.75" x14ac:dyDescent="0.35"/>
    <row r="206" s="7" customFormat="1" ht="18.75" x14ac:dyDescent="0.35"/>
    <row r="207" s="7" customFormat="1" ht="18.75" x14ac:dyDescent="0.35"/>
    <row r="208" s="7" customFormat="1" ht="18.75" x14ac:dyDescent="0.35"/>
    <row r="209" s="7" customFormat="1" ht="18.75" x14ac:dyDescent="0.35"/>
    <row r="210" s="7" customFormat="1" ht="18.75" x14ac:dyDescent="0.35"/>
    <row r="211" s="7" customFormat="1" ht="18.75" x14ac:dyDescent="0.35"/>
    <row r="212" s="7" customFormat="1" ht="18.75" x14ac:dyDescent="0.35"/>
    <row r="213" s="7" customFormat="1" ht="18.75" x14ac:dyDescent="0.35"/>
    <row r="214" s="7" customFormat="1" ht="18.75" x14ac:dyDescent="0.35"/>
    <row r="215" s="7" customFormat="1" ht="18.75" x14ac:dyDescent="0.35"/>
    <row r="216" s="7" customFormat="1" ht="18.75" x14ac:dyDescent="0.35"/>
    <row r="217" s="7" customFormat="1" ht="18.75" x14ac:dyDescent="0.35"/>
    <row r="218" s="7" customFormat="1" ht="18.75" x14ac:dyDescent="0.35"/>
    <row r="219" s="7" customFormat="1" ht="18.75" x14ac:dyDescent="0.35"/>
    <row r="220" s="7" customFormat="1" ht="18.75" x14ac:dyDescent="0.35"/>
    <row r="221" s="7" customFormat="1" ht="18.75" x14ac:dyDescent="0.35"/>
    <row r="222" s="7" customFormat="1" ht="18.75" x14ac:dyDescent="0.35"/>
    <row r="223" s="7" customFormat="1" ht="18.75" x14ac:dyDescent="0.35"/>
    <row r="224" s="7" customFormat="1" ht="18.75" x14ac:dyDescent="0.35"/>
    <row r="225" s="7" customFormat="1" ht="18.75" x14ac:dyDescent="0.35"/>
    <row r="226" s="7" customFormat="1" ht="18.75" x14ac:dyDescent="0.35"/>
    <row r="227" s="7" customFormat="1" ht="18.75" x14ac:dyDescent="0.35"/>
    <row r="228" s="7" customFormat="1" ht="18.75" x14ac:dyDescent="0.35"/>
    <row r="229" s="7" customFormat="1" ht="18.75" x14ac:dyDescent="0.35"/>
    <row r="230" s="7" customFormat="1" ht="18.75" x14ac:dyDescent="0.35"/>
    <row r="231" s="7" customFormat="1" ht="18.75" x14ac:dyDescent="0.35"/>
    <row r="232" s="7" customFormat="1" ht="18.75" x14ac:dyDescent="0.35"/>
    <row r="233" s="7" customFormat="1" ht="18.75" x14ac:dyDescent="0.35"/>
    <row r="234" s="7" customFormat="1" ht="18.75" x14ac:dyDescent="0.35"/>
    <row r="235" s="7" customFormat="1" ht="18.75" x14ac:dyDescent="0.35"/>
    <row r="236" s="7" customFormat="1" ht="18.75" x14ac:dyDescent="0.35"/>
    <row r="237" s="7" customFormat="1" ht="18.75" x14ac:dyDescent="0.35"/>
    <row r="238" s="7" customFormat="1" ht="18.75" x14ac:dyDescent="0.35"/>
    <row r="239" s="7" customFormat="1" ht="18.75" x14ac:dyDescent="0.35"/>
  </sheetData>
  <sheetProtection selectLockedCells="1" selectUnlockedCells="1"/>
  <mergeCells count="10">
    <mergeCell ref="B30:B38"/>
    <mergeCell ref="B9:B29"/>
    <mergeCell ref="B39:B49"/>
    <mergeCell ref="B50:B62"/>
    <mergeCell ref="A7:F7"/>
    <mergeCell ref="E6:F6"/>
    <mergeCell ref="A1:F1"/>
    <mergeCell ref="A2:F2"/>
    <mergeCell ref="A4:F4"/>
    <mergeCell ref="A6:C6"/>
  </mergeCells>
  <phoneticPr fontId="20" type="noConversion"/>
  <pageMargins left="0.27559055118110237" right="0.15748031496062992" top="0.35433070866141736" bottom="0.27559055118110237" header="0.51181102362204722" footer="0.51181102362204722"/>
  <pageSetup paperSize="9" scale="67"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view="pageBreakPreview" zoomScaleNormal="100" zoomScaleSheetLayoutView="100" workbookViewId="0">
      <selection activeCell="AC20" sqref="AC20"/>
    </sheetView>
  </sheetViews>
  <sheetFormatPr baseColWidth="10" defaultColWidth="11.42578125" defaultRowHeight="15" x14ac:dyDescent="0.3"/>
  <cols>
    <col min="1" max="1" width="11.42578125" style="3"/>
    <col min="2" max="2" width="12.5703125" style="3" customWidth="1"/>
    <col min="3" max="3" width="19.28515625" style="3" customWidth="1"/>
    <col min="4" max="4" width="8.42578125" style="3" customWidth="1"/>
    <col min="5" max="5" width="8.28515625" style="3" customWidth="1"/>
    <col min="6" max="6" width="11.42578125" style="3"/>
    <col min="7" max="7" width="8.140625" style="3" customWidth="1"/>
    <col min="8" max="8" width="14.42578125" style="3" customWidth="1"/>
    <col min="9" max="26" width="0" style="3" hidden="1" customWidth="1"/>
    <col min="27" max="16384" width="11.42578125" style="3"/>
  </cols>
  <sheetData>
    <row r="1" spans="1:12" s="1" customFormat="1" ht="12.75" x14ac:dyDescent="0.2">
      <c r="A1" s="103" t="s">
        <v>224</v>
      </c>
      <c r="B1" s="103"/>
      <c r="C1" s="103"/>
      <c r="D1" s="103"/>
      <c r="E1" s="103"/>
      <c r="F1" s="103"/>
      <c r="G1" s="103"/>
    </row>
    <row r="2" spans="1:12" s="1" customFormat="1" ht="15.75" customHeight="1" x14ac:dyDescent="0.2">
      <c r="A2" s="103" t="s">
        <v>7</v>
      </c>
      <c r="B2" s="103"/>
      <c r="C2" s="103"/>
      <c r="D2" s="103"/>
      <c r="E2" s="103"/>
      <c r="F2" s="103"/>
      <c r="G2" s="103"/>
    </row>
    <row r="3" spans="1:12" s="1" customFormat="1" ht="15.75" customHeight="1" x14ac:dyDescent="0.2">
      <c r="A3" s="110"/>
      <c r="B3" s="110"/>
      <c r="C3" s="110"/>
      <c r="D3" s="110"/>
      <c r="E3" s="110"/>
      <c r="F3" s="110"/>
      <c r="G3" s="1">
        <v>2023</v>
      </c>
    </row>
    <row r="4" spans="1:12" s="1" customFormat="1" ht="15.75" customHeight="1" x14ac:dyDescent="0.2">
      <c r="A4" s="111" t="s">
        <v>249</v>
      </c>
      <c r="B4" s="111"/>
      <c r="C4" s="111"/>
      <c r="D4" s="111"/>
      <c r="E4" s="111"/>
      <c r="F4" s="111"/>
      <c r="G4" s="111"/>
    </row>
    <row r="5" spans="1:12" s="1" customFormat="1" ht="15.75" customHeight="1" x14ac:dyDescent="0.2">
      <c r="A5" s="111"/>
      <c r="B5" s="111"/>
      <c r="C5" s="111"/>
      <c r="D5" s="111"/>
      <c r="E5" s="111"/>
      <c r="F5" s="111"/>
      <c r="G5" s="111"/>
    </row>
    <row r="6" spans="1:12" s="1" customFormat="1" ht="15.75" customHeight="1" x14ac:dyDescent="0.2">
      <c r="A6" s="24"/>
      <c r="B6" s="24"/>
      <c r="C6" s="24"/>
      <c r="D6" s="24"/>
      <c r="E6" s="24"/>
      <c r="F6" s="24"/>
    </row>
    <row r="7" spans="1:12" s="1" customFormat="1" ht="15.75" customHeight="1" x14ac:dyDescent="0.2">
      <c r="A7" s="29"/>
      <c r="B7" s="109" t="s">
        <v>242</v>
      </c>
      <c r="C7" s="109"/>
      <c r="D7" s="109"/>
      <c r="E7" s="109"/>
      <c r="F7" s="109"/>
    </row>
    <row r="8" spans="1:12" s="1" customFormat="1" ht="15.75" customHeight="1" x14ac:dyDescent="0.2">
      <c r="A8" s="29"/>
      <c r="B8" s="109"/>
      <c r="C8" s="109"/>
      <c r="D8" s="109"/>
      <c r="E8" s="109"/>
      <c r="F8" s="109"/>
    </row>
    <row r="9" spans="1:12" s="1" customFormat="1" ht="15.75" customHeight="1" x14ac:dyDescent="0.2">
      <c r="A9" s="29"/>
      <c r="B9" s="109" t="s">
        <v>243</v>
      </c>
      <c r="C9" s="109"/>
      <c r="D9" s="109"/>
      <c r="E9" s="109"/>
      <c r="F9" s="109"/>
    </row>
    <row r="10" spans="1:12" ht="15.75" thickBot="1" x14ac:dyDescent="0.35">
      <c r="A10" s="15"/>
      <c r="B10" s="16"/>
      <c r="C10" s="16"/>
      <c r="D10" s="16"/>
      <c r="E10" s="16"/>
      <c r="F10" s="16"/>
      <c r="G10" s="16"/>
      <c r="H10" s="17"/>
    </row>
    <row r="11" spans="1:12" ht="15" customHeight="1" x14ac:dyDescent="0.35">
      <c r="B11" s="112" t="s">
        <v>147</v>
      </c>
      <c r="C11" s="112"/>
      <c r="D11" s="112"/>
      <c r="E11" s="112"/>
      <c r="F11" s="112"/>
      <c r="G11" s="112"/>
      <c r="H11" s="18"/>
    </row>
    <row r="12" spans="1:12" ht="12.75" customHeight="1" x14ac:dyDescent="0.3">
      <c r="B12" s="113" t="s">
        <v>148</v>
      </c>
      <c r="C12" s="113"/>
      <c r="D12" s="114" t="s">
        <v>149</v>
      </c>
      <c r="E12" s="114"/>
      <c r="F12" s="115" t="s">
        <v>150</v>
      </c>
      <c r="G12" s="115"/>
      <c r="H12" s="19"/>
    </row>
    <row r="13" spans="1:12" x14ac:dyDescent="0.3">
      <c r="B13" s="20" t="s">
        <v>151</v>
      </c>
      <c r="C13" s="21" t="s">
        <v>152</v>
      </c>
      <c r="D13" s="116">
        <f>Evaluación!J130</f>
        <v>414</v>
      </c>
      <c r="E13" s="116"/>
      <c r="F13" s="117">
        <f>Evaluación!H130</f>
        <v>414</v>
      </c>
      <c r="G13" s="117"/>
      <c r="H13" s="22"/>
    </row>
    <row r="14" spans="1:12" x14ac:dyDescent="0.3">
      <c r="B14" s="20" t="s">
        <v>153</v>
      </c>
      <c r="C14" s="21" t="s">
        <v>154</v>
      </c>
      <c r="D14" s="116"/>
      <c r="E14" s="116"/>
      <c r="F14" s="117"/>
      <c r="G14" s="117"/>
      <c r="H14" s="22"/>
    </row>
    <row r="15" spans="1:12" ht="13.5" customHeight="1" thickBot="1" x14ac:dyDescent="0.35">
      <c r="B15" s="118" t="s">
        <v>155</v>
      </c>
      <c r="C15" s="118"/>
      <c r="D15" s="119">
        <f>F13/D13</f>
        <v>1</v>
      </c>
      <c r="E15" s="119"/>
      <c r="F15" s="119"/>
      <c r="G15" s="119"/>
      <c r="H15" s="15"/>
    </row>
    <row r="16" spans="1:12" ht="12.75" customHeight="1" x14ac:dyDescent="0.3">
      <c r="B16" s="121" t="str">
        <f>IF([1]evaluación!F42=5,"",[1]resultado!I26)</f>
        <v/>
      </c>
      <c r="C16" s="121"/>
      <c r="D16" s="121"/>
      <c r="E16" s="121"/>
      <c r="F16" s="121"/>
      <c r="G16" s="121"/>
      <c r="I16" s="122" t="s">
        <v>156</v>
      </c>
      <c r="J16" s="122"/>
      <c r="K16" s="122"/>
      <c r="L16" s="122"/>
    </row>
    <row r="17" spans="9:12" ht="13.35" customHeight="1" x14ac:dyDescent="0.3">
      <c r="I17" s="120" t="s">
        <v>157</v>
      </c>
      <c r="J17" s="120"/>
      <c r="K17" s="120"/>
      <c r="L17" s="120"/>
    </row>
  </sheetData>
  <sheetProtection selectLockedCells="1" selectUnlockedCells="1"/>
  <mergeCells count="19">
    <mergeCell ref="B15:C15"/>
    <mergeCell ref="D15:G15"/>
    <mergeCell ref="I17:L17"/>
    <mergeCell ref="B16:G16"/>
    <mergeCell ref="I16:L16"/>
    <mergeCell ref="B11:G11"/>
    <mergeCell ref="B12:C12"/>
    <mergeCell ref="D12:E12"/>
    <mergeCell ref="F12:G12"/>
    <mergeCell ref="D13:E14"/>
    <mergeCell ref="F13:G14"/>
    <mergeCell ref="B9:C9"/>
    <mergeCell ref="D9:F9"/>
    <mergeCell ref="A1:G1"/>
    <mergeCell ref="A2:G2"/>
    <mergeCell ref="A3:F3"/>
    <mergeCell ref="A4:G5"/>
    <mergeCell ref="B7:C8"/>
    <mergeCell ref="D7:F8"/>
  </mergeCells>
  <phoneticPr fontId="20" type="noConversion"/>
  <printOptions horizontalCentered="1"/>
  <pageMargins left="0.9055118110236221" right="0.9055118110236221" top="0.19685039370078741" bottom="0.19685039370078741" header="0.51181102362204722" footer="0.51181102362204722"/>
  <pageSetup paperSize="9" scale="89" firstPageNumber="0" orientation="portrait" horizontalDpi="300" verticalDpi="300" r:id="rId1"/>
  <headerFooter alignWithMargins="0"/>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Carátula</vt:lpstr>
      <vt:lpstr>Evaluación</vt:lpstr>
      <vt:lpstr>Carro rojo</vt:lpstr>
      <vt:lpstr>Resultado</vt:lpstr>
      <vt:lpstr>Carátula!Área_de_impresión</vt:lpstr>
      <vt:lpstr>Evaluación!Área_de_impresión</vt:lpstr>
      <vt:lpstr>'Carro rojo'!Títulos_a_imprimir</vt:lpstr>
      <vt:lpstr>Evaluación!Títulos_a_imprimir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ALMAC</dc:creator>
  <cp:lastModifiedBy>123</cp:lastModifiedBy>
  <cp:lastPrinted>2022-05-27T14:15:44Z</cp:lastPrinted>
  <dcterms:created xsi:type="dcterms:W3CDTF">2011-08-23T20:50:57Z</dcterms:created>
  <dcterms:modified xsi:type="dcterms:W3CDTF">2023-05-26T20:57:03Z</dcterms:modified>
</cp:coreProperties>
</file>