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jorge.lopezr\Desktop\Cédulas versión final\Cédulas finales 2023\"/>
    </mc:Choice>
  </mc:AlternateContent>
  <bookViews>
    <workbookView xWindow="0" yWindow="0" windowWidth="28800" windowHeight="11580"/>
  </bookViews>
  <sheets>
    <sheet name="Carátula" sheetId="4" r:id="rId1"/>
    <sheet name="Evaluación" sheetId="1" r:id="rId2"/>
    <sheet name="Carro rojo" sheetId="3" r:id="rId3"/>
    <sheet name="Resultados" sheetId="5" r:id="rId4"/>
  </sheets>
  <definedNames>
    <definedName name="_xlnm._FilterDatabase" localSheetId="1" hidden="1">Evaluación!$B$122:$F$192</definedName>
    <definedName name="_xlnm.Print_Area" localSheetId="2">'Carro rojo'!$A$1:$AE$63</definedName>
    <definedName name="_xlnm.Print_Area" localSheetId="1">Evaluación!$A$1:$F$189</definedName>
    <definedName name="_xlnm.Print_Titles" localSheetId="2">'Carro rojo'!$1:$9</definedName>
    <definedName name="_xlnm.Print_Titles" localSheetId="1">Evaluación!$1:$11</definedName>
  </definedNames>
  <calcPr calcId="162913"/>
</workbook>
</file>

<file path=xl/calcChain.xml><?xml version="1.0" encoding="utf-8"?>
<calcChain xmlns="http://schemas.openxmlformats.org/spreadsheetml/2006/main">
  <c r="C10" i="5" l="1"/>
  <c r="C9" i="5"/>
  <c r="C8" i="5"/>
  <c r="F6" i="3" l="1"/>
  <c r="A6" i="3"/>
  <c r="F7" i="1"/>
  <c r="A7" i="1"/>
  <c r="F64" i="3" l="1"/>
  <c r="F65" i="3" s="1"/>
  <c r="F76" i="1" s="1"/>
  <c r="H76" i="1" s="1"/>
  <c r="G76" i="1" s="1"/>
  <c r="E64" i="3"/>
  <c r="E65" i="3" s="1"/>
  <c r="F75" i="1" s="1"/>
  <c r="H36" i="1"/>
  <c r="G36" i="1" s="1"/>
  <c r="H37" i="1"/>
  <c r="G37" i="1" s="1"/>
  <c r="H12" i="1"/>
  <c r="G12" i="1" s="1"/>
  <c r="H13" i="1"/>
  <c r="G13" i="1" s="1"/>
  <c r="H14" i="1"/>
  <c r="G14" i="1" s="1"/>
  <c r="H15" i="1"/>
  <c r="G15" i="1" s="1"/>
  <c r="H16" i="1"/>
  <c r="G16" i="1" s="1"/>
  <c r="H17" i="1"/>
  <c r="G17" i="1" s="1"/>
  <c r="H18" i="1"/>
  <c r="G18" i="1" s="1"/>
  <c r="H19" i="1"/>
  <c r="G19" i="1" s="1"/>
  <c r="H20" i="1"/>
  <c r="G20" i="1" s="1"/>
  <c r="H21" i="1"/>
  <c r="G21" i="1" s="1"/>
  <c r="H22" i="1"/>
  <c r="G22" i="1" s="1"/>
  <c r="H23" i="1"/>
  <c r="G23" i="1" s="1"/>
  <c r="H24" i="1"/>
  <c r="G24" i="1" s="1"/>
  <c r="H25" i="1"/>
  <c r="G25" i="1" s="1"/>
  <c r="H26" i="1"/>
  <c r="G26" i="1" s="1"/>
  <c r="H27" i="1"/>
  <c r="G27" i="1" s="1"/>
  <c r="H28" i="1"/>
  <c r="G28" i="1" s="1"/>
  <c r="H29" i="1"/>
  <c r="G29" i="1" s="1"/>
  <c r="H30" i="1"/>
  <c r="G30" i="1" s="1"/>
  <c r="H31" i="1"/>
  <c r="G31" i="1" s="1"/>
  <c r="H32" i="1"/>
  <c r="G32" i="1" s="1"/>
  <c r="H33" i="1"/>
  <c r="G33" i="1" s="1"/>
  <c r="H34" i="1"/>
  <c r="G34" i="1" s="1"/>
  <c r="H35" i="1"/>
  <c r="G35" i="1" s="1"/>
  <c r="H38" i="1"/>
  <c r="G38" i="1" s="1"/>
  <c r="H39" i="1"/>
  <c r="G39" i="1" s="1"/>
  <c r="H40" i="1"/>
  <c r="G40" i="1" s="1"/>
  <c r="H41" i="1"/>
  <c r="G41" i="1" s="1"/>
  <c r="H42" i="1"/>
  <c r="G42" i="1" s="1"/>
  <c r="H43" i="1"/>
  <c r="G43" i="1" s="1"/>
  <c r="H44" i="1"/>
  <c r="G44" i="1" s="1"/>
  <c r="H45" i="1"/>
  <c r="G45" i="1" s="1"/>
  <c r="H46" i="1"/>
  <c r="G46" i="1" s="1"/>
  <c r="H47" i="1"/>
  <c r="G47" i="1" s="1"/>
  <c r="H48" i="1"/>
  <c r="G48" i="1" s="1"/>
  <c r="H49" i="1"/>
  <c r="G49" i="1" s="1"/>
  <c r="H50" i="1"/>
  <c r="G50" i="1" s="1"/>
  <c r="H51" i="1"/>
  <c r="G51" i="1" s="1"/>
  <c r="H52" i="1"/>
  <c r="G52" i="1" s="1"/>
  <c r="H53" i="1"/>
  <c r="G53" i="1" s="1"/>
  <c r="H54" i="1"/>
  <c r="G54" i="1" s="1"/>
  <c r="H55" i="1"/>
  <c r="G55" i="1" s="1"/>
  <c r="H56" i="1"/>
  <c r="G56" i="1" s="1"/>
  <c r="H57" i="1"/>
  <c r="G57" i="1" s="1"/>
  <c r="H58" i="1"/>
  <c r="G58" i="1" s="1"/>
  <c r="H59" i="1"/>
  <c r="G59" i="1" s="1"/>
  <c r="H60" i="1"/>
  <c r="G60" i="1" s="1"/>
  <c r="H61" i="1"/>
  <c r="G61" i="1" s="1"/>
  <c r="H62" i="1"/>
  <c r="G62" i="1" s="1"/>
  <c r="H63" i="1"/>
  <c r="G63" i="1" s="1"/>
  <c r="H64" i="1"/>
  <c r="G64" i="1" s="1"/>
  <c r="H65" i="1"/>
  <c r="G65" i="1" s="1"/>
  <c r="H66" i="1"/>
  <c r="G66" i="1" s="1"/>
  <c r="H67" i="1"/>
  <c r="G67" i="1" s="1"/>
  <c r="H68" i="1"/>
  <c r="G68" i="1" s="1"/>
  <c r="H69" i="1"/>
  <c r="G69" i="1" s="1"/>
  <c r="H70" i="1"/>
  <c r="G70" i="1" s="1"/>
  <c r="H71" i="1"/>
  <c r="G71" i="1" s="1"/>
  <c r="H72" i="1"/>
  <c r="G72" i="1" s="1"/>
  <c r="H73" i="1"/>
  <c r="G73" i="1" s="1"/>
  <c r="H74" i="1"/>
  <c r="G74" i="1" s="1"/>
  <c r="H77" i="1"/>
  <c r="G77" i="1" s="1"/>
  <c r="H78" i="1"/>
  <c r="G78" i="1" s="1"/>
  <c r="H79" i="1"/>
  <c r="G79" i="1" s="1"/>
  <c r="H80" i="1"/>
  <c r="G80" i="1" s="1"/>
  <c r="H81" i="1"/>
  <c r="G81" i="1" s="1"/>
  <c r="H82" i="1"/>
  <c r="G82" i="1" s="1"/>
  <c r="H83" i="1"/>
  <c r="G83" i="1" s="1"/>
  <c r="H84" i="1"/>
  <c r="G84" i="1" s="1"/>
  <c r="H85" i="1"/>
  <c r="G85" i="1" s="1"/>
  <c r="H86" i="1"/>
  <c r="G86" i="1" s="1"/>
  <c r="H87" i="1"/>
  <c r="G87" i="1" s="1"/>
  <c r="H88" i="1"/>
  <c r="G88" i="1" s="1"/>
  <c r="H89" i="1"/>
  <c r="G89" i="1" s="1"/>
  <c r="H90" i="1"/>
  <c r="G90" i="1" s="1"/>
  <c r="H91" i="1"/>
  <c r="G91" i="1" s="1"/>
  <c r="H92" i="1"/>
  <c r="G92" i="1" s="1"/>
  <c r="H93" i="1"/>
  <c r="G93" i="1" s="1"/>
  <c r="H94" i="1"/>
  <c r="G94" i="1" s="1"/>
  <c r="H95" i="1"/>
  <c r="G95" i="1" s="1"/>
  <c r="H96" i="1"/>
  <c r="G96" i="1" s="1"/>
  <c r="H97" i="1"/>
  <c r="G97" i="1" s="1"/>
  <c r="H98" i="1"/>
  <c r="G98" i="1" s="1"/>
  <c r="H99" i="1"/>
  <c r="G99" i="1" s="1"/>
  <c r="H100" i="1"/>
  <c r="G100" i="1" s="1"/>
  <c r="H101" i="1"/>
  <c r="G101" i="1" s="1"/>
  <c r="H102" i="1"/>
  <c r="G102" i="1" s="1"/>
  <c r="H103" i="1"/>
  <c r="G103" i="1" s="1"/>
  <c r="H104" i="1"/>
  <c r="G104" i="1" s="1"/>
  <c r="H105" i="1"/>
  <c r="G105" i="1" s="1"/>
  <c r="H106" i="1"/>
  <c r="G106" i="1" s="1"/>
  <c r="H107" i="1"/>
  <c r="G107" i="1" s="1"/>
  <c r="H108" i="1"/>
  <c r="G108" i="1" s="1"/>
  <c r="H109" i="1"/>
  <c r="G109" i="1" s="1"/>
  <c r="H110" i="1"/>
  <c r="G110" i="1" s="1"/>
  <c r="H111" i="1"/>
  <c r="G111" i="1" s="1"/>
  <c r="H112" i="1"/>
  <c r="G112" i="1" s="1"/>
  <c r="H113" i="1"/>
  <c r="G113" i="1" s="1"/>
  <c r="H114" i="1"/>
  <c r="G114" i="1" s="1"/>
  <c r="H115" i="1"/>
  <c r="G115" i="1" s="1"/>
  <c r="H116" i="1"/>
  <c r="G116" i="1" s="1"/>
  <c r="H117" i="1"/>
  <c r="G117" i="1" s="1"/>
  <c r="H118" i="1"/>
  <c r="G118" i="1" s="1"/>
  <c r="H119" i="1"/>
  <c r="G119" i="1" s="1"/>
  <c r="H120" i="1"/>
  <c r="G120" i="1" s="1"/>
  <c r="H122" i="1"/>
  <c r="G122" i="1" s="1"/>
  <c r="H123" i="1"/>
  <c r="G123" i="1" s="1"/>
  <c r="H124" i="1"/>
  <c r="G124" i="1" s="1"/>
  <c r="H125" i="1"/>
  <c r="G125" i="1" s="1"/>
  <c r="H126" i="1"/>
  <c r="G126" i="1" s="1"/>
  <c r="H127" i="1"/>
  <c r="G127" i="1" s="1"/>
  <c r="H128" i="1"/>
  <c r="G128" i="1" s="1"/>
  <c r="H129" i="1"/>
  <c r="G129" i="1" s="1"/>
  <c r="H130" i="1"/>
  <c r="G130" i="1" s="1"/>
  <c r="H131" i="1"/>
  <c r="G131" i="1" s="1"/>
  <c r="H132" i="1"/>
  <c r="G132" i="1" s="1"/>
  <c r="H133" i="1"/>
  <c r="G133" i="1" s="1"/>
  <c r="H134" i="1"/>
  <c r="G134" i="1" s="1"/>
  <c r="H135" i="1"/>
  <c r="G135" i="1" s="1"/>
  <c r="H136" i="1"/>
  <c r="G136" i="1" s="1"/>
  <c r="H137" i="1"/>
  <c r="G137" i="1" s="1"/>
  <c r="H138" i="1"/>
  <c r="G138" i="1" s="1"/>
  <c r="H139" i="1"/>
  <c r="G139" i="1" s="1"/>
  <c r="H140" i="1"/>
  <c r="G140" i="1" s="1"/>
  <c r="H141" i="1"/>
  <c r="G141" i="1" s="1"/>
  <c r="H142" i="1"/>
  <c r="G142" i="1" s="1"/>
  <c r="H143" i="1"/>
  <c r="G143" i="1" s="1"/>
  <c r="H144" i="1"/>
  <c r="G144" i="1" s="1"/>
  <c r="H145" i="1"/>
  <c r="G145" i="1" s="1"/>
  <c r="H146" i="1"/>
  <c r="G146" i="1" s="1"/>
  <c r="H147" i="1"/>
  <c r="G147" i="1" s="1"/>
  <c r="H148" i="1"/>
  <c r="G148" i="1" s="1"/>
  <c r="H149" i="1"/>
  <c r="G149" i="1" s="1"/>
  <c r="H150" i="1"/>
  <c r="G150" i="1" s="1"/>
  <c r="H151" i="1"/>
  <c r="G151" i="1" s="1"/>
  <c r="H152" i="1"/>
  <c r="G152" i="1" s="1"/>
  <c r="H153" i="1"/>
  <c r="G153" i="1" s="1"/>
  <c r="H154" i="1"/>
  <c r="G154" i="1" s="1"/>
  <c r="H155" i="1"/>
  <c r="G155" i="1" s="1"/>
  <c r="H156" i="1"/>
  <c r="G156" i="1" s="1"/>
  <c r="H157" i="1"/>
  <c r="G157" i="1" s="1"/>
  <c r="H158" i="1"/>
  <c r="G158" i="1" s="1"/>
  <c r="H159" i="1"/>
  <c r="G159" i="1" s="1"/>
  <c r="H160" i="1"/>
  <c r="G160" i="1" s="1"/>
  <c r="H161" i="1"/>
  <c r="G161" i="1" s="1"/>
  <c r="H162" i="1"/>
  <c r="G162" i="1" s="1"/>
  <c r="H163" i="1"/>
  <c r="G163" i="1" s="1"/>
  <c r="H164" i="1"/>
  <c r="G164" i="1" s="1"/>
  <c r="H165" i="1"/>
  <c r="G165" i="1" s="1"/>
  <c r="H166" i="1"/>
  <c r="G166" i="1" s="1"/>
  <c r="H167" i="1"/>
  <c r="G167" i="1" s="1"/>
  <c r="H168" i="1"/>
  <c r="G168" i="1" s="1"/>
  <c r="H169" i="1"/>
  <c r="G169" i="1" s="1"/>
  <c r="H170" i="1"/>
  <c r="G170" i="1" s="1"/>
  <c r="H171" i="1"/>
  <c r="G171" i="1" s="1"/>
  <c r="H172" i="1"/>
  <c r="G172" i="1" s="1"/>
  <c r="H173" i="1"/>
  <c r="G173" i="1" s="1"/>
  <c r="H174" i="1"/>
  <c r="G174" i="1" s="1"/>
  <c r="H175" i="1"/>
  <c r="G175" i="1" s="1"/>
  <c r="H176" i="1"/>
  <c r="G176" i="1" s="1"/>
  <c r="H177" i="1"/>
  <c r="G177" i="1" s="1"/>
  <c r="H178" i="1"/>
  <c r="G178" i="1" s="1"/>
  <c r="H179" i="1"/>
  <c r="G179" i="1" s="1"/>
  <c r="H180" i="1"/>
  <c r="G180" i="1" s="1"/>
  <c r="H181" i="1"/>
  <c r="G181" i="1" s="1"/>
  <c r="H182" i="1"/>
  <c r="G182" i="1" s="1"/>
  <c r="H183" i="1"/>
  <c r="G183" i="1" s="1"/>
  <c r="H184" i="1"/>
  <c r="G184" i="1" s="1"/>
  <c r="H185" i="1"/>
  <c r="G185" i="1" s="1"/>
  <c r="H186" i="1"/>
  <c r="G186" i="1" s="1"/>
  <c r="H187" i="1"/>
  <c r="G187" i="1" s="1"/>
  <c r="H188" i="1"/>
  <c r="G188" i="1" s="1"/>
  <c r="H189" i="1"/>
  <c r="G189" i="1" s="1"/>
  <c r="I190" i="1"/>
  <c r="C14" i="5" s="1"/>
  <c r="AG64" i="3"/>
  <c r="AD64" i="3"/>
  <c r="AA64" i="3"/>
  <c r="X64" i="3"/>
  <c r="U64" i="3"/>
  <c r="R64" i="3"/>
  <c r="O64" i="3"/>
  <c r="L64" i="3"/>
  <c r="I64" i="3"/>
  <c r="AF63" i="3"/>
  <c r="AE63" i="3" s="1"/>
  <c r="AC63" i="3"/>
  <c r="AB63" i="3" s="1"/>
  <c r="Z63" i="3"/>
  <c r="Y63" i="3" s="1"/>
  <c r="W63" i="3"/>
  <c r="V63" i="3" s="1"/>
  <c r="T63" i="3"/>
  <c r="S63" i="3" s="1"/>
  <c r="Q63" i="3"/>
  <c r="P63" i="3" s="1"/>
  <c r="N63" i="3"/>
  <c r="M63" i="3" s="1"/>
  <c r="K63" i="3"/>
  <c r="J63" i="3" s="1"/>
  <c r="H63" i="3"/>
  <c r="G63" i="3" s="1"/>
  <c r="AF62" i="3"/>
  <c r="AE62" i="3" s="1"/>
  <c r="AC62" i="3"/>
  <c r="AB62" i="3" s="1"/>
  <c r="Z62" i="3"/>
  <c r="Y62" i="3" s="1"/>
  <c r="W62" i="3"/>
  <c r="V62" i="3" s="1"/>
  <c r="T62" i="3"/>
  <c r="S62" i="3" s="1"/>
  <c r="Q62" i="3"/>
  <c r="P62" i="3" s="1"/>
  <c r="N62" i="3"/>
  <c r="M62" i="3" s="1"/>
  <c r="K62" i="3"/>
  <c r="J62" i="3" s="1"/>
  <c r="H62" i="3"/>
  <c r="G62" i="3"/>
  <c r="AF61" i="3"/>
  <c r="AE61" i="3" s="1"/>
  <c r="AC61" i="3"/>
  <c r="AB61" i="3" s="1"/>
  <c r="Z61" i="3"/>
  <c r="Y61" i="3" s="1"/>
  <c r="W61" i="3"/>
  <c r="V61" i="3" s="1"/>
  <c r="T61" i="3"/>
  <c r="S61" i="3" s="1"/>
  <c r="Q61" i="3"/>
  <c r="P61" i="3" s="1"/>
  <c r="N61" i="3"/>
  <c r="M61" i="3" s="1"/>
  <c r="K61" i="3"/>
  <c r="J61" i="3" s="1"/>
  <c r="H61" i="3"/>
  <c r="G61" i="3" s="1"/>
  <c r="AF60" i="3"/>
  <c r="AE60" i="3" s="1"/>
  <c r="AC60" i="3"/>
  <c r="AB60" i="3" s="1"/>
  <c r="Z60" i="3"/>
  <c r="Y60" i="3"/>
  <c r="W60" i="3"/>
  <c r="V60" i="3" s="1"/>
  <c r="T60" i="3"/>
  <c r="S60" i="3" s="1"/>
  <c r="Q60" i="3"/>
  <c r="P60" i="3" s="1"/>
  <c r="N60" i="3"/>
  <c r="M60" i="3" s="1"/>
  <c r="K60" i="3"/>
  <c r="J60" i="3" s="1"/>
  <c r="H60" i="3"/>
  <c r="G60" i="3"/>
  <c r="AF59" i="3"/>
  <c r="AE59" i="3" s="1"/>
  <c r="AC59" i="3"/>
  <c r="AB59" i="3" s="1"/>
  <c r="Z59" i="3"/>
  <c r="Y59" i="3" s="1"/>
  <c r="W59" i="3"/>
  <c r="V59" i="3" s="1"/>
  <c r="T59" i="3"/>
  <c r="S59" i="3" s="1"/>
  <c r="Q59" i="3"/>
  <c r="P59" i="3" s="1"/>
  <c r="N59" i="3"/>
  <c r="M59" i="3" s="1"/>
  <c r="K59" i="3"/>
  <c r="J59" i="3" s="1"/>
  <c r="H59" i="3"/>
  <c r="G59" i="3" s="1"/>
  <c r="AF58" i="3"/>
  <c r="AE58" i="3" s="1"/>
  <c r="AC58" i="3"/>
  <c r="AB58" i="3" s="1"/>
  <c r="Z58" i="3"/>
  <c r="Y58" i="3" s="1"/>
  <c r="W58" i="3"/>
  <c r="V58" i="3" s="1"/>
  <c r="T58" i="3"/>
  <c r="S58" i="3" s="1"/>
  <c r="Q58" i="3"/>
  <c r="P58" i="3" s="1"/>
  <c r="N58" i="3"/>
  <c r="M58" i="3" s="1"/>
  <c r="K58" i="3"/>
  <c r="J58" i="3" s="1"/>
  <c r="H58" i="3"/>
  <c r="G58" i="3"/>
  <c r="AF57" i="3"/>
  <c r="AE57" i="3" s="1"/>
  <c r="AC57" i="3"/>
  <c r="AB57" i="3" s="1"/>
  <c r="Z57" i="3"/>
  <c r="Y57" i="3" s="1"/>
  <c r="W57" i="3"/>
  <c r="V57" i="3" s="1"/>
  <c r="T57" i="3"/>
  <c r="S57" i="3" s="1"/>
  <c r="Q57" i="3"/>
  <c r="P57" i="3" s="1"/>
  <c r="N57" i="3"/>
  <c r="M57" i="3" s="1"/>
  <c r="K57" i="3"/>
  <c r="J57" i="3" s="1"/>
  <c r="H57" i="3"/>
  <c r="G57" i="3" s="1"/>
  <c r="AF56" i="3"/>
  <c r="AE56" i="3" s="1"/>
  <c r="AC56" i="3"/>
  <c r="AB56" i="3" s="1"/>
  <c r="Z56" i="3"/>
  <c r="Y56" i="3"/>
  <c r="W56" i="3"/>
  <c r="V56" i="3" s="1"/>
  <c r="T56" i="3"/>
  <c r="S56" i="3" s="1"/>
  <c r="Q56" i="3"/>
  <c r="P56" i="3" s="1"/>
  <c r="N56" i="3"/>
  <c r="M56" i="3" s="1"/>
  <c r="K56" i="3"/>
  <c r="J56" i="3" s="1"/>
  <c r="H56" i="3"/>
  <c r="G56" i="3" s="1"/>
  <c r="AF55" i="3"/>
  <c r="AE55" i="3" s="1"/>
  <c r="AC55" i="3"/>
  <c r="AB55" i="3" s="1"/>
  <c r="Z55" i="3"/>
  <c r="Y55" i="3" s="1"/>
  <c r="W55" i="3"/>
  <c r="V55" i="3" s="1"/>
  <c r="T55" i="3"/>
  <c r="S55" i="3" s="1"/>
  <c r="Q55" i="3"/>
  <c r="P55" i="3" s="1"/>
  <c r="N55" i="3"/>
  <c r="M55" i="3" s="1"/>
  <c r="K55" i="3"/>
  <c r="J55" i="3" s="1"/>
  <c r="H55" i="3"/>
  <c r="G55" i="3" s="1"/>
  <c r="AF54" i="3"/>
  <c r="AE54" i="3" s="1"/>
  <c r="AC54" i="3"/>
  <c r="AB54" i="3" s="1"/>
  <c r="Z54" i="3"/>
  <c r="Y54" i="3" s="1"/>
  <c r="W54" i="3"/>
  <c r="V54" i="3" s="1"/>
  <c r="T54" i="3"/>
  <c r="S54" i="3" s="1"/>
  <c r="Q54" i="3"/>
  <c r="P54" i="3" s="1"/>
  <c r="N54" i="3"/>
  <c r="M54" i="3" s="1"/>
  <c r="K54" i="3"/>
  <c r="J54" i="3" s="1"/>
  <c r="H54" i="3"/>
  <c r="G54" i="3" s="1"/>
  <c r="AF53" i="3"/>
  <c r="AE53" i="3" s="1"/>
  <c r="AC53" i="3"/>
  <c r="AB53" i="3" s="1"/>
  <c r="Z53" i="3"/>
  <c r="Y53" i="3" s="1"/>
  <c r="W53" i="3"/>
  <c r="V53" i="3" s="1"/>
  <c r="T53" i="3"/>
  <c r="S53" i="3" s="1"/>
  <c r="Q53" i="3"/>
  <c r="P53" i="3" s="1"/>
  <c r="N53" i="3"/>
  <c r="M53" i="3" s="1"/>
  <c r="K53" i="3"/>
  <c r="J53" i="3" s="1"/>
  <c r="H53" i="3"/>
  <c r="G53" i="3" s="1"/>
  <c r="AF52" i="3"/>
  <c r="AE52" i="3" s="1"/>
  <c r="AC52" i="3"/>
  <c r="AB52" i="3" s="1"/>
  <c r="Z52" i="3"/>
  <c r="Y52" i="3" s="1"/>
  <c r="W52" i="3"/>
  <c r="V52" i="3" s="1"/>
  <c r="T52" i="3"/>
  <c r="S52" i="3" s="1"/>
  <c r="Q52" i="3"/>
  <c r="P52" i="3" s="1"/>
  <c r="N52" i="3"/>
  <c r="M52" i="3" s="1"/>
  <c r="K52" i="3"/>
  <c r="J52" i="3" s="1"/>
  <c r="H52" i="3"/>
  <c r="G52" i="3"/>
  <c r="AF51" i="3"/>
  <c r="AE51" i="3" s="1"/>
  <c r="AC51" i="3"/>
  <c r="AB51" i="3" s="1"/>
  <c r="Z51" i="3"/>
  <c r="Y51" i="3" s="1"/>
  <c r="W51" i="3"/>
  <c r="V51" i="3" s="1"/>
  <c r="T51" i="3"/>
  <c r="S51" i="3" s="1"/>
  <c r="Q51" i="3"/>
  <c r="P51" i="3"/>
  <c r="N51" i="3"/>
  <c r="M51" i="3" s="1"/>
  <c r="K51" i="3"/>
  <c r="J51" i="3" s="1"/>
  <c r="H51" i="3"/>
  <c r="G51" i="3" s="1"/>
  <c r="AF50" i="3"/>
  <c r="AE50" i="3" s="1"/>
  <c r="AC50" i="3"/>
  <c r="AB50" i="3" s="1"/>
  <c r="Z50" i="3"/>
  <c r="Y50" i="3" s="1"/>
  <c r="W50" i="3"/>
  <c r="V50" i="3" s="1"/>
  <c r="T50" i="3"/>
  <c r="S50" i="3" s="1"/>
  <c r="Q50" i="3"/>
  <c r="P50" i="3" s="1"/>
  <c r="N50" i="3"/>
  <c r="M50" i="3" s="1"/>
  <c r="K50" i="3"/>
  <c r="J50" i="3" s="1"/>
  <c r="H50" i="3"/>
  <c r="G50" i="3" s="1"/>
  <c r="AF49" i="3"/>
  <c r="AE49" i="3" s="1"/>
  <c r="AC49" i="3"/>
  <c r="AB49" i="3" s="1"/>
  <c r="Z49" i="3"/>
  <c r="Y49" i="3" s="1"/>
  <c r="W49" i="3"/>
  <c r="V49" i="3" s="1"/>
  <c r="T49" i="3"/>
  <c r="S49" i="3" s="1"/>
  <c r="Q49" i="3"/>
  <c r="P49" i="3" s="1"/>
  <c r="N49" i="3"/>
  <c r="M49" i="3" s="1"/>
  <c r="K49" i="3"/>
  <c r="J49" i="3" s="1"/>
  <c r="H49" i="3"/>
  <c r="G49" i="3" s="1"/>
  <c r="AF48" i="3"/>
  <c r="AE48" i="3" s="1"/>
  <c r="AC48" i="3"/>
  <c r="AB48" i="3" s="1"/>
  <c r="Z48" i="3"/>
  <c r="Y48" i="3"/>
  <c r="W48" i="3"/>
  <c r="V48" i="3" s="1"/>
  <c r="T48" i="3"/>
  <c r="S48" i="3" s="1"/>
  <c r="Q48" i="3"/>
  <c r="P48" i="3" s="1"/>
  <c r="N48" i="3"/>
  <c r="M48" i="3" s="1"/>
  <c r="K48" i="3"/>
  <c r="J48" i="3" s="1"/>
  <c r="H48" i="3"/>
  <c r="G48" i="3" s="1"/>
  <c r="AF47" i="3"/>
  <c r="AE47" i="3" s="1"/>
  <c r="AC47" i="3"/>
  <c r="AB47" i="3" s="1"/>
  <c r="Z47" i="3"/>
  <c r="Y47" i="3" s="1"/>
  <c r="W47" i="3"/>
  <c r="V47" i="3" s="1"/>
  <c r="T47" i="3"/>
  <c r="S47" i="3" s="1"/>
  <c r="Q47" i="3"/>
  <c r="P47" i="3" s="1"/>
  <c r="N47" i="3"/>
  <c r="M47" i="3" s="1"/>
  <c r="K47" i="3"/>
  <c r="J47" i="3" s="1"/>
  <c r="H47" i="3"/>
  <c r="G47" i="3" s="1"/>
  <c r="AF46" i="3"/>
  <c r="AE46" i="3" s="1"/>
  <c r="AC46" i="3"/>
  <c r="AB46" i="3" s="1"/>
  <c r="Z46" i="3"/>
  <c r="Y46" i="3" s="1"/>
  <c r="W46" i="3"/>
  <c r="V46" i="3" s="1"/>
  <c r="T46" i="3"/>
  <c r="S46" i="3" s="1"/>
  <c r="Q46" i="3"/>
  <c r="P46" i="3" s="1"/>
  <c r="N46" i="3"/>
  <c r="M46" i="3" s="1"/>
  <c r="K46" i="3"/>
  <c r="J46" i="3" s="1"/>
  <c r="H46" i="3"/>
  <c r="G46" i="3" s="1"/>
  <c r="AF45" i="3"/>
  <c r="AE45" i="3" s="1"/>
  <c r="AC45" i="3"/>
  <c r="AB45" i="3" s="1"/>
  <c r="Z45" i="3"/>
  <c r="Y45" i="3" s="1"/>
  <c r="W45" i="3"/>
  <c r="V45" i="3" s="1"/>
  <c r="T45" i="3"/>
  <c r="S45" i="3" s="1"/>
  <c r="Q45" i="3"/>
  <c r="P45" i="3" s="1"/>
  <c r="N45" i="3"/>
  <c r="M45" i="3" s="1"/>
  <c r="K45" i="3"/>
  <c r="J45" i="3" s="1"/>
  <c r="H45" i="3"/>
  <c r="G45" i="3" s="1"/>
  <c r="AF44" i="3"/>
  <c r="AE44" i="3" s="1"/>
  <c r="AC44" i="3"/>
  <c r="AB44" i="3" s="1"/>
  <c r="Z44" i="3"/>
  <c r="Y44" i="3"/>
  <c r="W44" i="3"/>
  <c r="V44" i="3" s="1"/>
  <c r="T44" i="3"/>
  <c r="S44" i="3" s="1"/>
  <c r="Q44" i="3"/>
  <c r="P44" i="3" s="1"/>
  <c r="N44" i="3"/>
  <c r="M44" i="3" s="1"/>
  <c r="K44" i="3"/>
  <c r="J44" i="3" s="1"/>
  <c r="H44" i="3"/>
  <c r="G44" i="3" s="1"/>
  <c r="AF43" i="3"/>
  <c r="AE43" i="3" s="1"/>
  <c r="AC43" i="3"/>
  <c r="AB43" i="3" s="1"/>
  <c r="Z43" i="3"/>
  <c r="Y43" i="3" s="1"/>
  <c r="W43" i="3"/>
  <c r="V43" i="3" s="1"/>
  <c r="T43" i="3"/>
  <c r="S43" i="3" s="1"/>
  <c r="Q43" i="3"/>
  <c r="P43" i="3"/>
  <c r="N43" i="3"/>
  <c r="M43" i="3" s="1"/>
  <c r="K43" i="3"/>
  <c r="J43" i="3" s="1"/>
  <c r="H43" i="3"/>
  <c r="G43" i="3" s="1"/>
  <c r="AF42" i="3"/>
  <c r="AE42" i="3" s="1"/>
  <c r="AC42" i="3"/>
  <c r="AB42" i="3" s="1"/>
  <c r="Z42" i="3"/>
  <c r="Y42" i="3" s="1"/>
  <c r="W42" i="3"/>
  <c r="V42" i="3" s="1"/>
  <c r="T42" i="3"/>
  <c r="S42" i="3" s="1"/>
  <c r="Q42" i="3"/>
  <c r="P42" i="3" s="1"/>
  <c r="N42" i="3"/>
  <c r="M42" i="3" s="1"/>
  <c r="K42" i="3"/>
  <c r="J42" i="3" s="1"/>
  <c r="H42" i="3"/>
  <c r="G42" i="3" s="1"/>
  <c r="AF41" i="3"/>
  <c r="AE41" i="3" s="1"/>
  <c r="AC41" i="3"/>
  <c r="AB41" i="3" s="1"/>
  <c r="Z41" i="3"/>
  <c r="Y41" i="3" s="1"/>
  <c r="W41" i="3"/>
  <c r="V41" i="3" s="1"/>
  <c r="T41" i="3"/>
  <c r="S41" i="3" s="1"/>
  <c r="Q41" i="3"/>
  <c r="P41" i="3" s="1"/>
  <c r="N41" i="3"/>
  <c r="M41" i="3" s="1"/>
  <c r="K41" i="3"/>
  <c r="J41" i="3" s="1"/>
  <c r="H41" i="3"/>
  <c r="G41" i="3" s="1"/>
  <c r="AF40" i="3"/>
  <c r="AE40" i="3" s="1"/>
  <c r="AC40" i="3"/>
  <c r="AB40" i="3" s="1"/>
  <c r="Z40" i="3"/>
  <c r="Y40" i="3"/>
  <c r="W40" i="3"/>
  <c r="V40" i="3" s="1"/>
  <c r="T40" i="3"/>
  <c r="S40" i="3" s="1"/>
  <c r="Q40" i="3"/>
  <c r="P40" i="3" s="1"/>
  <c r="N40" i="3"/>
  <c r="M40" i="3" s="1"/>
  <c r="K40" i="3"/>
  <c r="J40" i="3" s="1"/>
  <c r="H40" i="3"/>
  <c r="G40" i="3" s="1"/>
  <c r="AF39" i="3"/>
  <c r="AE39" i="3" s="1"/>
  <c r="AC39" i="3"/>
  <c r="AB39" i="3" s="1"/>
  <c r="Z39" i="3"/>
  <c r="Y39" i="3" s="1"/>
  <c r="W39" i="3"/>
  <c r="V39" i="3" s="1"/>
  <c r="T39" i="3"/>
  <c r="S39" i="3" s="1"/>
  <c r="Q39" i="3"/>
  <c r="P39" i="3" s="1"/>
  <c r="N39" i="3"/>
  <c r="M39" i="3" s="1"/>
  <c r="K39" i="3"/>
  <c r="J39" i="3" s="1"/>
  <c r="H39" i="3"/>
  <c r="G39" i="3" s="1"/>
  <c r="AF38" i="3"/>
  <c r="AE38" i="3" s="1"/>
  <c r="AC38" i="3"/>
  <c r="AB38" i="3" s="1"/>
  <c r="Z38" i="3"/>
  <c r="Y38" i="3" s="1"/>
  <c r="W38" i="3"/>
  <c r="V38" i="3" s="1"/>
  <c r="T38" i="3"/>
  <c r="S38" i="3" s="1"/>
  <c r="Q38" i="3"/>
  <c r="P38" i="3" s="1"/>
  <c r="N38" i="3"/>
  <c r="M38" i="3" s="1"/>
  <c r="K38" i="3"/>
  <c r="J38" i="3" s="1"/>
  <c r="H38" i="3"/>
  <c r="G38" i="3" s="1"/>
  <c r="AF37" i="3"/>
  <c r="AE37" i="3" s="1"/>
  <c r="AC37" i="3"/>
  <c r="AB37" i="3" s="1"/>
  <c r="Z37" i="3"/>
  <c r="Y37" i="3" s="1"/>
  <c r="W37" i="3"/>
  <c r="V37" i="3" s="1"/>
  <c r="T37" i="3"/>
  <c r="S37" i="3" s="1"/>
  <c r="Q37" i="3"/>
  <c r="P37" i="3" s="1"/>
  <c r="N37" i="3"/>
  <c r="M37" i="3" s="1"/>
  <c r="K37" i="3"/>
  <c r="J37" i="3" s="1"/>
  <c r="H37" i="3"/>
  <c r="G37" i="3" s="1"/>
  <c r="AF36" i="3"/>
  <c r="AE36" i="3" s="1"/>
  <c r="AC36" i="3"/>
  <c r="AB36" i="3" s="1"/>
  <c r="Z36" i="3"/>
  <c r="Y36" i="3"/>
  <c r="W36" i="3"/>
  <c r="V36" i="3" s="1"/>
  <c r="T36" i="3"/>
  <c r="S36" i="3" s="1"/>
  <c r="Q36" i="3"/>
  <c r="P36" i="3" s="1"/>
  <c r="N36" i="3"/>
  <c r="M36" i="3" s="1"/>
  <c r="K36" i="3"/>
  <c r="J36" i="3" s="1"/>
  <c r="H36" i="3"/>
  <c r="G36" i="3" s="1"/>
  <c r="AF35" i="3"/>
  <c r="AE35" i="3" s="1"/>
  <c r="AC35" i="3"/>
  <c r="AB35" i="3" s="1"/>
  <c r="Z35" i="3"/>
  <c r="Y35" i="3" s="1"/>
  <c r="W35" i="3"/>
  <c r="V35" i="3" s="1"/>
  <c r="T35" i="3"/>
  <c r="S35" i="3" s="1"/>
  <c r="Q35" i="3"/>
  <c r="P35" i="3" s="1"/>
  <c r="N35" i="3"/>
  <c r="M35" i="3" s="1"/>
  <c r="K35" i="3"/>
  <c r="J35" i="3" s="1"/>
  <c r="H35" i="3"/>
  <c r="G35" i="3" s="1"/>
  <c r="AF34" i="3"/>
  <c r="AE34" i="3" s="1"/>
  <c r="AC34" i="3"/>
  <c r="AB34" i="3" s="1"/>
  <c r="Z34" i="3"/>
  <c r="Y34" i="3" s="1"/>
  <c r="W34" i="3"/>
  <c r="V34" i="3" s="1"/>
  <c r="T34" i="3"/>
  <c r="S34" i="3" s="1"/>
  <c r="Q34" i="3"/>
  <c r="P34" i="3" s="1"/>
  <c r="N34" i="3"/>
  <c r="M34" i="3" s="1"/>
  <c r="K34" i="3"/>
  <c r="J34" i="3" s="1"/>
  <c r="H34" i="3"/>
  <c r="G34" i="3" s="1"/>
  <c r="AF33" i="3"/>
  <c r="AE33" i="3" s="1"/>
  <c r="AC33" i="3"/>
  <c r="AB33" i="3" s="1"/>
  <c r="Z33" i="3"/>
  <c r="Y33" i="3" s="1"/>
  <c r="W33" i="3"/>
  <c r="V33" i="3" s="1"/>
  <c r="T33" i="3"/>
  <c r="S33" i="3" s="1"/>
  <c r="Q33" i="3"/>
  <c r="P33" i="3" s="1"/>
  <c r="N33" i="3"/>
  <c r="M33" i="3" s="1"/>
  <c r="K33" i="3"/>
  <c r="J33" i="3" s="1"/>
  <c r="H33" i="3"/>
  <c r="G33" i="3" s="1"/>
  <c r="AF32" i="3"/>
  <c r="AE32" i="3" s="1"/>
  <c r="AC32" i="3"/>
  <c r="AB32" i="3" s="1"/>
  <c r="Z32" i="3"/>
  <c r="Y32" i="3" s="1"/>
  <c r="W32" i="3"/>
  <c r="V32" i="3" s="1"/>
  <c r="T32" i="3"/>
  <c r="S32" i="3" s="1"/>
  <c r="Q32" i="3"/>
  <c r="P32" i="3" s="1"/>
  <c r="N32" i="3"/>
  <c r="M32" i="3" s="1"/>
  <c r="K32" i="3"/>
  <c r="J32" i="3" s="1"/>
  <c r="H32" i="3"/>
  <c r="G32" i="3" s="1"/>
  <c r="AF31" i="3"/>
  <c r="AE31" i="3" s="1"/>
  <c r="AC31" i="3"/>
  <c r="AB31" i="3" s="1"/>
  <c r="Z31" i="3"/>
  <c r="Y31" i="3" s="1"/>
  <c r="W31" i="3"/>
  <c r="V31" i="3" s="1"/>
  <c r="T31" i="3"/>
  <c r="S31" i="3" s="1"/>
  <c r="Q31" i="3"/>
  <c r="P31" i="3" s="1"/>
  <c r="N31" i="3"/>
  <c r="M31" i="3" s="1"/>
  <c r="K31" i="3"/>
  <c r="J31" i="3" s="1"/>
  <c r="H31" i="3"/>
  <c r="G31" i="3" s="1"/>
  <c r="AF30" i="3"/>
  <c r="AE30" i="3" s="1"/>
  <c r="AC30" i="3"/>
  <c r="AB30" i="3" s="1"/>
  <c r="Z30" i="3"/>
  <c r="Y30" i="3" s="1"/>
  <c r="W30" i="3"/>
  <c r="V30" i="3" s="1"/>
  <c r="T30" i="3"/>
  <c r="S30" i="3" s="1"/>
  <c r="Q30" i="3"/>
  <c r="P30" i="3" s="1"/>
  <c r="N30" i="3"/>
  <c r="M30" i="3" s="1"/>
  <c r="K30" i="3"/>
  <c r="J30" i="3" s="1"/>
  <c r="H30" i="3"/>
  <c r="G30" i="3" s="1"/>
  <c r="AF29" i="3"/>
  <c r="AE29" i="3" s="1"/>
  <c r="AC29" i="3"/>
  <c r="AB29" i="3" s="1"/>
  <c r="Z29" i="3"/>
  <c r="Y29" i="3" s="1"/>
  <c r="W29" i="3"/>
  <c r="V29" i="3" s="1"/>
  <c r="T29" i="3"/>
  <c r="S29" i="3" s="1"/>
  <c r="Q29" i="3"/>
  <c r="P29" i="3" s="1"/>
  <c r="N29" i="3"/>
  <c r="M29" i="3" s="1"/>
  <c r="K29" i="3"/>
  <c r="J29" i="3" s="1"/>
  <c r="H29" i="3"/>
  <c r="G29" i="3" s="1"/>
  <c r="AF28" i="3"/>
  <c r="AE28" i="3" s="1"/>
  <c r="AC28" i="3"/>
  <c r="AB28" i="3" s="1"/>
  <c r="Z28" i="3"/>
  <c r="Y28" i="3" s="1"/>
  <c r="W28" i="3"/>
  <c r="V28" i="3" s="1"/>
  <c r="T28" i="3"/>
  <c r="S28" i="3" s="1"/>
  <c r="Q28" i="3"/>
  <c r="P28" i="3" s="1"/>
  <c r="N28" i="3"/>
  <c r="M28" i="3" s="1"/>
  <c r="K28" i="3"/>
  <c r="J28" i="3" s="1"/>
  <c r="H28" i="3"/>
  <c r="G28" i="3"/>
  <c r="AF27" i="3"/>
  <c r="AE27" i="3" s="1"/>
  <c r="AC27" i="3"/>
  <c r="AB27" i="3" s="1"/>
  <c r="Z27" i="3"/>
  <c r="Y27" i="3" s="1"/>
  <c r="W27" i="3"/>
  <c r="V27" i="3" s="1"/>
  <c r="T27" i="3"/>
  <c r="S27" i="3" s="1"/>
  <c r="Q27" i="3"/>
  <c r="P27" i="3"/>
  <c r="N27" i="3"/>
  <c r="M27" i="3" s="1"/>
  <c r="K27" i="3"/>
  <c r="J27" i="3" s="1"/>
  <c r="H27" i="3"/>
  <c r="G27" i="3" s="1"/>
  <c r="AF26" i="3"/>
  <c r="AE26" i="3" s="1"/>
  <c r="AC26" i="3"/>
  <c r="AB26" i="3" s="1"/>
  <c r="Z26" i="3"/>
  <c r="Y26" i="3" s="1"/>
  <c r="W26" i="3"/>
  <c r="V26" i="3" s="1"/>
  <c r="T26" i="3"/>
  <c r="S26" i="3" s="1"/>
  <c r="Q26" i="3"/>
  <c r="P26" i="3" s="1"/>
  <c r="N26" i="3"/>
  <c r="M26" i="3" s="1"/>
  <c r="K26" i="3"/>
  <c r="J26" i="3" s="1"/>
  <c r="H26" i="3"/>
  <c r="G26" i="3" s="1"/>
  <c r="AF25" i="3"/>
  <c r="AE25" i="3" s="1"/>
  <c r="AC25" i="3"/>
  <c r="AB25" i="3" s="1"/>
  <c r="Z25" i="3"/>
  <c r="Y25" i="3" s="1"/>
  <c r="W25" i="3"/>
  <c r="V25" i="3" s="1"/>
  <c r="T25" i="3"/>
  <c r="S25" i="3" s="1"/>
  <c r="Q25" i="3"/>
  <c r="P25" i="3"/>
  <c r="N25" i="3"/>
  <c r="M25" i="3" s="1"/>
  <c r="K25" i="3"/>
  <c r="J25" i="3" s="1"/>
  <c r="H25" i="3"/>
  <c r="G25" i="3" s="1"/>
  <c r="AF24" i="3"/>
  <c r="AE24" i="3" s="1"/>
  <c r="AC24" i="3"/>
  <c r="AB24" i="3" s="1"/>
  <c r="Z24" i="3"/>
  <c r="Y24" i="3" s="1"/>
  <c r="W24" i="3"/>
  <c r="V24" i="3" s="1"/>
  <c r="T24" i="3"/>
  <c r="S24" i="3" s="1"/>
  <c r="Q24" i="3"/>
  <c r="P24" i="3" s="1"/>
  <c r="N24" i="3"/>
  <c r="M24" i="3" s="1"/>
  <c r="K24" i="3"/>
  <c r="J24" i="3" s="1"/>
  <c r="H24" i="3"/>
  <c r="G24" i="3" s="1"/>
  <c r="AF23" i="3"/>
  <c r="AE23" i="3" s="1"/>
  <c r="AC23" i="3"/>
  <c r="AB23" i="3" s="1"/>
  <c r="Z23" i="3"/>
  <c r="Y23" i="3" s="1"/>
  <c r="W23" i="3"/>
  <c r="V23" i="3" s="1"/>
  <c r="T23" i="3"/>
  <c r="S23" i="3" s="1"/>
  <c r="Q23" i="3"/>
  <c r="P23" i="3" s="1"/>
  <c r="N23" i="3"/>
  <c r="M23" i="3" s="1"/>
  <c r="K23" i="3"/>
  <c r="J23" i="3" s="1"/>
  <c r="H23" i="3"/>
  <c r="G23" i="3" s="1"/>
  <c r="AF22" i="3"/>
  <c r="AE22" i="3" s="1"/>
  <c r="AC22" i="3"/>
  <c r="AB22" i="3" s="1"/>
  <c r="Z22" i="3"/>
  <c r="Y22" i="3" s="1"/>
  <c r="W22" i="3"/>
  <c r="V22" i="3" s="1"/>
  <c r="T22" i="3"/>
  <c r="S22" i="3" s="1"/>
  <c r="Q22" i="3"/>
  <c r="P22" i="3" s="1"/>
  <c r="N22" i="3"/>
  <c r="M22" i="3" s="1"/>
  <c r="K22" i="3"/>
  <c r="J22" i="3" s="1"/>
  <c r="H22" i="3"/>
  <c r="G22" i="3" s="1"/>
  <c r="AF21" i="3"/>
  <c r="AE21" i="3" s="1"/>
  <c r="AC21" i="3"/>
  <c r="AB21" i="3" s="1"/>
  <c r="Z21" i="3"/>
  <c r="Y21" i="3" s="1"/>
  <c r="W21" i="3"/>
  <c r="V21" i="3" s="1"/>
  <c r="T21" i="3"/>
  <c r="S21" i="3" s="1"/>
  <c r="Q21" i="3"/>
  <c r="P21" i="3" s="1"/>
  <c r="N21" i="3"/>
  <c r="M21" i="3" s="1"/>
  <c r="K21" i="3"/>
  <c r="J21" i="3" s="1"/>
  <c r="H21" i="3"/>
  <c r="G21" i="3" s="1"/>
  <c r="AF20" i="3"/>
  <c r="AE20" i="3" s="1"/>
  <c r="AC20" i="3"/>
  <c r="AB20" i="3" s="1"/>
  <c r="Z20" i="3"/>
  <c r="Y20" i="3"/>
  <c r="W20" i="3"/>
  <c r="V20" i="3" s="1"/>
  <c r="T20" i="3"/>
  <c r="S20" i="3" s="1"/>
  <c r="Q20" i="3"/>
  <c r="P20" i="3" s="1"/>
  <c r="N20" i="3"/>
  <c r="M20" i="3" s="1"/>
  <c r="K20" i="3"/>
  <c r="J20" i="3" s="1"/>
  <c r="H20" i="3"/>
  <c r="G20" i="3"/>
  <c r="AF19" i="3"/>
  <c r="AE19" i="3" s="1"/>
  <c r="AC19" i="3"/>
  <c r="AB19" i="3" s="1"/>
  <c r="Z19" i="3"/>
  <c r="Y19" i="3" s="1"/>
  <c r="W19" i="3"/>
  <c r="V19" i="3" s="1"/>
  <c r="T19" i="3"/>
  <c r="S19" i="3" s="1"/>
  <c r="Q19" i="3"/>
  <c r="P19" i="3"/>
  <c r="N19" i="3"/>
  <c r="M19" i="3" s="1"/>
  <c r="K19" i="3"/>
  <c r="J19" i="3" s="1"/>
  <c r="H19" i="3"/>
  <c r="G19" i="3" s="1"/>
  <c r="AF18" i="3"/>
  <c r="AE18" i="3" s="1"/>
  <c r="AC18" i="3"/>
  <c r="AB18" i="3" s="1"/>
  <c r="Z18" i="3"/>
  <c r="Y18" i="3" s="1"/>
  <c r="W18" i="3"/>
  <c r="V18" i="3" s="1"/>
  <c r="T18" i="3"/>
  <c r="S18" i="3" s="1"/>
  <c r="Q18" i="3"/>
  <c r="P18" i="3" s="1"/>
  <c r="N18" i="3"/>
  <c r="M18" i="3" s="1"/>
  <c r="K18" i="3"/>
  <c r="J18" i="3" s="1"/>
  <c r="H18" i="3"/>
  <c r="G18" i="3" s="1"/>
  <c r="AF17" i="3"/>
  <c r="AE17" i="3" s="1"/>
  <c r="AC17" i="3"/>
  <c r="AB17" i="3" s="1"/>
  <c r="Z17" i="3"/>
  <c r="Y17" i="3" s="1"/>
  <c r="W17" i="3"/>
  <c r="V17" i="3" s="1"/>
  <c r="T17" i="3"/>
  <c r="S17" i="3" s="1"/>
  <c r="Q17" i="3"/>
  <c r="P17" i="3" s="1"/>
  <c r="N17" i="3"/>
  <c r="M17" i="3" s="1"/>
  <c r="K17" i="3"/>
  <c r="J17" i="3" s="1"/>
  <c r="H17" i="3"/>
  <c r="G17" i="3" s="1"/>
  <c r="AF16" i="3"/>
  <c r="AE16" i="3" s="1"/>
  <c r="AC16" i="3"/>
  <c r="AB16" i="3" s="1"/>
  <c r="Z16" i="3"/>
  <c r="Y16" i="3" s="1"/>
  <c r="W16" i="3"/>
  <c r="V16" i="3" s="1"/>
  <c r="T16" i="3"/>
  <c r="S16" i="3" s="1"/>
  <c r="Q16" i="3"/>
  <c r="P16" i="3" s="1"/>
  <c r="N16" i="3"/>
  <c r="M16" i="3" s="1"/>
  <c r="K16" i="3"/>
  <c r="J16" i="3" s="1"/>
  <c r="H16" i="3"/>
  <c r="G16" i="3"/>
  <c r="AF15" i="3"/>
  <c r="AE15" i="3" s="1"/>
  <c r="AC15" i="3"/>
  <c r="AB15" i="3" s="1"/>
  <c r="Z15" i="3"/>
  <c r="Y15" i="3" s="1"/>
  <c r="W15" i="3"/>
  <c r="V15" i="3" s="1"/>
  <c r="T15" i="3"/>
  <c r="S15" i="3" s="1"/>
  <c r="Q15" i="3"/>
  <c r="P15" i="3" s="1"/>
  <c r="N15" i="3"/>
  <c r="M15" i="3" s="1"/>
  <c r="K15" i="3"/>
  <c r="J15" i="3" s="1"/>
  <c r="H15" i="3"/>
  <c r="G15" i="3" s="1"/>
  <c r="AF14" i="3"/>
  <c r="AE14" i="3" s="1"/>
  <c r="AC14" i="3"/>
  <c r="AB14" i="3" s="1"/>
  <c r="Z14" i="3"/>
  <c r="Y14" i="3" s="1"/>
  <c r="W14" i="3"/>
  <c r="V14" i="3" s="1"/>
  <c r="T14" i="3"/>
  <c r="S14" i="3" s="1"/>
  <c r="Q14" i="3"/>
  <c r="P14" i="3" s="1"/>
  <c r="N14" i="3"/>
  <c r="M14" i="3" s="1"/>
  <c r="K14" i="3"/>
  <c r="J14" i="3" s="1"/>
  <c r="H14" i="3"/>
  <c r="G14" i="3" s="1"/>
  <c r="AF13" i="3"/>
  <c r="AE13" i="3" s="1"/>
  <c r="AC13" i="3"/>
  <c r="AB13" i="3" s="1"/>
  <c r="Z13" i="3"/>
  <c r="Y13" i="3" s="1"/>
  <c r="W13" i="3"/>
  <c r="V13" i="3" s="1"/>
  <c r="T13" i="3"/>
  <c r="S13" i="3" s="1"/>
  <c r="Q13" i="3"/>
  <c r="P13" i="3"/>
  <c r="N13" i="3"/>
  <c r="M13" i="3" s="1"/>
  <c r="K13" i="3"/>
  <c r="J13" i="3" s="1"/>
  <c r="H13" i="3"/>
  <c r="G13" i="3" s="1"/>
  <c r="AF12" i="3"/>
  <c r="AE12" i="3" s="1"/>
  <c r="AC12" i="3"/>
  <c r="AB12" i="3" s="1"/>
  <c r="Z12" i="3"/>
  <c r="Y12" i="3"/>
  <c r="W12" i="3"/>
  <c r="V12" i="3" s="1"/>
  <c r="T12" i="3"/>
  <c r="S12" i="3" s="1"/>
  <c r="Q12" i="3"/>
  <c r="P12" i="3" s="1"/>
  <c r="N12" i="3"/>
  <c r="M12" i="3" s="1"/>
  <c r="K12" i="3"/>
  <c r="J12" i="3" s="1"/>
  <c r="H12" i="3"/>
  <c r="G12" i="3"/>
  <c r="AF11" i="3"/>
  <c r="AE11" i="3" s="1"/>
  <c r="AC11" i="3"/>
  <c r="AB11" i="3" s="1"/>
  <c r="Z11" i="3"/>
  <c r="Y11" i="3" s="1"/>
  <c r="W11" i="3"/>
  <c r="V11" i="3" s="1"/>
  <c r="T11" i="3"/>
  <c r="S11" i="3" s="1"/>
  <c r="Q11" i="3"/>
  <c r="P11" i="3" s="1"/>
  <c r="N11" i="3"/>
  <c r="M11" i="3" s="1"/>
  <c r="K11" i="3"/>
  <c r="J11" i="3" s="1"/>
  <c r="H11" i="3"/>
  <c r="G11" i="3" s="1"/>
  <c r="AF10" i="3"/>
  <c r="AE10" i="3" s="1"/>
  <c r="AE64" i="3" s="1"/>
  <c r="AE66" i="3" s="1"/>
  <c r="AC10" i="3"/>
  <c r="AC64" i="3" s="1"/>
  <c r="Z10" i="3"/>
  <c r="Y10" i="3" s="1"/>
  <c r="Y64" i="3" s="1"/>
  <c r="Y66" i="3" s="1"/>
  <c r="W10" i="3"/>
  <c r="V10" i="3" s="1"/>
  <c r="V64" i="3" s="1"/>
  <c r="V66" i="3" s="1"/>
  <c r="T10" i="3"/>
  <c r="T64" i="3" s="1"/>
  <c r="Q10" i="3"/>
  <c r="Q64" i="3" s="1"/>
  <c r="N10" i="3"/>
  <c r="K10" i="3"/>
  <c r="K64" i="3" s="1"/>
  <c r="H10" i="3"/>
  <c r="G10" i="3" s="1"/>
  <c r="Z64" i="3" l="1"/>
  <c r="J10" i="3"/>
  <c r="J64" i="3" s="1"/>
  <c r="J66" i="3" s="1"/>
  <c r="AF64" i="3"/>
  <c r="H64" i="3"/>
  <c r="G64" i="3"/>
  <c r="G66" i="3" s="1"/>
  <c r="AB10" i="3"/>
  <c r="AB64" i="3" s="1"/>
  <c r="AB66" i="3" s="1"/>
  <c r="M10" i="3"/>
  <c r="M64" i="3" s="1"/>
  <c r="M66" i="3" s="1"/>
  <c r="N64" i="3"/>
  <c r="W64" i="3"/>
  <c r="S10" i="3"/>
  <c r="S64" i="3" s="1"/>
  <c r="S66" i="3" s="1"/>
  <c r="H75" i="1"/>
  <c r="G75" i="1" s="1"/>
  <c r="G190" i="1" s="1"/>
  <c r="E14" i="5" s="1"/>
  <c r="C16" i="5" s="1"/>
  <c r="F190" i="1"/>
  <c r="P10" i="3"/>
  <c r="P64" i="3" s="1"/>
  <c r="P66" i="3" s="1"/>
  <c r="H190" i="1" l="1"/>
</calcChain>
</file>

<file path=xl/sharedStrings.xml><?xml version="1.0" encoding="utf-8"?>
<sst xmlns="http://schemas.openxmlformats.org/spreadsheetml/2006/main" count="694" uniqueCount="482">
  <si>
    <t>Personal médico de Psiquiatría</t>
  </si>
  <si>
    <t>Personal de enfermería.</t>
  </si>
  <si>
    <t>Toma de oxígeno o cilindros con oxígeno.</t>
  </si>
  <si>
    <t xml:space="preserve">Ventilador y defribilador. </t>
  </si>
  <si>
    <t>Alcanzado</t>
  </si>
  <si>
    <t>Esperado</t>
  </si>
  <si>
    <t>No.</t>
  </si>
  <si>
    <t>Área de verificación</t>
  </si>
  <si>
    <t>Concepto</t>
  </si>
  <si>
    <t>Criterio</t>
  </si>
  <si>
    <t>URG</t>
  </si>
  <si>
    <t>HOSP PED</t>
  </si>
  <si>
    <t>HOSP ADULTOS</t>
  </si>
  <si>
    <t>UCIN</t>
  </si>
  <si>
    <t>UCI</t>
  </si>
  <si>
    <t>QX</t>
  </si>
  <si>
    <t>TOC</t>
  </si>
  <si>
    <t>REC</t>
  </si>
  <si>
    <t>RX</t>
  </si>
  <si>
    <t xml:space="preserve">CARRO ROJO: Contenido por cajón. PRIMER CAJÓN. </t>
  </si>
  <si>
    <t>Agua inyectable.</t>
  </si>
  <si>
    <t>Verificar existencia, sistema de abasto, control de caducidad de los medicamentos y su ubicación.</t>
  </si>
  <si>
    <t>Adenosina solución inyectable 6 mg/2 ml.</t>
  </si>
  <si>
    <t>Adrenalina (epinefrina) solución inyectable 1 mg / 1 ml.</t>
  </si>
  <si>
    <t xml:space="preserve">Amiodarona solución inyectable 150 mg / 3 ml. </t>
  </si>
  <si>
    <t>Atropina solución inyectable 1 mg /1 ml.</t>
  </si>
  <si>
    <t>Bicarbonato de sodio solución inyectable al 7.5% (0.75 g).</t>
  </si>
  <si>
    <t>Diazepam solución inyectable 10 mg / 2 ml.</t>
  </si>
  <si>
    <t>Dobutamina solución inyectable 250 mg.</t>
  </si>
  <si>
    <t>Dopamina solución inyectable 200 mg / 5 ml.</t>
  </si>
  <si>
    <t>Esmolol solución inyectable 2.5 g / 10 ml</t>
  </si>
  <si>
    <t>Midazolam solución inyectable 5 mg / ml</t>
  </si>
  <si>
    <t>Vecuronio solución inyectable 4 mg/ml.</t>
  </si>
  <si>
    <t>Furosemide solución inyectable 20 mg / 2 ml.</t>
  </si>
  <si>
    <t>Gluconato de Calcio solución inyectable al 10%.</t>
  </si>
  <si>
    <t>Glucosa solución inyectable al 50% (adultos y pediatría) 10% (neonatología).</t>
  </si>
  <si>
    <t>Hidrocortisona solución inyectable 100 mg.</t>
  </si>
  <si>
    <t xml:space="preserve">Metilprednisolona solución inyectable 40 mg. </t>
  </si>
  <si>
    <t>Nitroglicerina solución intravenosa 50 mg /10 ml</t>
  </si>
  <si>
    <t>Nitroprusiato de sodio solución inyectable 50 mg</t>
  </si>
  <si>
    <t>Sulfato de Magnesio solución inyectable 1g / 10 ml.</t>
  </si>
  <si>
    <t>Lidocaína solución inyectable al 2%.</t>
  </si>
  <si>
    <t>CARRO ROJO: Contenido por cajón. SEGUNDO CAJÓN.</t>
  </si>
  <si>
    <t>Parches para electrodo (adulto, pediátricos, neonatales).</t>
  </si>
  <si>
    <t>Verificar: 1. Existencia, 2. Suficiencia, 3. Control de caducidad, 4. Ubicación. 5.Empaques integros.</t>
  </si>
  <si>
    <t>Catéter venoso central (4-7 fr)</t>
  </si>
  <si>
    <t>Catéter para vena periférica (17,18, 20, 22, 24 fr)</t>
  </si>
  <si>
    <t>Llave de tres vías.</t>
  </si>
  <si>
    <t>Sonda de aspiración.</t>
  </si>
  <si>
    <t>Jeringas de 5, 10, 20  ml.</t>
  </si>
  <si>
    <t>Agujas hipodérmicas.</t>
  </si>
  <si>
    <t>Equipo de venoclisis con microgotero.</t>
  </si>
  <si>
    <t>Equipo de venoclisis con normogotero.</t>
  </si>
  <si>
    <t>CARRO ROJO: Contenido por cajón. TERCER CAJÓN.</t>
  </si>
  <si>
    <t>Cánulas endotraqueales: N° 2.5, 3.0, 3.5, 4.0, 4.5, 5.0, 6.5, 7.0, 7.5, 8.0, 8.5, 9.0, 9.5 mm. En caso de neonatos: 2.5 a 4.5 mm.</t>
  </si>
  <si>
    <t>Verificar: 1. Existencia, 2. Suficiencia, 3. Control de caducidad, 4. Ubicación. 5. Empaques integros.</t>
  </si>
  <si>
    <t>Cateter umbilical.</t>
  </si>
  <si>
    <t>Aguja intrósea (14,16,18).</t>
  </si>
  <si>
    <t>Guía metálica para cánulas endotraqueales (adulto y pediátrico).</t>
  </si>
  <si>
    <t>Lidocaína con atomizador manual al 10%.</t>
  </si>
  <si>
    <t>Verificar: 1. Existencia. 2. Vigencia. 3. Ubicación.</t>
  </si>
  <si>
    <t>Cánulas de Guedel: 3, 4, 5.</t>
  </si>
  <si>
    <t>Verificar: 1. Existencia. 2. Suficiencia. 3. Ubicación.</t>
  </si>
  <si>
    <t>Mango de laringoscopio.</t>
  </si>
  <si>
    <t>Verificar: 1. Existencia. 2. Suficiencia. 3. Funcionamiento del equipo. 4. Ubicación. 5. Pilas de repuesto.</t>
  </si>
  <si>
    <t>Hojas rectas: 0, 1, 2.</t>
  </si>
  <si>
    <t xml:space="preserve">Verificar: 1. Existencia. 2. Suficiencia. 3. Ubicación. </t>
  </si>
  <si>
    <t>Hojas curvas: 1, 2, 3, 4.</t>
  </si>
  <si>
    <t>Guantes.</t>
  </si>
  <si>
    <t>Tela adhesiva.</t>
  </si>
  <si>
    <t>CARRO ROJO: Contenido por cajón. CUARTO CAJÓN Y ANEXOS.</t>
  </si>
  <si>
    <t>Bolsa autoinflable para reanimación neonatal, pediátrica y adulto.</t>
  </si>
  <si>
    <t>Mascarillas: neonatales (prematuro, término), 2, 3.</t>
  </si>
  <si>
    <t>Mascarilla laríngea (1.0,1.5, 2.0,2.5,3.0,4.0). En UCIN solo número 1 y 1.5.</t>
  </si>
  <si>
    <t>Extensión para oxígeno.</t>
  </si>
  <si>
    <t>Puntas nasales.</t>
  </si>
  <si>
    <t>Monitor-Desfibrilador con paletas para adulto y pediátricas.</t>
  </si>
  <si>
    <t xml:space="preserve">Verificar: 1. Existencia. 2. Verificación periódica de funcionamiento del equipo. 3. Ubicación. 4. Bitácora de mantenimiento. </t>
  </si>
  <si>
    <t>Tanque de oxígeno.</t>
  </si>
  <si>
    <t>Solución Hartmann inyectable 500 ml.</t>
  </si>
  <si>
    <t>Verificar existencia, control de caducidad de los medicamentos y su ubicación.</t>
  </si>
  <si>
    <t>Solución de cloruro de sodio inyectable al 0.9% 500 ml.</t>
  </si>
  <si>
    <t>Solución glucosada inyectable al 5% 250 ml.</t>
  </si>
  <si>
    <t>Coloide solución inyectable      500 ml.</t>
  </si>
  <si>
    <t>Tabla de reanimación (Por lo menos 50 x 60 x 1.0 cm).</t>
  </si>
  <si>
    <t>Verificar existencia y ubicación, material no conductivo.</t>
  </si>
  <si>
    <t>Responsable de la revisión de Carro Rojo.</t>
  </si>
  <si>
    <t>Verificar: 1. Bitácora de control de carro rojo firmada por el responsable de turno. 2. Registro histórico del abastecimiento oportuno y completo del contenido del carro rojo.</t>
  </si>
  <si>
    <t xml:space="preserve">Verificar la existencia de permiso y registro en libros para medicamentos controlados </t>
  </si>
  <si>
    <t>Aripiprazol, tabletas 20 mg</t>
  </si>
  <si>
    <t xml:space="preserve">Atomoxetina, cápsulas de 60 mg </t>
  </si>
  <si>
    <t xml:space="preserve">Idem. </t>
  </si>
  <si>
    <t>Biperideno, sol iny 5 mg/ml</t>
  </si>
  <si>
    <t>Haloperidol sol iny 50 mg</t>
  </si>
  <si>
    <t>Metilfenidato, tab de liberación prolongada 18 mg</t>
  </si>
  <si>
    <t>Metilfenidato, tab de liberación prolongada 36 mg</t>
  </si>
  <si>
    <t>Olanzapina, tabletas 5 mg</t>
  </si>
  <si>
    <t>Risperidona, susp iny de liberación prolongada 25 mg</t>
  </si>
  <si>
    <t xml:space="preserve">Valproato de magnesio, tabletas 200 mg                </t>
  </si>
  <si>
    <t>Valproato de magnesio, tab de liberación prolongada 600 mg</t>
  </si>
  <si>
    <t>Diagnóstico y tratamiento de los trastornos generalizados del desarrollo (Autismo).</t>
  </si>
  <si>
    <t>Registros de detección, tratamiento y control. 1. Autismo en la niñéz, 2. Autismo atípico, 3. Síndrome de Asperger, 4. Otros trastornos generalizados del desarrollo y trastornos generalizados sin especificación.</t>
  </si>
  <si>
    <t>Registros de detección, tratamiento y control. 1. Distimia, 2. Ciclotímia, 3. Estado hipomaniaco, 4. Depresión y 5. Trastorno afectivo bipolar.</t>
  </si>
  <si>
    <t>Equipo de Potenciales Auditivos Evocados</t>
  </si>
  <si>
    <t xml:space="preserve">Ídem. </t>
  </si>
  <si>
    <t>Detección Precoz de loa Trastornos de la Conducta Alimentaria</t>
  </si>
  <si>
    <t xml:space="preserve">Registro de detección y control de 1. Bulimia Nerviosa, 2. Anorexia </t>
  </si>
  <si>
    <t xml:space="preserve">Verificar: 1. Registros de atención en expediente clínico (incluyendo mediciones de peso y talla). 2. Aplicación y existencia en expediente del "Cuestionario breve para medir conductas alimentarias de riesgo", 3. Entrevista psicológica EN CASO DE REQUERIRSE a)  Estudios de laboratorio. </t>
  </si>
  <si>
    <t>Entidad</t>
  </si>
  <si>
    <t>Nombre del establecimiento</t>
  </si>
  <si>
    <t>CLUES</t>
  </si>
  <si>
    <t>Tabla 1</t>
  </si>
  <si>
    <t>Evaluación</t>
  </si>
  <si>
    <t>Puntaje esperado</t>
  </si>
  <si>
    <t>Puntaje alcanzado</t>
  </si>
  <si>
    <t>Acredita</t>
  </si>
  <si>
    <t xml:space="preserve">≥ 85% </t>
  </si>
  <si>
    <t>No Acredita</t>
  </si>
  <si>
    <t>&lt; 85%</t>
  </si>
  <si>
    <t>Califiación</t>
  </si>
  <si>
    <t>DIRECCIÓN GENERAL DE CALIDAD Y EDUCACIÓN EN SALUD</t>
  </si>
  <si>
    <t>ÁREA DE VERIFICACIÓN</t>
  </si>
  <si>
    <t>CONCEPTO</t>
  </si>
  <si>
    <t>CRITERIO</t>
  </si>
  <si>
    <t>Calif./Estab.</t>
  </si>
  <si>
    <t>ALCANZADO</t>
  </si>
  <si>
    <t>NA</t>
  </si>
  <si>
    <t>ESPERADO</t>
  </si>
  <si>
    <t xml:space="preserve">El personal médico, paramédico y técnico utiliza uniforme y gafete de identificación. </t>
  </si>
  <si>
    <t>Verificar que los integrantes del personal portan uniforme institucional y gafete de identificación y que correspondan a la institución.</t>
  </si>
  <si>
    <t>Verificar: 1. Ubicación y directorio. 2. Rótulo de identificación del área de consulta externa. 3. Infraestructura en buen estado. 4. Iluminación apropiada y completa. 5. Instalaciones hidrosanitarias y eléctricas en buen estado. 6. Limpieza del área y bitácora de aseo. 7. Ruta de evacuación, punto de reunión.</t>
  </si>
  <si>
    <t>Sala de espera: estructura, mobiliario, extintores.</t>
  </si>
  <si>
    <t>Baños diferenciados por género. Se sugiere contar con baños con espacios físicos para su acceso y uso por personas con discapacidad.</t>
  </si>
  <si>
    <t>Verificar: 1. Existencia de bote de campana o de pedal para basura, insumos: jabón (líquido o gel), toallas desechables y papel sanitario. 2. Sin fugas de agua o drenaje. 3. Limpieza e higiene. 4. Bitácora de mantenimiento y limpieza firmada por turno y por supervisor o jefe del servicio. 5. En obra nueva baños para discapacitados con barras fijas. 6. Existencia del cartel con recomendación del lavado de manos.</t>
  </si>
  <si>
    <t>Condiciones adecuadas del área de consultorio.</t>
  </si>
  <si>
    <t xml:space="preserve">Verificar existencia y buen estado. </t>
  </si>
  <si>
    <t>Esfigmomanómetro.</t>
  </si>
  <si>
    <t>Verificar existencia de al menos uno por cada tres núcleos básicos y funcionalidad.</t>
  </si>
  <si>
    <t>Estetoscopio biauricular en cada consultorio.</t>
  </si>
  <si>
    <t>Verificar existencia y condiciones.</t>
  </si>
  <si>
    <t>Verificar: 1. Existencia, suficiencia y condiciones. 2. Funcionalidad. 3. Sistema de abasto de pilas y focos. 4. Registro de su uso en los expedientes clínicos. 5. Bitácora de mantenimiento.</t>
  </si>
  <si>
    <t xml:space="preserve">Báscula con estadímetro, termómetros  digitales.  </t>
  </si>
  <si>
    <t xml:space="preserve">Verificar: 1. Bitácora de mantenimiento preventivo y correctivo del equipo. 2. Registro de calibración de las básculas por jornada laboral. 3. Existencia de termómetros en cada uno de los consultorios o área de somatometría, con baterías de repuesto. 4. Buenas condiciones del equipo y funcional. </t>
  </si>
  <si>
    <t xml:space="preserve">Abatelenguas en cada consultorio. </t>
  </si>
  <si>
    <t>Bote para basura municipal</t>
  </si>
  <si>
    <t>Condiciones Generales</t>
  </si>
  <si>
    <t>Diagnóstico y tratamiento de Trastorno por déficit de Atención e Hiperactividad</t>
  </si>
  <si>
    <t xml:space="preserve">Registros de detección, tratamiento y control. </t>
  </si>
  <si>
    <t>Diagnóstico y tratamiento de Trastornos Afectivos</t>
  </si>
  <si>
    <t>Diagnóstico y tratamiento de Trastornos de Ansiedad</t>
  </si>
  <si>
    <t>Diagnóstico y tratamiento de Trastornos Psicóticos</t>
  </si>
  <si>
    <t>Registros de detección, tratamiento y control. 1. Esquizofrenia, 2. Ideas delirates, 3. Psicóticos y 4. Esquizotípicos</t>
  </si>
  <si>
    <t>Guías de Práctica Clínica</t>
  </si>
  <si>
    <t>Existencias y Conocimiento de Guías de práctica clínica correspondientes.</t>
  </si>
  <si>
    <t xml:space="preserve">EXPEDIENTE CLÍNICO. Requisitos mínimos: NOM-168-SSA1-1998. </t>
  </si>
  <si>
    <t>Historia clínica.</t>
  </si>
  <si>
    <t>Verificar por muestreo su existencia, llenado completo e integración al expediente clínico.</t>
  </si>
  <si>
    <t>Valoración médica.</t>
  </si>
  <si>
    <t>Verificar por muestreo integración al expediente clínico de: 1. Escalas clinimétricas, 2. Pruebas psicológicas y 3. Entrevistas.</t>
  </si>
  <si>
    <t>Verificar por muestreo: 1. Integración al expediente clínico y adecuada requisición.</t>
  </si>
  <si>
    <t>Estudios paraclínicos</t>
  </si>
  <si>
    <t>Verificar por muestreo: 1. Integración al expediente clínico e interpretación en nota correspondiente</t>
  </si>
  <si>
    <t>Seguimiento.</t>
  </si>
  <si>
    <t xml:space="preserve">Se cuenta con lineamientos centrales o estatales para la referencia y contrarreferencia de pacientes. </t>
  </si>
  <si>
    <t>Verificar: 1. Existencia del documento. 2. Sistema de registro y control. 3. Uso del documento de reporte oficial. 4. Responsable del programa. 5. Existencia de Directorio actualizado. 6. Verificar el control.</t>
  </si>
  <si>
    <t xml:space="preserve">El 85% de cumplimiento de la contrarreferencia. </t>
  </si>
  <si>
    <t>Revisión documental para analizar su cumplimiento.</t>
  </si>
  <si>
    <t>El 100 % de cumplimiento de seguimiento.</t>
  </si>
  <si>
    <t>Idem</t>
  </si>
  <si>
    <t>Laboratorio de referencia.</t>
  </si>
  <si>
    <t>Verificar: 1. Evidencia documental del establecimiento de referencia. 2. Registro de la referencia y contrarreferencia.</t>
  </si>
  <si>
    <t>Buenas condiciones generales del área.</t>
  </si>
  <si>
    <t>Control de  los Residuos Peligrosos Biológico-Infecciosos. (R.P.B.I.) NOM-087-ECOL-SSA1-2002, Protección ambiental - Salud ambiental - Residuos Peligrosos Biológico Infecciosos - Clasificación y especificaciones de manejo.</t>
  </si>
  <si>
    <t>Verificar: 1. Existencia de contenedores (bolsas rojas, negras y contenedor hermético para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</si>
  <si>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 xml:space="preserve">Verificar: 1. Realización de los estudios o demostrar documentalmente el servicio subrogado o de referencia, sistema de referencia y contrarreferencia. 2. Registro de recepción de muestras. 3. Registro de entrega de resultados programada. 4. Demostrar 0% de diferimiento en  la realización de los estudios. </t>
  </si>
  <si>
    <t>Abasto de insumos para los equipos.</t>
  </si>
  <si>
    <t>Verificar existencia, suficiencia y sistema de abasto.</t>
  </si>
  <si>
    <t>Abasto de reactivos oportuno y completo.</t>
  </si>
  <si>
    <t xml:space="preserve">Verificar: 1. Existencia, suficiencia y control del abasto. 2. Vigencia de reactivos. </t>
  </si>
  <si>
    <t xml:space="preserve">Control de calidad interno. </t>
  </si>
  <si>
    <t>Verificar registros de las evaluaciones, análisis, resultados y acciones emprendidas.</t>
  </si>
  <si>
    <t>Control de calidad externo.</t>
  </si>
  <si>
    <t>Verificar: 1. Registros de las evaluaciones, resultados, análisis y acciones emprendidas. 2. Registro de la  congruencia de resultados  con los controles de calidad externos.</t>
  </si>
  <si>
    <t>Revisiones de seguridad del equipo y estructura del laboratorio de manera programada.</t>
  </si>
  <si>
    <t>Verificar: 1. Existencia y funcionamiento del equipo. 2. Bitácora de mantenimiento preventivo y correctivo. 3. Constancias.</t>
  </si>
  <si>
    <t>El personal del servicio cuenta con uniforme y gafete de identificación.</t>
  </si>
  <si>
    <t>Verificar por muestreo que el personal porta uniforme y gafete de identificación.</t>
  </si>
  <si>
    <t>OTROS ESTUDIOS AUXILIARES AL DIAGNÓSTICO. *(41, 42, 43, 44, 53, 54)</t>
  </si>
  <si>
    <t>Equipo de Electroencefalograma propio o de referencia.</t>
  </si>
  <si>
    <t>Ídem.</t>
  </si>
  <si>
    <t>Equipo de Resonancia Magnética propio o de referencia.</t>
  </si>
  <si>
    <t>Alprazolam,tabletas 0.25 mg</t>
  </si>
  <si>
    <t>Alprazolam, tabletas 2mg</t>
  </si>
  <si>
    <t>Idem.</t>
  </si>
  <si>
    <t>Amitriptilina, tabletas 25mg</t>
  </si>
  <si>
    <t>Aripiprazol, tabletas 15 mg</t>
  </si>
  <si>
    <t>Atomoxetina, cápsulas 10 mg</t>
  </si>
  <si>
    <t>Atomoxetina, cápsulas 40 mg</t>
  </si>
  <si>
    <t>Biperideno, tabletas 2mg</t>
  </si>
  <si>
    <t>Carbamazepina, suspension 100 mg</t>
  </si>
  <si>
    <t>Carbamazepina, tabletas 200 mg</t>
  </si>
  <si>
    <t>Citalopram, tabletas 20mg</t>
  </si>
  <si>
    <t>Clonazepam, Solución 2.5 mg/ml</t>
  </si>
  <si>
    <t>Clonazepam, tabletas 2 mg</t>
  </si>
  <si>
    <t>Clozapina, comprimidos 100 mg</t>
  </si>
  <si>
    <t>Fluoxetina, capsulas o tabletas 20 mg</t>
  </si>
  <si>
    <t>Haloperidol, sol. Iny. 5 mg/ml</t>
  </si>
  <si>
    <t>Haloperidol, tabletas 5 mg</t>
  </si>
  <si>
    <t>Imipramina, grageas o tabletas 25 mg</t>
  </si>
  <si>
    <t>Litio, tabletas 300 mg</t>
  </si>
  <si>
    <t>Lorazepam, tabletas 1mg</t>
  </si>
  <si>
    <t>Metilfenidato, comprimidos 10 mg</t>
  </si>
  <si>
    <t>Metilfenidato, tab de liberación prolongada 27 mg</t>
  </si>
  <si>
    <t>Olanzapina, tabletas 10 mg</t>
  </si>
  <si>
    <t>Paroxetina, tabletas 20 mg</t>
  </si>
  <si>
    <t>Quetiapina, tabletas 100 mg</t>
  </si>
  <si>
    <t>Risperidona, sol. Oral 1.0mg/ml</t>
  </si>
  <si>
    <t>Risperidona, tabletas 2 mg</t>
  </si>
  <si>
    <t>Sertralina, cápsulas o tabletas 50 mg</t>
  </si>
  <si>
    <t>Valproato de magnesio, solución 186 mg/ml</t>
  </si>
  <si>
    <t>Valproato de magnesio semisódico, tab. De liberación prolongada 500 mg</t>
  </si>
  <si>
    <t>Venlafaxina, cápsulas o grageas 75 mg</t>
  </si>
  <si>
    <t>Zuclopentixol, sol. Iny. 200 mg</t>
  </si>
  <si>
    <t>Zuclopentixol, tabletas 25 mg</t>
  </si>
  <si>
    <t>Se cuenta de Trabajo Social para  garantizar la oferta de servicios.</t>
  </si>
  <si>
    <t>Resultados de trato digno y atención medica efectiva. *(49)</t>
  </si>
  <si>
    <t>Evidencias del desarrollo  de mejora en tiempos de espera.</t>
  </si>
  <si>
    <t>Verificar que el resultado del tiempo de espera en consulta externa se reporta en cualquier tipo de sistema igual o menor de treinta minutos en los establecimientos de primer nivel de atención.</t>
  </si>
  <si>
    <t>Evidencias del desarrollo de mejora en la satisfacción de usuarios.</t>
  </si>
  <si>
    <t xml:space="preserve">Verificar  que el resultado de la satisfacción de los usuarios por el tiempo de espera en consulta externa en cualquier tipo de  sistema se reporta igual o mayor del 90% y se da a conocer a la población usuaria y prestadores de servicios. </t>
  </si>
  <si>
    <t>Verificar que el resultado de la satisfacción de los usuarios por la información dada por el médico sobre el diagnóstico y el tratamiento en consulta externa se reporta en cualquier tipo de sistema como igual o mayor del 95% y se difunden los resultados a los usuarios y prestadores del establecimiento.</t>
  </si>
  <si>
    <t>Aval Ciudadano. *(50)</t>
  </si>
  <si>
    <t>Participación de organizaciones no gubernamentales (ONG), organizaciones de la sociedad civil, asociaciones civiles, instituciones de asistencia privada, universidades, otras instituciones educativas, grupos y asociados jurídicamente no constituidos, empresas privadas, ciudadanos a título individual, para avalar los resultados del monitoreo de indicadores de trato digno en consulta externa.</t>
  </si>
  <si>
    <t xml:space="preserve">Verificar la evidencia de la existencia del Aval Ciudadano mediante la copia del Acta de Instalación. </t>
  </si>
  <si>
    <t>Verificar evidencias de su participación mediante copias de la aplicación del formato "Guía de Cotejo para el Monitoreo Ciudadano" (F2AC/03).</t>
  </si>
  <si>
    <t>Verificar que las sugerencias de mejora propuestas por el Aval Ciudadano al personal de salud, sean tomadas en cuenta para la elaboración de la Carta Compromiso.</t>
  </si>
  <si>
    <t>Verificar evidencias físicas o documentadas del seguimiento de los compromisos establecidos en la Carta Compromiso.</t>
  </si>
  <si>
    <t>Buzón de quejas. *(57)</t>
  </si>
  <si>
    <t>El establecimiento cuenta con buzón  de quejas, sugerencias y/o felicitaciones.</t>
  </si>
  <si>
    <t>Escritorio o mueble para escribir</t>
  </si>
  <si>
    <t>Verificar existencia y condiciones</t>
  </si>
  <si>
    <t>Mueble para escribir</t>
  </si>
  <si>
    <t>Personal de Psicología</t>
  </si>
  <si>
    <t>Se cuenta con personal médico capacitado para  garantizar la oferta de servicios las  de Psiquiatría.</t>
  </si>
  <si>
    <t xml:space="preserve">Verificar por muestreo integración al expediente clínico, acorde a cada patología. </t>
  </si>
  <si>
    <t>Nota de Psicología</t>
  </si>
  <si>
    <t xml:space="preserve">Nota de Trabajo Social </t>
  </si>
  <si>
    <t>Verificar existencia en el expediente y manejo integrado a la atención</t>
  </si>
  <si>
    <t>Actividades y funciones del Comité de Calidad y Seguridad del Paciente (COCASEP). *(57, 59).</t>
  </si>
  <si>
    <t>Verificar acta constitutiva, las actas de las reuniones mensuales y actas de seguimiento de acuerdos</t>
  </si>
  <si>
    <t>Verificar evidencias documentales de aplicación de indicadores para confirmar mejoras enla calidad y seguridad de los pacientes.</t>
  </si>
  <si>
    <t>Establecimientos de Segundo Nivel de Atención</t>
  </si>
  <si>
    <t xml:space="preserve">Señalización. </t>
  </si>
  <si>
    <t>Verificar: 1. Existencia y ubicación en el área. 2. Rótulo de identificación. 3. Ruta de evacuación y punto de reunión.</t>
  </si>
  <si>
    <t>Condiciones generales del área.</t>
  </si>
  <si>
    <t>Rampas para el acceso de pacientes.</t>
  </si>
  <si>
    <t>Verificar: 1. Que tengan protección lateral con bordes y pasamanos en ambos lados. 2. Con longitud máxima entre descansos de 6 m y pendiente no mayor del 6.0%.</t>
  </si>
  <si>
    <t>Acceso para ambulancias.</t>
  </si>
  <si>
    <t>Verificar existencia.</t>
  </si>
  <si>
    <t>Baños para usuarios.</t>
  </si>
  <si>
    <t>Verificar: 1 Existencia de insumos: bote campana o pedal para basura, jabón (líquido o gel), toallas desechables y papel sanitario. 2. Sin fugas de agua o drenaje. 3. Separación de sanitarios por género. 4. Limpieza e higiene. 5 Cartel con los 5 momentos del lavado de manos. 6. Bitácora de limpieza firmada por turno el jefe de servicio o el supervisor. 7. En obra nueva baños para discapacitados con barras fijas.</t>
  </si>
  <si>
    <t>Extintores y/o equipo contra incendios.</t>
  </si>
  <si>
    <t>Verificar existencia, vigencia y ubicación física</t>
  </si>
  <si>
    <t>Circuito eléctrico conectado a planta de emergencia.</t>
  </si>
  <si>
    <t>Revisar en el área su funcionamiento con contactos diferenciados en color naranja.</t>
  </si>
  <si>
    <t xml:space="preserve">Espacios para observación de pacientes con privacidad y Tomas para succión. </t>
  </si>
  <si>
    <t>Revisar: 1. Que tengan biombos o cortinas para privacidad. 2. Tomas de succión tengan buen funcionamiento.</t>
  </si>
  <si>
    <t xml:space="preserve">Mobiliario y equipo en buenas condiciones. </t>
  </si>
  <si>
    <t xml:space="preserve"> Verificar existencia y funcionamiento.</t>
  </si>
  <si>
    <t>Verificar existencia y funcionamiento.</t>
  </si>
  <si>
    <t>Lavabo, jabón (líquido o gel) y toallas desechables.</t>
  </si>
  <si>
    <t>Resucitador para adultos y pediátricos.</t>
  </si>
  <si>
    <t>Verificar: 1. Equipo completo (bolsa de reanimación, válvula, reservorio y juego de mascarillas). 2. Condiciones y funcionalidad. 3. Proceso documentado de su aseo y limpieza previo a su uso. 4. Bitácora de simulacro.</t>
  </si>
  <si>
    <t xml:space="preserve">Electrocardiógrafo pediátrico y adulto. </t>
  </si>
  <si>
    <t xml:space="preserve">Verificar: 1. Existencia para uso exclusivo del servicio. 2. Accesorios adecuado a la edad (perillas o electrodos). 3.  Funcionamiento. 4. Inclusión en el programa de mantenimiento preventivo.  </t>
  </si>
  <si>
    <t>Monitores de tres canales: frecuencia cardiaca con trazo ECG, frecuencia  respiratoria y tensión arterial (TA) no invasiva, con brazalete adulto y pediátrico para TA y oximetría de pulso.</t>
  </si>
  <si>
    <t>Nebulizador.</t>
  </si>
  <si>
    <t>Humidificador.</t>
  </si>
  <si>
    <t xml:space="preserve">Estuche de diagnóstico con oftalmoscopio. </t>
  </si>
  <si>
    <t>Verificar: 1. Existencia, suficiencia, buenas condiciones y funcionalidad. 2. Existencia de pilas y foco de repuesto.</t>
  </si>
  <si>
    <t>Glucómetro y tiras reactivas.</t>
  </si>
  <si>
    <t>Verificar existencia, funcionamiento y sistema de abasto de insumos y baterías.</t>
  </si>
  <si>
    <t>Estetoscopio biauricular.</t>
  </si>
  <si>
    <t>Verificar existencia, suficiencia, sistema de abasto,  fecha de caducidad y estado de conservación.</t>
  </si>
  <si>
    <t>Solución glucosada al 5%.</t>
  </si>
  <si>
    <t>Verificar existencia, suficiencia, sistema de abasto y  fecha de caducidad.</t>
  </si>
  <si>
    <t>Control de los Residuos Peligrosos Biológico-Infecciosos.</t>
  </si>
  <si>
    <t>Verificar: 1. Existencia de contenedores (bolsas roja, negra y contenedor hermético para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</si>
  <si>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Personal médico, paramédico y técnico con uniforme y gafete de identificación.</t>
  </si>
  <si>
    <t>Verificar que los integrantes del personal portan uniforme y gafete de identificación de la institución.</t>
  </si>
  <si>
    <t>URGENCIAS. Calidad de la atención médica. *(50, 55, 64)</t>
  </si>
  <si>
    <t>Se cuenta con un sistema de clasificación de urgencias médicas (TRIAGE ).</t>
  </si>
  <si>
    <t>Verificar en las áreas su aplicación, organización, medición y evaluación.</t>
  </si>
  <si>
    <t>Verificar en las áreas y en registros.</t>
  </si>
  <si>
    <t>URGENCIAS. *(9, 10, 11,  53, 55, 65)</t>
  </si>
  <si>
    <t>Área de inyecciones, curaciones y sutura</t>
  </si>
  <si>
    <t>Verificar ubicación, condiciones generales y funcionalidad.</t>
  </si>
  <si>
    <t>Equipo de cirugía menor.</t>
  </si>
  <si>
    <t>Verificar: 1. Existencia mínimo dos equipos esterilizados en el área  2. Rótulo de fecha de esterilización del paquete (no mayor de 7 días). 3. Integridad y funcionamiento.</t>
  </si>
  <si>
    <t>Suturas: catgut, nylon y seda de tres ceros a un cero.</t>
  </si>
  <si>
    <t>Material de Curación y Antisépticos locales.</t>
  </si>
  <si>
    <t>Verificar: 1. Existencia de jabón, agua estéril,  sol. fisiológica, yodopovidona y alcohol. 2. Confirmar sistema de abasto con último pedido mensual surtido. 3. Gasas y apósitos con fecha de esterilización. 4. Membrete de los frascos y pescaderas fecha de llenado (no mayor de 24 horas) y caducidad de antisépticos.</t>
  </si>
  <si>
    <t>Lidocaína con epinefrina al 2%</t>
  </si>
  <si>
    <t>Verificar: 1. Existencia de mínimo dos frascos en el área. 2. Confirmar  sistema de abasto con último pedido mensual surtido. 3.  Fecha de caducidad. 4. Rótulo de fecha de la apertura del medicamento (no mayor de siete días).</t>
  </si>
  <si>
    <t>Jeringa de 1, 3, 5 y 10 ml. con agujas.</t>
  </si>
  <si>
    <t>Verificar: 1. Existencia. 2. Suficiencia.  3. Confirmar sistema de abasto con último pedido mensual surtido. 4. Fecha de caducidad. 5. Empaques íntegros.</t>
  </si>
  <si>
    <t>CARRO ROJO. EXISTENCIA O ACCESIBILIDAD POR SERVICIO. Requerimientos en seguridad para los pacientes. *(9, 10, 11, 50)</t>
  </si>
  <si>
    <t>URGENCIAS. (Se captura en la primera columna de la hoja CARRO ROJO).</t>
  </si>
  <si>
    <t>Verificar existencia o accesibilidad y que su contenido esté completo y vigente.</t>
  </si>
  <si>
    <t>HOSPITALIZACIÓN. (Se captura en la segunda columna de la hoja CARRO ROJO).</t>
  </si>
  <si>
    <t>Verificar 1. Existencia de contenedores (bolsas roja, negra y contenedor hermético de punzocortantes). 2. Uso y separación de contenedores. 3. Señalización y circulación de contenedores. 4. Existencia de almacén temporal o destino final. 5. Separado y envasado, sin mezclar con residuos municipales. 6. Documentación del registro de movimiento y control de R.P.B.I. (bitácora actualizada, convenio con el prestador de servicio legalmente autorizado y calendario de recolección).</t>
  </si>
  <si>
    <t>Revisiones programadas de seguridad del equipo y estructura de hospitalización.</t>
  </si>
  <si>
    <t>Verificar: 1. Existencia y funcionamiento del equipo. 2. Bitácora de mantenimiento preventivo y correctivo.</t>
  </si>
  <si>
    <t>Verificar uniforme y gafete de identificación correspondiente de la institución.</t>
  </si>
  <si>
    <t>Identificación de pacientes en su persona y expediente.</t>
  </si>
  <si>
    <t>Ropa para pacientes y camas, íntegra y limpia.</t>
  </si>
  <si>
    <t>Verificar existencia, condiciones y suficiencia.</t>
  </si>
  <si>
    <t>Contactos y apagadores sin cables sueltos.</t>
  </si>
  <si>
    <t>Verificar existencia, buenas condiciones y funcionamiento.</t>
  </si>
  <si>
    <t>Central de enfermeras con mesa de acero inoxidable para la preparación de medicamentos.</t>
  </si>
  <si>
    <t>Fecha de llenado y caducidad en los frascos y pescaderas con soluciones.</t>
  </si>
  <si>
    <t>Verificar existencia y vigencia (no mayor de 24 horas).</t>
  </si>
  <si>
    <t>Estuche de diagnóstico con oftalmoscopio y otoscopio por cada dos consultorios</t>
  </si>
  <si>
    <t>Sillas para médico, paciente y familiar</t>
  </si>
  <si>
    <t>Verificar existencia y condiciones generales</t>
  </si>
  <si>
    <t>Sillas para personal y paciente</t>
  </si>
  <si>
    <t>Verificar: a) Solicitud por escrito para el ingreso voluntario y para el caso de menores, solicitud de sus padres, representante o tutor.  b) Solicitud por escrito de familiar, responsable, tutor o representante legal, así como indicación médica para atención urgente o de peligro para si mismo o para los demás en caso de ingreso involuntario. c) Documento de la autoridad legal competente en caso de ingreso obligatorio.</t>
  </si>
  <si>
    <t>Sistema de control de medicamentos</t>
  </si>
  <si>
    <t>Verificar: 1. Existencia y condiciones o demostrar referencia. 2. Preparación de raciones.</t>
  </si>
  <si>
    <t>Condiciones generales.</t>
  </si>
  <si>
    <t>INFRAESTRUCTURA: Casa de máquinas.  *(53)</t>
  </si>
  <si>
    <t>Existencia.</t>
  </si>
  <si>
    <t>Verificar: 1. Ubicación. 2. Señalización, rótulo de acceso restringido a personal ajeno y de peligro. 3 Extintores.</t>
  </si>
  <si>
    <t>Mantenimiento de equipo y estructura.</t>
  </si>
  <si>
    <t>1. Programa de mantenimiento preventivo. 2. Bitácora con registro de incidencias, pruebas o simulacros, servicios realizados, fallas temporales. 3. Convenios con empresas para mantenimiento.</t>
  </si>
  <si>
    <t>Planta de energía eléctrica de emergencia.</t>
  </si>
  <si>
    <t>Equipo en buenas condiciones.</t>
  </si>
  <si>
    <t>Verificar: 1. Existencia. 2. Condiciones de funcionalidad de: calderas, sistema hidroneumático y suavizador de aguas. 3. Bitácora de mantenimiento preventivo que incluya al equipo.</t>
  </si>
  <si>
    <t>Se cuenta con personal de enfermería para garantizar la oferta de los servicios</t>
  </si>
  <si>
    <t>Verificar: 1. Existencia del buzón. 2. Formatos y procedimientos para atención a las quejas, sugerencias y felicitaciones. 3. Que realiza seguimiento a quejas y sugerencias.</t>
  </si>
  <si>
    <t>Cocina propia o subrogada</t>
  </si>
  <si>
    <t>Registro en Libros rojos</t>
  </si>
  <si>
    <t>Control de inventarios</t>
  </si>
  <si>
    <t xml:space="preserve">Apoyo de laboratorio y radiología </t>
  </si>
  <si>
    <t>Verificar: 1. Existencia y funcionamiento en las áreas o demostrar establecimientos y sistema de referencia y contrarreferencia 24 hrs. 2. Glosa de resultados en expedientes clínicos.</t>
  </si>
  <si>
    <t>Verificar existencia,  vigencia de carga (no mayor de un año) y ubicación física.en central enfermeria.</t>
  </si>
  <si>
    <t>Personal de Trabajo Social</t>
  </si>
  <si>
    <t>Se cuenta con personal capacitado para  garantizar la oferta de servicios de Psicología .</t>
  </si>
  <si>
    <t>Se cuenta con personal profesional y/ o técnico capacitado para  garantizar la oferta de servicio.</t>
  </si>
  <si>
    <t>Sillas para pacientes y observadores externos</t>
  </si>
  <si>
    <t>Vidrio con una sola vista, del exterior al interior.</t>
  </si>
  <si>
    <t>Sistema de intercomunicación</t>
  </si>
  <si>
    <t>Verificar existencia y funcionalidad</t>
  </si>
  <si>
    <t>Se cuenta con diagnóstico situacional del servicio que incluya un programa de mejoras planteadas.</t>
  </si>
  <si>
    <t xml:space="preserve">Existencia de las Guías de Práctica Clínica: Existencia y Conocimiento de las Guías de Práctica Clínica: 1. Prevención, diagnóstico y traamiento de episodio de depresión moderada en el adulto mayor en el primer nivel de atención. 2. Prevención, diagnóstico y tratamiento de Trastornos por Déficit de Atención e Hiperactividad, 3. Diagnóstico y tratamiento del Trastorno Depresivo de 18 a 59 años de edad, 4. Diagnóstico y tratamiento del Trastorno bipoar y 5. Diagnóstico y tratamiento de ansiedad en el adulto mayor, 6. Diagnóstico y tratamiento oportuno del estado epiléptico en el primero y segundo niveles de atención. Diagnóstico y manejo integral de las lesiones traumáticas de mano en el adulto. </t>
  </si>
  <si>
    <t>Nota de Enfermería</t>
  </si>
  <si>
    <t>1. Verificar existencia en el expediente y manejo integrado a la atención 2. Realización de PLACE (Planes de Cuidados de Enfermería)</t>
  </si>
  <si>
    <t>Equipo de Tomografía Axial Computarizada (TAC) propio o de referencia.</t>
  </si>
  <si>
    <t>Verificar: 1. Existencia. 2. Suficiencia. 3. Fecha de caducidad. 4. Sistema de abasto. 5. Estado de conservación. 6. Convenios.</t>
  </si>
  <si>
    <t>Se difunde y se hace del conocimiento de los usuarios y prestadores de servicio los diferentes Códigos Ético-Conductuales, beneficios  del Sistema de Protección Social en Salud y Derechos Humanos.</t>
  </si>
  <si>
    <t xml:space="preserve">Señalización en el área y condiciones generales del área                                     </t>
  </si>
  <si>
    <t xml:space="preserve">Equipo y mobiliario del consultorio en buenas condiciones: lámpara de haz direccionable, negatoscopio (opcional).        </t>
  </si>
  <si>
    <t>Verificar: 1. Condiciones de: pintura, sin zonas de oxidación o deterioro. 2. Mobiliario funcional. 3. Bitácora de mantenimiento de: lámpara de chicote y negatoscopio (OPCIONAL)</t>
  </si>
  <si>
    <t>Verificar que todas las camas y camillas estén en buen estado y PREFERENTEMENTE que  cuenten con barandales de seguridad funcionales.</t>
  </si>
  <si>
    <t>Permanencia del paciente hasta 72 horas en el servicio</t>
  </si>
  <si>
    <t>Camas de hospital con somier rígido y altura baja, preferentemente con barandal</t>
  </si>
  <si>
    <t xml:space="preserve">Existencia y Conocimiento de las Guías de Práctica Clínica: 1. Prevención, diagnóstico y tratamiento de episodio de depresión moderada en el adulto mayor en el primer nivel de atención. 2. Prevención, diagnóstico y tratamiento de Trastornos por Déficit de Atención e Hiperactividad, 3. Diagnóstico y tratamiento del Trastorno Depresivo de 18 a 59 años de edad, 4. Diagnóstico y tratamiento del Trastorno bipolar y 5. Diagnóstico y tratamiento de ansiedad en el adulto mayor.              </t>
  </si>
  <si>
    <t>Verificar existencia documental o física de la aplicación de cualquier técnica de difusión para los usuarios y personal de salud e la Carta de Derechos Generales de los pacientes, la Carta de Derechos de los Beneficiarios del Sistema de Protección Social en Salud, la Carta de los derechos de los Médicos, el Código de Ética para el personal de enfermería, y el Código de Bioética para el personal de salud (audiovisual, pláticas, carteles, folletos, etc.) y de Derechos Humanos. 2. Evidencia de capacitación en Derechos Humanos (anual)</t>
  </si>
  <si>
    <t>Difusión de Códigos ético conductuales y de Derechos Humanos*(51, 52)</t>
  </si>
  <si>
    <t>Verificar: 1. Registros de atención en expediente clínico. 2. EN CASO DE REQUERIRSE: a) Escalas clinimétricas (opcional), b) Pruebas Psicologicas (opcional) (Test de inteligencia: Weschler, Therman Merryl, c) Entrevistas semiestructuradas (K-SADS, Vyneland, ADIS, ADOS) d) Servicios propios o de referencias  para auxiliares de diagnóstico y tratamiento.</t>
  </si>
  <si>
    <t>Registros de detección, tratamiento y control. 1. Ansiedad Generalizada, 2. Crisis de angustia y pánico, 3. Trastornos de adaptación (Trastornos de estrés postraumático y trastorno adaptativo).</t>
  </si>
  <si>
    <t xml:space="preserve">Verificar: 1. Registros de atención en expediente clínico. 2. EN CASO DE REQUERIRSE:Escalas clinimétricas, Pruebas Psicologicas, 3 Entrevistas diagnósticas y 4. Servicios propios o de referencias  para auxiliares de diagnóstico y tratamiento.    </t>
  </si>
  <si>
    <t xml:space="preserve">Verificar: 1. Registros de atención en expediente clínico. 2. EN CASO DE REQUERIRSE a) Escalas clinimétricas: Escala breve de apreciacion psiquiátrica (BPRS), b)Pruebas Neuropsicológicas con entrenamiento especializado: PANSS (Escala de evaluación de síntomas positivos y negativos de la esquizofrenia), M.I.N.I. (Entrevista Neuropsiquiátrica Internacional), MMPI, Bender, Weshler, c) Servicios propios o de referencias  para auxiliares de diagnóstico y tratamiento (TAC, EEG).       </t>
  </si>
  <si>
    <t>Protección del Ingreso:  voluntario, involuntario, obligatorio. (APLICA SOLO EN LAS UNIDADES QUE TIENEN INTERNAMIENTO INVOLUNTARIO U OBLIGATORIO)</t>
  </si>
  <si>
    <t>Protección del Ingreso</t>
  </si>
  <si>
    <t>Cartas de consentimiento informado integradas en los expedientes clínicos.</t>
  </si>
  <si>
    <t>Verificar: 1.  Existencia y condiciones. 2. Tomas de Oxígeno o tanques de oxígeno y succión por cada tres camas. 3. Camas preferentemente con barandales de seguridad.</t>
  </si>
  <si>
    <t>Realización de los siguientes estudios como mínimo: biometría hemática, química sanguínea por lo menos de cuatro elementos, examen general de orina, pruebas de funcionamiento hepatico,  niveles séricos de medicamento específico (Acido valproico, carbamazepina), niveles de litio, perfil tioideo, metabolitos de drogas de abuso en orina y coproparasitoscópico</t>
  </si>
  <si>
    <t>Verificar: 1. Existencia de mínimo tres paquetes de cada sutura. 2. Fecha de caducidad. 3. Sistema de abasto. 4. Empaques íntegros.</t>
  </si>
  <si>
    <t>Analgésicos: 1. Ac. Acetilsalicílico efervescentes 300 mg., y tab. de 500 mg. 2. Metamizol Sódico comp. y sol. Iny. 3. Paracetamol tab 500mg. 4. Ketorolaco iny. 30 mg.</t>
  </si>
  <si>
    <t>Verificar: a) Documento actualizado del inventario de la farmacia  b) Congruencia del inventario con las necesidades de consumo reales su movimiento en los últimos tres meses c) En caso de subrogado, verificar convenio.</t>
  </si>
  <si>
    <t>Gel alcoholado o jabón, toallas y/o lavabo</t>
  </si>
  <si>
    <t>SISTEMA NACIONAL DE ACREDITACIÓN DE ESTABLECIMIENTOS DE SALUD</t>
  </si>
  <si>
    <t>INFORMACIÓN DEL ESTABLECIMIENTO</t>
  </si>
  <si>
    <t xml:space="preserve">Entidad Federativa. </t>
  </si>
  <si>
    <t>Jurisdicción Sanitaria.</t>
  </si>
  <si>
    <t>Número y fecha de expedición de Licencia Sanitaria.</t>
  </si>
  <si>
    <t>Nombre del establecimiento.</t>
  </si>
  <si>
    <t>Domicilio del Establecimiento.</t>
  </si>
  <si>
    <t>Numero de consultorios en Salud Mental</t>
  </si>
  <si>
    <t>Nombre del(a) Director(a) del establecimiento</t>
  </si>
  <si>
    <t>Nombre del Auditor Líder de la evaluación:</t>
  </si>
  <si>
    <r>
      <t xml:space="preserve">Camas y camillas adecuadas,preferentemente con barandal.           </t>
    </r>
    <r>
      <rPr>
        <sz val="11"/>
        <color indexed="10"/>
        <rFont val="Montserrat"/>
      </rPr>
      <t xml:space="preserve">                          </t>
    </r>
  </si>
  <si>
    <r>
      <t xml:space="preserve">Verificar: 1. Registros de atención en expediente clínico. 2.EN CASO DE REQUERIRSE: Escalas clinimétricas (opcional), Pruebas Psicologicas (en su caso), Servicios propios o de referencias  para auxiliares de diagnóstico y tratamiento para TDAH                      </t>
    </r>
    <r>
      <rPr>
        <sz val="11"/>
        <color indexed="10"/>
        <rFont val="Montserrat"/>
      </rPr>
      <t xml:space="preserve">                                </t>
    </r>
  </si>
  <si>
    <r>
      <t xml:space="preserve">Verificar: 1. Registros de atención en expediente clínico. 2. EN CASO DE REQUERIRSE: Escalas clinimétricas, Pruebas Psicologicas, 3 Entrevistas diagnósticas y 4. Servicios propios o de referencias  para auxiliares de diagnóstico y tratamiento.  </t>
    </r>
    <r>
      <rPr>
        <sz val="11"/>
        <color indexed="10"/>
        <rFont val="Montserrat"/>
      </rPr>
      <t xml:space="preserve"> </t>
    </r>
  </si>
  <si>
    <r>
      <t xml:space="preserve">Atención integral al paciente entre niveles de atención, relacionados con la capacidad instalada y las necesidades de cada paciente. </t>
    </r>
    <r>
      <rPr>
        <i/>
        <sz val="11"/>
        <rFont val="Montserrat"/>
      </rPr>
      <t>Referencia y contrarreferencia</t>
    </r>
    <r>
      <rPr>
        <sz val="11"/>
        <rFont val="Montserrat"/>
      </rPr>
      <t>. *(18, 20, 34)</t>
    </r>
  </si>
  <si>
    <r>
      <t xml:space="preserve">Propanolol, tabletas 40 mg                          </t>
    </r>
    <r>
      <rPr>
        <sz val="11"/>
        <color indexed="10"/>
        <rFont val="Montserrat"/>
      </rPr>
      <t xml:space="preserve"> </t>
    </r>
  </si>
  <si>
    <t>CÉDULA DE EVALUACIÓN PARA ESTABLECIMIENTOS DE SEGUNDO NIVEL DE ATENCIÓN EN SALUD MENTAL</t>
  </si>
  <si>
    <t>UNIDAD DE ANÁLISIS ECONÓMICO</t>
  </si>
  <si>
    <t>Requisitos generales: Limpieza e infraestructura</t>
  </si>
  <si>
    <t>Acciones Esenciales para la Seguridad del Paciente</t>
  </si>
  <si>
    <t>Sello del establecimiento.</t>
  </si>
  <si>
    <r>
      <t xml:space="preserve">Verificar: </t>
    </r>
    <r>
      <rPr>
        <b/>
        <sz val="11"/>
        <rFont val="Montserrat"/>
      </rPr>
      <t>1. Estructura</t>
    </r>
    <r>
      <rPr>
        <sz val="11"/>
        <rFont val="Montserrat"/>
      </rPr>
      <t xml:space="preserve"> con pintura, tapiz e</t>
    </r>
    <r>
      <rPr>
        <b/>
        <sz val="11"/>
        <rFont val="Montserrat"/>
      </rPr>
      <t>n buen estado</t>
    </r>
    <r>
      <rPr>
        <sz val="11"/>
        <rFont val="Montserrat"/>
      </rPr>
      <t>. 2. Mobiliario confortable y en buen estado. 3. Aire acondicionado (en áreas geográficas calurosas). 4. Extintores colocados de acuerdo a la NOM-002-STPS-2000, fecha de la carga original o del último servicio de mantenimiento realizado.</t>
    </r>
  </si>
  <si>
    <r>
      <t xml:space="preserve">Verificar: </t>
    </r>
    <r>
      <rPr>
        <b/>
        <sz val="11"/>
        <rFont val="Montserrat"/>
      </rPr>
      <t xml:space="preserve">1. Limpieza de las instalaciones, que no existan humedad, cuarteaduras, orificios en plafones y paredes </t>
    </r>
    <r>
      <rPr>
        <sz val="11"/>
        <rFont val="Montserrat"/>
      </rPr>
      <t>ni fugas de agua. 2. Iluminación y ventilación adecuadas.</t>
    </r>
  </si>
  <si>
    <r>
      <t xml:space="preserve">Verificar: </t>
    </r>
    <r>
      <rPr>
        <b/>
        <sz val="11"/>
        <rFont val="Montserrat"/>
      </rPr>
      <t>1. Limpieza de las instalaciones, que no exista humedad, cuarteaduras, orificios en plafones y paredes,</t>
    </r>
    <r>
      <rPr>
        <sz val="11"/>
        <rFont val="Montserrat"/>
      </rPr>
      <t xml:space="preserve"> ni fugas de agua, aire o gas. 2. Buena iluminación. </t>
    </r>
  </si>
  <si>
    <r>
      <t>Verificar:</t>
    </r>
    <r>
      <rPr>
        <b/>
        <sz val="11"/>
        <rFont val="Montserrat"/>
      </rPr>
      <t xml:space="preserve"> 1. Limpieza de las instalaciones, que no exista humedad, cuarteaduras, orificios en plafones y paredes</t>
    </r>
    <r>
      <rPr>
        <sz val="11"/>
        <rFont val="Montserrat"/>
      </rPr>
      <t xml:space="preserve">, ni fugas de agua, aire o gas. 2. Buena iluminación. </t>
    </r>
  </si>
  <si>
    <r>
      <t xml:space="preserve">Verificar: </t>
    </r>
    <r>
      <rPr>
        <b/>
        <sz val="11"/>
        <rFont val="Montserrat"/>
      </rPr>
      <t>1. Limpieza de las instalaciones, que no exista humedad, cuarteaduras, orificios en plafones y paredes</t>
    </r>
    <r>
      <rPr>
        <sz val="11"/>
        <rFont val="Montserrat"/>
      </rPr>
      <t xml:space="preserve">, ni fugas de agua, aire o gas. 2. Buena iluminación. </t>
    </r>
  </si>
  <si>
    <r>
      <t>Verificar</t>
    </r>
    <r>
      <rPr>
        <b/>
        <sz val="11"/>
        <rFont val="Montserrat"/>
      </rPr>
      <t xml:space="preserve"> limpieza de las instalaciones, que no existan humedad, cuarteaduras, orificios en plafones y paredes</t>
    </r>
    <r>
      <rPr>
        <sz val="11"/>
        <rFont val="Montserrat"/>
      </rPr>
      <t xml:space="preserve"> ni fugas de agua, aire o gas.</t>
    </r>
  </si>
  <si>
    <r>
      <t>Ropa para pacientes e</t>
    </r>
    <r>
      <rPr>
        <b/>
        <sz val="11"/>
        <rFont val="Montserrat"/>
      </rPr>
      <t xml:space="preserve"> Identificación de pacientes.</t>
    </r>
  </si>
  <si>
    <r>
      <t>Verificar</t>
    </r>
    <r>
      <rPr>
        <b/>
        <sz val="11"/>
        <rFont val="Montserrat"/>
      </rPr>
      <t xml:space="preserve"> limpieza de las instalaciones, que no existan humedad, cuarteaduras, orificios en plafones y paredes</t>
    </r>
    <r>
      <rPr>
        <sz val="11"/>
        <rFont val="Montserrat"/>
      </rPr>
      <t xml:space="preserve"> ni fugas de agua o aire.</t>
    </r>
  </si>
  <si>
    <r>
      <t xml:space="preserve">Verificar: </t>
    </r>
    <r>
      <rPr>
        <b/>
        <sz val="11"/>
        <rFont val="Montserrat"/>
      </rPr>
      <t>1. Limpieza e higiene de las instalaciones</t>
    </r>
    <r>
      <rPr>
        <sz val="11"/>
        <rFont val="Montserrat"/>
      </rPr>
      <t>, bitácora de aseo. 2.</t>
    </r>
    <r>
      <rPr>
        <b/>
        <sz val="11"/>
        <rFont val="Montserrat"/>
      </rPr>
      <t xml:space="preserve"> Que no existan humedad, cuarteaduras, orificios en plafones y paredes </t>
    </r>
    <r>
      <rPr>
        <sz val="11"/>
        <rFont val="Montserrat"/>
      </rPr>
      <t>ni fugas de agua, gas o aire. 3. Contactos y apagadores sin cables sueltos. 4.  En donde exista lavabo, deberá encontrarse el cartel con la técnica de higiene de manos y evidenciar que el personal se lave las manos. 5. Existencia de insumos: jabón (líquido o gel), toallas desechables y bote campana o pedal para basura.</t>
    </r>
  </si>
  <si>
    <t>CLUES.</t>
  </si>
  <si>
    <t>Autorizaciones sanitarias ( se debe mostrar documento al personal evaluador)</t>
  </si>
  <si>
    <t>Consulta externa de Psiquiatría*(9, 10, 15, 16, 18, 21, 36, 54)
(CRITERIO MAYOR)</t>
  </si>
  <si>
    <t>Consultorio de Psicología
(CRITERIO MAYOR)</t>
  </si>
  <si>
    <t>Área de Trabajo Social
(CRITERIO MAYOR)</t>
  </si>
  <si>
    <t>Cámara de Gesell (en caso de existencia)
(CRITERIO MAYOR)</t>
  </si>
  <si>
    <t>URGENCIAS. Requisitos generales. *(1, 8, 9, 10, 11, 12, 15, 53, 55, 56, 65)
(CRITERIO MAYOR)</t>
  </si>
  <si>
    <t>HOSPITALIZACIÓN. Requisitos generales.  *(8, 15, 45, 53) 
(CRITERIO MAYOR)</t>
  </si>
  <si>
    <t>Laboratorio propio o de referencia. Requisitos generales. *(8, 10, 12, 15, 16, 41)
(CRITERIO MAYOR)</t>
  </si>
  <si>
    <t>Personal médico de  Psiquiatría.  
(CRITERIO MAYOR)</t>
  </si>
  <si>
    <t>Personal de Psicología
(CRITERIO MAYOR)</t>
  </si>
  <si>
    <t>Personal de Trabajo Social
(CRITERIO MAYOR)</t>
  </si>
  <si>
    <t>Personal de Enfermería
(CRITERIO MAYOR)</t>
  </si>
  <si>
    <t>Personal para el Laboratorio de análisis clínico.  *(45)
(CRITERIO MAYOR)</t>
  </si>
  <si>
    <t>INFRAESTRUCTURA: Cocina.  *(53)
(CRITERIO MAYOR)</t>
  </si>
  <si>
    <t>Verificar: 1. Programa de mantenimiento preventivo. 2. Bitácora con registro de incidencias, pruebas o simulacros, servicios realizados, fallas temporales y acciones. 3. Circuito eléctrico conectado a planta de emergencia con  restablecimiento de la energía sea en un lapso de 10 segundos o menos.</t>
  </si>
  <si>
    <r>
      <t xml:space="preserve">Verificar: </t>
    </r>
    <r>
      <rPr>
        <b/>
        <sz val="11"/>
        <rFont val="Montserrat"/>
      </rPr>
      <t>1. Identificación en brazaletes por lo menos con nombre de pila y fecha de nacimiento del paciente. 2. Sondas y catéteres con fecha y hora de colocación y soluciones con hora de inicio y término.</t>
    </r>
  </si>
  <si>
    <r>
      <t>Verificar:</t>
    </r>
    <r>
      <rPr>
        <b/>
        <sz val="11"/>
        <rFont val="Montserrat"/>
      </rPr>
      <t xml:space="preserve"> 1. Personal médico y paramédico se lava las manos antes y después de revisar a un paciente. 2. Existencia de cartel con recomendación de lavado de manos</t>
    </r>
    <r>
      <rPr>
        <sz val="11"/>
        <rFont val="Montserrat"/>
      </rPr>
      <t>. 3. Suficiencia de insumos.</t>
    </r>
  </si>
  <si>
    <r>
      <t xml:space="preserve">Verificar: 1. Existencia y funcionamiento en el consultorio. 2. Suficiencia de insumos. </t>
    </r>
    <r>
      <rPr>
        <b/>
        <sz val="11"/>
        <rFont val="Montserrat"/>
      </rPr>
      <t>3. Existencia del cartel con los 5 momentos del lavado de manos.</t>
    </r>
  </si>
  <si>
    <r>
      <t xml:space="preserve">Verificar: 1. Existencia y funcionamiento, </t>
    </r>
    <r>
      <rPr>
        <b/>
        <sz val="11"/>
        <rFont val="Montserrat"/>
      </rPr>
      <t>2. Existencia de cartel con la técnica de higiene de manos.</t>
    </r>
    <r>
      <rPr>
        <sz val="11"/>
        <rFont val="Montserrat"/>
      </rPr>
      <t xml:space="preserve"> 3. Suficiencia y sistema de abasto de insumos</t>
    </r>
  </si>
  <si>
    <r>
      <t xml:space="preserve">Verificar: </t>
    </r>
    <r>
      <rPr>
        <b/>
        <sz val="11"/>
        <rFont val="Montserrat"/>
      </rPr>
      <t xml:space="preserve">1. Identificación en brazaletes por lo menos con nombre de pila y fecha de nacimiento del paciente. </t>
    </r>
    <r>
      <rPr>
        <sz val="11"/>
        <rFont val="Montserrat"/>
      </rPr>
      <t>2. Sondas y catéteres con fecha y hora de colocación y soluciones con hora de inicio y término.</t>
    </r>
  </si>
  <si>
    <t>040.000.2500.00</t>
  </si>
  <si>
    <t>040.000.2499.00</t>
  </si>
  <si>
    <t>040.000.3305.00</t>
  </si>
  <si>
    <t>040.000.2652.00</t>
  </si>
  <si>
    <t>040.000.2653.00</t>
  </si>
  <si>
    <t>040.000.2609.00</t>
  </si>
  <si>
    <t>040.000.2608.00</t>
  </si>
  <si>
    <t>040.000.2613.00</t>
  </si>
  <si>
    <t>040.000.2612.00</t>
  </si>
  <si>
    <t>040.000.3253.00</t>
  </si>
  <si>
    <t>040.000.3251.00</t>
  </si>
  <si>
    <t>040.000.4481.00</t>
  </si>
  <si>
    <t>040.000.3302.00</t>
  </si>
  <si>
    <t>040.000.3255.00</t>
  </si>
  <si>
    <t>040.000.5478.00</t>
  </si>
  <si>
    <t>040.000.5351.00</t>
  </si>
  <si>
    <t>040.000.3262.00</t>
  </si>
  <si>
    <t>040.000.3258.00</t>
  </si>
  <si>
    <t>040.000.3268.00</t>
  </si>
  <si>
    <t>040.000.4484.00</t>
  </si>
  <si>
    <t>010.000.4490.00</t>
  </si>
  <si>
    <t>010.000.4492.00</t>
  </si>
  <si>
    <t>010.000.3307.00</t>
  </si>
  <si>
    <t>010.000.3308.00</t>
  </si>
  <si>
    <t>010.000.3309.00</t>
  </si>
  <si>
    <t>010.000.5487.00</t>
  </si>
  <si>
    <t>010.000.5481.00</t>
  </si>
  <si>
    <t>010.000.5489.00</t>
  </si>
  <si>
    <t>010.000.2623.00</t>
  </si>
  <si>
    <t>010.000.2622.00</t>
  </si>
  <si>
    <t>010.000.2630.00</t>
  </si>
  <si>
    <t>010.000.5359.00</t>
  </si>
  <si>
    <t>010.000.4488.00</t>
  </si>
  <si>
    <t>010.000.5483.00</t>
  </si>
  <si>
    <t>010.000.5484.00</t>
  </si>
  <si>
    <t>010.000.0530.00</t>
  </si>
  <si>
    <t>Listado de claves de medicamentos del . Evaluar Farmacia.  (*11, 53)</t>
  </si>
  <si>
    <t>Fecha de la visita de evaluación</t>
  </si>
  <si>
    <t>040.000.3259.01</t>
  </si>
  <si>
    <t>010.000.4483.01</t>
  </si>
  <si>
    <t>040.000.4470.01</t>
  </si>
  <si>
    <t>040.000.4471.01</t>
  </si>
  <si>
    <t>040.000.4472.01</t>
  </si>
  <si>
    <t>010.000.5485.01</t>
  </si>
  <si>
    <t>010.000.5486.01</t>
  </si>
  <si>
    <r>
      <t xml:space="preserve">Verificar: 1.  En los expedientes del personal de todos los turnos buscar registros profesionales </t>
    </r>
    <r>
      <rPr>
        <b/>
        <sz val="11"/>
        <rFont val="Montserrat"/>
      </rPr>
      <t>(Título y Cédula profesional, Capacitación en el Acciones Esenciales para la Seguridad del Paciente, conocimiento y aplicación)</t>
    </r>
    <r>
      <rPr>
        <sz val="11"/>
        <rFont val="Montserrat"/>
      </rPr>
      <t>. 2. Actualización en mHGap y código 100. 3. Programa de cobertura (de períodos vacacionales y de incidencias no programadas).</t>
    </r>
  </si>
  <si>
    <r>
      <t>Verificar: 1.  En los expedientes del personal de todos los turnos buscar registros profesionales</t>
    </r>
    <r>
      <rPr>
        <b/>
        <sz val="11"/>
        <rFont val="Montserrat"/>
      </rPr>
      <t xml:space="preserve"> (Título y Cédula profesional, Capacitación en el Acciones Esenciales para la Seguridad del Paciente, conocimiento y aplicación)</t>
    </r>
    <r>
      <rPr>
        <sz val="11"/>
        <rFont val="Montserrat"/>
      </rPr>
      <t>. 2. . Programa de cobertura (de períodos vacacionales y de incidencias no programadas).</t>
    </r>
  </si>
  <si>
    <r>
      <t xml:space="preserve">Verificar: 1. Señalización. 2. </t>
    </r>
    <r>
      <rPr>
        <b/>
        <sz val="11"/>
        <rFont val="Montserrat"/>
      </rPr>
      <t>Buen estado</t>
    </r>
    <r>
      <rPr>
        <sz val="11"/>
        <rFont val="Montserrat"/>
      </rPr>
      <t>, ventilación e iluminación adecuadas. 3. Líneas hidroeléctricas. 4. Drenaje funcional  sin escurrimientos ni fugas. 5. Línea de gas con tanques de suministro.</t>
    </r>
  </si>
  <si>
    <t>Cumplimiento normativo de al menos 70% los expedientes clínicos revisados</t>
  </si>
  <si>
    <t>CRITERIOS MAYORES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</si>
</sst>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indexed="8"/>
      <name val="Calibri"/>
      <family val="2"/>
    </font>
    <font>
      <sz val="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b/>
      <sz val="9"/>
      <name val="Montserrat"/>
    </font>
    <font>
      <b/>
      <sz val="12"/>
      <name val="Montserrat"/>
    </font>
    <font>
      <sz val="11"/>
      <color theme="1"/>
      <name val="Montserrat"/>
    </font>
    <font>
      <b/>
      <sz val="10"/>
      <name val="Montserrat"/>
    </font>
    <font>
      <b/>
      <sz val="11"/>
      <name val="Montserrat"/>
    </font>
    <font>
      <sz val="10"/>
      <name val="Montserrat"/>
    </font>
    <font>
      <sz val="9"/>
      <name val="Montserrat"/>
    </font>
    <font>
      <sz val="10"/>
      <color indexed="8"/>
      <name val="Montserrat"/>
    </font>
    <font>
      <sz val="11"/>
      <name val="Montserrat"/>
    </font>
    <font>
      <b/>
      <i/>
      <sz val="12"/>
      <name val="Montserrat"/>
    </font>
    <font>
      <sz val="12"/>
      <color indexed="9"/>
      <name val="Montserrat"/>
    </font>
    <font>
      <sz val="11"/>
      <color indexed="8"/>
      <name val="Montserrat"/>
    </font>
    <font>
      <sz val="11"/>
      <color indexed="10"/>
      <name val="Montserrat"/>
    </font>
    <font>
      <b/>
      <sz val="11"/>
      <color indexed="8"/>
      <name val="Montserrat"/>
    </font>
    <font>
      <i/>
      <sz val="11"/>
      <name val="Montserrat"/>
    </font>
    <font>
      <sz val="12"/>
      <color indexed="8"/>
      <name val="Montserrat"/>
    </font>
    <font>
      <b/>
      <sz val="12"/>
      <color indexed="9"/>
      <name val="Montserrat"/>
    </font>
    <font>
      <sz val="12"/>
      <name val="Montserrat"/>
    </font>
    <font>
      <b/>
      <sz val="11"/>
      <color theme="1"/>
      <name val="Montserrat"/>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indexed="9"/>
        <bgColor indexed="64"/>
      </patternFill>
    </fill>
    <fill>
      <patternFill patternType="solid">
        <fgColor rgb="FF98989A"/>
        <bgColor indexed="64"/>
      </patternFill>
    </fill>
    <fill>
      <patternFill patternType="solid">
        <fgColor rgb="FF98989A"/>
        <bgColor indexed="49"/>
      </patternFill>
    </fill>
    <fill>
      <patternFill patternType="solid">
        <fgColor rgb="FF98989A"/>
        <bgColor indexed="31"/>
      </patternFill>
    </fill>
    <fill>
      <patternFill patternType="solid">
        <fgColor rgb="FF98989A"/>
        <bgColor indexed="21"/>
      </patternFill>
    </fill>
    <fill>
      <patternFill patternType="solid">
        <fgColor rgb="FFBC955C"/>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8"/>
      </left>
      <right style="hair">
        <color indexed="8"/>
      </right>
      <top style="hair">
        <color indexed="8"/>
      </top>
      <bottom style="hair">
        <color indexed="8"/>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top style="thin">
        <color indexed="64"/>
      </top>
      <bottom/>
      <diagonal/>
    </border>
    <border>
      <left style="thin">
        <color indexed="64"/>
      </left>
      <right style="medium">
        <color indexed="64"/>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diagonal/>
    </border>
    <border>
      <left/>
      <right/>
      <top style="thin">
        <color indexed="64"/>
      </top>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0" fontId="10" fillId="3" borderId="0" applyNumberFormat="0" applyBorder="0" applyAlignment="0" applyProtection="0"/>
    <xf numFmtId="0" fontId="11" fillId="22" borderId="0" applyNumberFormat="0" applyBorder="0" applyAlignment="0" applyProtection="0"/>
    <xf numFmtId="0" fontId="19" fillId="0" borderId="0"/>
    <xf numFmtId="0" fontId="19" fillId="23" borderId="4" applyNumberForma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8" fillId="0" borderId="8" applyNumberFormat="0" applyFill="0" applyAlignment="0" applyProtection="0"/>
    <xf numFmtId="0" fontId="15" fillId="0" borderId="0" applyNumberFormat="0" applyFill="0" applyBorder="0" applyAlignment="0" applyProtection="0"/>
    <xf numFmtId="0" fontId="18" fillId="0" borderId="9" applyNumberFormat="0" applyFill="0" applyAlignment="0" applyProtection="0"/>
  </cellStyleXfs>
  <cellXfs count="205">
    <xf numFmtId="0" fontId="0" fillId="0" borderId="0" xfId="0"/>
    <xf numFmtId="0" fontId="21" fillId="0" borderId="0" xfId="0" applyFont="1" applyAlignment="1">
      <alignment horizontal="center" vertical="center"/>
    </xf>
    <xf numFmtId="0" fontId="22" fillId="0" borderId="0" xfId="0" applyFont="1"/>
    <xf numFmtId="0" fontId="23" fillId="0" borderId="0" xfId="0" applyFont="1" applyBorder="1" applyAlignment="1">
      <alignment vertical="center"/>
    </xf>
    <xf numFmtId="0" fontId="24" fillId="0" borderId="0" xfId="0" applyFont="1" applyAlignment="1">
      <alignment vertical="center"/>
    </xf>
    <xf numFmtId="0" fontId="24" fillId="0" borderId="0" xfId="0" applyFont="1" applyAlignment="1">
      <alignment horizontal="center" vertical="center"/>
    </xf>
    <xf numFmtId="0" fontId="22" fillId="0" borderId="0" xfId="0" applyFont="1" applyAlignment="1">
      <alignment horizontal="center"/>
    </xf>
    <xf numFmtId="0" fontId="26" fillId="0" borderId="0" xfId="0" applyFont="1" applyAlignment="1">
      <alignment horizontal="center"/>
    </xf>
    <xf numFmtId="0" fontId="25" fillId="0" borderId="0" xfId="0" applyFont="1" applyAlignment="1">
      <alignment horizontal="center" vertical="center"/>
    </xf>
    <xf numFmtId="0" fontId="23" fillId="0" borderId="0" xfId="0" applyFont="1" applyBorder="1" applyAlignment="1">
      <alignment horizontal="center" vertical="center"/>
    </xf>
    <xf numFmtId="0" fontId="22" fillId="0" borderId="0" xfId="0" applyFont="1" applyFill="1"/>
    <xf numFmtId="0" fontId="22" fillId="0" borderId="0" xfId="0" applyFont="1" applyBorder="1" applyAlignment="1">
      <alignment horizontal="center" vertical="center"/>
    </xf>
    <xf numFmtId="0" fontId="28" fillId="0" borderId="0" xfId="0" applyFont="1" applyBorder="1" applyAlignment="1">
      <alignment horizontal="center" vertical="center"/>
    </xf>
    <xf numFmtId="0" fontId="22" fillId="0" borderId="0" xfId="0" applyFont="1" applyAlignment="1">
      <alignment vertical="center"/>
    </xf>
    <xf numFmtId="0" fontId="21" fillId="0" borderId="10" xfId="0" applyFont="1" applyFill="1" applyBorder="1" applyAlignment="1">
      <alignment horizontal="center"/>
    </xf>
    <xf numFmtId="0" fontId="29" fillId="0" borderId="10" xfId="0" applyFont="1" applyFill="1" applyBorder="1" applyAlignment="1">
      <alignment horizontal="center" vertical="center"/>
    </xf>
    <xf numFmtId="0" fontId="24" fillId="0" borderId="10" xfId="0" applyFont="1" applyFill="1" applyBorder="1" applyAlignment="1">
      <alignment horizontal="center" vertical="center" wrapText="1"/>
    </xf>
    <xf numFmtId="0" fontId="28" fillId="25" borderId="10" xfId="0" applyFont="1" applyFill="1" applyBorder="1" applyAlignment="1">
      <alignment horizontal="justify" vertical="center"/>
    </xf>
    <xf numFmtId="0" fontId="28" fillId="0" borderId="10" xfId="0" applyFont="1" applyFill="1" applyBorder="1" applyAlignment="1">
      <alignment horizontal="justify" vertical="center"/>
    </xf>
    <xf numFmtId="0" fontId="24" fillId="0" borderId="10" xfId="0" applyFont="1" applyFill="1" applyBorder="1" applyAlignment="1">
      <alignment horizontal="center" vertical="center"/>
    </xf>
    <xf numFmtId="0" fontId="24" fillId="24" borderId="10" xfId="0" applyFont="1" applyFill="1" applyBorder="1" applyAlignment="1">
      <alignment horizontal="center" vertical="center"/>
    </xf>
    <xf numFmtId="0" fontId="28" fillId="25" borderId="10" xfId="0" applyFont="1" applyFill="1" applyBorder="1" applyAlignment="1">
      <alignment horizontal="justify" vertical="center" wrapText="1"/>
    </xf>
    <xf numFmtId="0" fontId="28" fillId="24" borderId="10" xfId="0" applyFont="1" applyFill="1" applyBorder="1" applyAlignment="1">
      <alignment horizontal="justify" vertical="center"/>
    </xf>
    <xf numFmtId="0" fontId="28" fillId="25" borderId="17" xfId="0" applyFont="1" applyFill="1" applyBorder="1" applyAlignment="1">
      <alignment horizontal="left" vertical="center" wrapText="1"/>
    </xf>
    <xf numFmtId="0" fontId="28" fillId="0" borderId="15" xfId="0" applyFont="1" applyFill="1" applyBorder="1" applyAlignment="1">
      <alignment horizontal="justify" vertical="center"/>
    </xf>
    <xf numFmtId="0" fontId="22" fillId="0" borderId="0" xfId="0" applyFont="1" applyBorder="1"/>
    <xf numFmtId="0" fontId="22" fillId="0" borderId="12" xfId="0" applyFont="1" applyBorder="1"/>
    <xf numFmtId="0" fontId="28" fillId="0" borderId="10" xfId="0" applyFont="1" applyFill="1" applyBorder="1" applyAlignment="1">
      <alignment horizontal="justify" vertical="center" wrapText="1" shrinkToFit="1"/>
    </xf>
    <xf numFmtId="0" fontId="28" fillId="25" borderId="10" xfId="0" applyFont="1" applyFill="1" applyBorder="1" applyAlignment="1">
      <alignment horizontal="justify" vertical="center" wrapText="1" shrinkToFit="1"/>
    </xf>
    <xf numFmtId="0" fontId="28" fillId="0" borderId="10" xfId="0" applyFont="1" applyFill="1" applyBorder="1" applyAlignment="1">
      <alignment horizontal="justify" vertical="center" shrinkToFit="1"/>
    </xf>
    <xf numFmtId="0" fontId="28" fillId="0" borderId="16" xfId="0" applyFont="1" applyFill="1" applyBorder="1" applyAlignment="1">
      <alignment vertical="center" wrapText="1" shrinkToFit="1"/>
    </xf>
    <xf numFmtId="0" fontId="28" fillId="25" borderId="17" xfId="0" applyFont="1" applyFill="1" applyBorder="1" applyAlignment="1">
      <alignment vertical="center" wrapText="1" shrinkToFit="1"/>
    </xf>
    <xf numFmtId="0" fontId="28" fillId="0" borderId="15" xfId="0" applyFont="1" applyFill="1" applyBorder="1" applyAlignment="1">
      <alignment vertical="center" wrapText="1" shrinkToFit="1"/>
    </xf>
    <xf numFmtId="0" fontId="22" fillId="0" borderId="0" xfId="0" applyFont="1" applyBorder="1" applyAlignment="1">
      <alignment horizontal="justify" vertical="center"/>
    </xf>
    <xf numFmtId="0" fontId="28" fillId="0" borderId="10" xfId="0" applyFont="1" applyFill="1" applyBorder="1" applyAlignment="1">
      <alignment horizontal="justify" vertical="center" wrapText="1"/>
    </xf>
    <xf numFmtId="0" fontId="31" fillId="0" borderId="10" xfId="0" applyFont="1" applyBorder="1" applyAlignment="1">
      <alignment horizontal="justify" vertical="center"/>
    </xf>
    <xf numFmtId="0" fontId="31" fillId="0" borderId="10" xfId="0" applyFont="1" applyFill="1" applyBorder="1" applyAlignment="1">
      <alignment horizontal="justify" vertical="center"/>
    </xf>
    <xf numFmtId="0" fontId="33" fillId="0" borderId="10" xfId="0" applyFont="1" applyFill="1" applyBorder="1" applyAlignment="1">
      <alignment horizontal="center" vertical="center"/>
    </xf>
    <xf numFmtId="0" fontId="33" fillId="0" borderId="10" xfId="0" applyFont="1" applyBorder="1" applyAlignment="1">
      <alignment horizontal="center" vertical="center"/>
    </xf>
    <xf numFmtId="0" fontId="28" fillId="0" borderId="14" xfId="0" applyFont="1" applyFill="1" applyBorder="1" applyAlignment="1">
      <alignment horizontal="left" vertical="center" wrapText="1"/>
    </xf>
    <xf numFmtId="0" fontId="28" fillId="0" borderId="13" xfId="0" applyFont="1" applyFill="1" applyBorder="1" applyAlignment="1">
      <alignment horizontal="left" vertical="center" wrapText="1"/>
    </xf>
    <xf numFmtId="0" fontId="28" fillId="0" borderId="10" xfId="0" applyFont="1" applyFill="1" applyBorder="1" applyAlignment="1">
      <alignment horizontal="center" vertical="center"/>
    </xf>
    <xf numFmtId="0" fontId="31" fillId="0" borderId="10" xfId="0" applyFont="1" applyFill="1" applyBorder="1" applyAlignment="1">
      <alignment horizontal="center" vertical="center" wrapText="1"/>
    </xf>
    <xf numFmtId="0" fontId="31" fillId="0" borderId="10" xfId="0" applyFont="1" applyFill="1" applyBorder="1" applyAlignment="1">
      <alignment horizontal="justify" vertical="center" wrapText="1"/>
    </xf>
    <xf numFmtId="0" fontId="31" fillId="25" borderId="10" xfId="0" applyFont="1" applyFill="1" applyBorder="1" applyAlignment="1">
      <alignment horizontal="center" vertical="center" wrapText="1"/>
    </xf>
    <xf numFmtId="0" fontId="31" fillId="25" borderId="10" xfId="0" applyFont="1" applyFill="1" applyBorder="1" applyAlignment="1">
      <alignment horizontal="justify" vertical="center" wrapText="1"/>
    </xf>
    <xf numFmtId="0" fontId="22" fillId="0" borderId="0" xfId="0" applyFont="1" applyFill="1" applyBorder="1"/>
    <xf numFmtId="0" fontId="24" fillId="0" borderId="10" xfId="0" applyFont="1" applyBorder="1" applyAlignment="1">
      <alignment horizontal="center" vertical="center"/>
    </xf>
    <xf numFmtId="0" fontId="28" fillId="0" borderId="19" xfId="0" applyFont="1" applyFill="1" applyBorder="1" applyAlignment="1">
      <alignment horizontal="center" vertical="center" wrapText="1" shrinkToFit="1"/>
    </xf>
    <xf numFmtId="0" fontId="28" fillId="0" borderId="15" xfId="0" applyFont="1" applyFill="1" applyBorder="1" applyAlignment="1">
      <alignment horizontal="justify" vertical="center" wrapText="1" shrinkToFit="1"/>
    </xf>
    <xf numFmtId="0" fontId="28" fillId="0" borderId="0" xfId="0" applyFont="1"/>
    <xf numFmtId="0" fontId="24" fillId="0" borderId="0" xfId="0" applyFont="1"/>
    <xf numFmtId="0" fontId="22" fillId="0" borderId="10" xfId="0" applyFont="1" applyBorder="1"/>
    <xf numFmtId="0" fontId="28" fillId="0" borderId="0" xfId="0" applyFont="1" applyBorder="1"/>
    <xf numFmtId="0" fontId="24" fillId="0" borderId="0" xfId="0" applyFont="1" applyBorder="1" applyAlignment="1"/>
    <xf numFmtId="0" fontId="21" fillId="0" borderId="19" xfId="0" applyFont="1" applyFill="1" applyBorder="1" applyAlignment="1">
      <alignment horizontal="center"/>
    </xf>
    <xf numFmtId="1" fontId="22" fillId="0" borderId="0" xfId="0" applyNumberFormat="1" applyFont="1"/>
    <xf numFmtId="0" fontId="24" fillId="27" borderId="36" xfId="0" applyFont="1" applyFill="1" applyBorder="1" applyAlignment="1">
      <alignment horizontal="center" vertical="center"/>
    </xf>
    <xf numFmtId="0" fontId="24" fillId="27" borderId="10" xfId="0" applyFont="1" applyFill="1" applyBorder="1" applyAlignment="1">
      <alignment horizontal="center" vertical="center"/>
    </xf>
    <xf numFmtId="0" fontId="30" fillId="26" borderId="10" xfId="0" applyFont="1" applyFill="1" applyBorder="1"/>
    <xf numFmtId="0" fontId="31" fillId="26" borderId="10" xfId="0" applyFont="1" applyFill="1" applyBorder="1" applyAlignment="1"/>
    <xf numFmtId="0" fontId="24" fillId="28" borderId="11" xfId="0" applyFont="1" applyFill="1" applyBorder="1" applyAlignment="1">
      <alignment horizontal="center" vertical="center"/>
    </xf>
    <xf numFmtId="0" fontId="35" fillId="0" borderId="0" xfId="0" applyFont="1"/>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37" fillId="25" borderId="10" xfId="0" applyFont="1" applyFill="1" applyBorder="1" applyAlignment="1">
      <alignment horizontal="justify" vertical="center" wrapText="1" shrinkToFit="1"/>
    </xf>
    <xf numFmtId="0" fontId="21" fillId="0" borderId="14" xfId="0" applyFont="1" applyBorder="1" applyAlignment="1">
      <alignment horizontal="center" vertical="center"/>
    </xf>
    <xf numFmtId="0" fontId="21" fillId="0" borderId="10" xfId="0" applyFont="1" applyBorder="1" applyAlignment="1">
      <alignment horizontal="center" vertical="center"/>
    </xf>
    <xf numFmtId="0" fontId="37" fillId="0" borderId="10"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5" xfId="0" applyFont="1" applyFill="1" applyBorder="1" applyAlignment="1">
      <alignment horizontal="center" vertical="center"/>
    </xf>
    <xf numFmtId="0" fontId="37" fillId="0" borderId="10"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21" fillId="0" borderId="26" xfId="0" applyFont="1" applyFill="1" applyBorder="1" applyAlignment="1">
      <alignment horizontal="center" vertical="center"/>
    </xf>
    <xf numFmtId="0" fontId="21" fillId="0" borderId="27"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25" xfId="0" applyFont="1" applyFill="1" applyBorder="1" applyAlignment="1">
      <alignment horizontal="center" vertical="center"/>
    </xf>
    <xf numFmtId="0" fontId="22" fillId="0" borderId="10" xfId="0" applyFont="1" applyBorder="1" applyAlignment="1">
      <alignment horizontal="center" vertical="center"/>
    </xf>
    <xf numFmtId="0" fontId="21" fillId="0" borderId="29"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30" xfId="0" applyFont="1" applyFill="1" applyBorder="1" applyAlignment="1">
      <alignment horizontal="center" vertical="center"/>
    </xf>
    <xf numFmtId="0" fontId="21" fillId="0" borderId="31" xfId="0" applyFont="1" applyFill="1" applyBorder="1" applyAlignment="1">
      <alignment horizontal="center" vertical="center"/>
    </xf>
    <xf numFmtId="0" fontId="35" fillId="0" borderId="19" xfId="0" applyFont="1" applyBorder="1" applyAlignment="1">
      <alignment vertical="center"/>
    </xf>
    <xf numFmtId="0" fontId="35" fillId="0" borderId="11" xfId="0" applyFont="1" applyBorder="1" applyAlignment="1">
      <alignment vertical="center"/>
    </xf>
    <xf numFmtId="0" fontId="35" fillId="0" borderId="20" xfId="0" applyFont="1" applyBorder="1" applyAlignment="1">
      <alignment vertical="center"/>
    </xf>
    <xf numFmtId="0" fontId="35" fillId="0" borderId="32" xfId="0" applyFont="1" applyBorder="1" applyAlignment="1">
      <alignment vertical="center"/>
    </xf>
    <xf numFmtId="0" fontId="35" fillId="0" borderId="33" xfId="0" applyFont="1" applyBorder="1" applyAlignment="1">
      <alignment vertical="center"/>
    </xf>
    <xf numFmtId="0" fontId="35" fillId="0" borderId="34" xfId="0" applyFont="1" applyBorder="1" applyAlignment="1">
      <alignment vertical="center"/>
    </xf>
    <xf numFmtId="0" fontId="35" fillId="0" borderId="35" xfId="0" applyFont="1" applyBorder="1" applyAlignment="1">
      <alignment vertical="center"/>
    </xf>
    <xf numFmtId="0" fontId="36" fillId="29" borderId="10" xfId="0" applyFont="1" applyFill="1" applyBorder="1" applyAlignment="1">
      <alignment horizontal="center" vertical="center" wrapText="1"/>
    </xf>
    <xf numFmtId="0" fontId="37" fillId="26" borderId="10" xfId="0" applyFont="1" applyFill="1" applyBorder="1" applyAlignment="1">
      <alignment horizontal="center" vertical="center" wrapText="1" shrinkToFit="1"/>
    </xf>
    <xf numFmtId="0" fontId="22" fillId="0" borderId="18" xfId="0" applyFont="1" applyBorder="1" applyAlignment="1">
      <alignment vertical="center"/>
    </xf>
    <xf numFmtId="0" fontId="22" fillId="0" borderId="0" xfId="0" applyFont="1" applyBorder="1" applyAlignment="1">
      <alignment vertical="center"/>
    </xf>
    <xf numFmtId="0" fontId="22" fillId="0" borderId="14" xfId="0" applyFont="1" applyFill="1" applyBorder="1" applyAlignment="1">
      <alignment vertical="center" wrapText="1"/>
    </xf>
    <xf numFmtId="9" fontId="22" fillId="0" borderId="10" xfId="0" applyNumberFormat="1" applyFont="1" applyBorder="1" applyAlignment="1">
      <alignment horizontal="center" vertical="center"/>
    </xf>
    <xf numFmtId="0" fontId="23" fillId="0" borderId="0" xfId="0" applyFont="1" applyAlignment="1"/>
    <xf numFmtId="0" fontId="22" fillId="0" borderId="0" xfId="0" applyFont="1" applyBorder="1" applyAlignment="1">
      <alignment horizontal="center" vertical="center"/>
    </xf>
    <xf numFmtId="0" fontId="24" fillId="0" borderId="10" xfId="0" applyFont="1" applyFill="1" applyBorder="1" applyAlignment="1">
      <alignment horizontal="justify" vertical="center" wrapText="1" shrinkToFit="1"/>
    </xf>
    <xf numFmtId="0" fontId="20" fillId="0" borderId="0" xfId="0" applyFont="1" applyBorder="1" applyAlignment="1">
      <alignment horizontal="center" vertical="center"/>
    </xf>
    <xf numFmtId="0" fontId="24" fillId="25" borderId="10" xfId="0" applyFont="1" applyFill="1" applyBorder="1" applyAlignment="1">
      <alignment horizontal="justify" vertical="center" wrapText="1"/>
    </xf>
    <xf numFmtId="0" fontId="20" fillId="0" borderId="0" xfId="0" applyFont="1" applyFill="1" applyBorder="1" applyAlignment="1">
      <alignment horizontal="right" vertical="center"/>
    </xf>
    <xf numFmtId="0" fontId="23" fillId="0" borderId="0" xfId="0" applyFont="1" applyBorder="1" applyAlignment="1">
      <alignment horizontal="right" vertical="center"/>
    </xf>
    <xf numFmtId="0" fontId="20" fillId="0" borderId="0" xfId="0" applyFont="1" applyBorder="1" applyAlignment="1">
      <alignment horizontal="right" vertical="center"/>
    </xf>
    <xf numFmtId="0" fontId="25" fillId="0" borderId="19" xfId="0" applyFont="1" applyBorder="1" applyAlignment="1">
      <alignment horizontal="center"/>
    </xf>
    <xf numFmtId="0" fontId="25" fillId="0" borderId="11" xfId="0" applyFont="1" applyBorder="1" applyAlignment="1">
      <alignment horizontal="center"/>
    </xf>
    <xf numFmtId="0" fontId="25" fillId="0" borderId="20" xfId="0" applyFont="1" applyBorder="1" applyAlignment="1">
      <alignment horizontal="center"/>
    </xf>
    <xf numFmtId="0" fontId="27" fillId="0" borderId="10" xfId="0" applyFont="1" applyFill="1" applyBorder="1" applyAlignment="1">
      <alignment horizontal="center" vertical="center"/>
    </xf>
    <xf numFmtId="0" fontId="24" fillId="0" borderId="0" xfId="0" applyFont="1" applyBorder="1" applyAlignment="1">
      <alignment horizontal="center" vertical="center"/>
    </xf>
    <xf numFmtId="0" fontId="27" fillId="0" borderId="1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20" xfId="0"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3" fillId="30" borderId="10" xfId="0" applyFont="1" applyFill="1" applyBorder="1" applyAlignment="1">
      <alignment horizontal="center" vertical="center"/>
    </xf>
    <xf numFmtId="0" fontId="35" fillId="0" borderId="45" xfId="0" applyFont="1" applyFill="1" applyBorder="1" applyAlignment="1">
      <alignment horizontal="center"/>
    </xf>
    <xf numFmtId="0" fontId="38" fillId="0" borderId="31" xfId="0" applyFont="1" applyBorder="1" applyAlignment="1">
      <alignment horizontal="left" vertical="center"/>
    </xf>
    <xf numFmtId="0" fontId="38" fillId="0" borderId="46" xfId="0" applyFont="1" applyBorder="1" applyAlignment="1">
      <alignment horizontal="left" vertical="center"/>
    </xf>
    <xf numFmtId="0" fontId="38" fillId="0" borderId="47" xfId="0" applyFont="1" applyBorder="1" applyAlignment="1">
      <alignment horizontal="left" vertical="center"/>
    </xf>
    <xf numFmtId="0" fontId="38" fillId="0" borderId="19" xfId="0" applyFont="1" applyBorder="1" applyAlignment="1">
      <alignment horizontal="left" vertical="center"/>
    </xf>
    <xf numFmtId="0" fontId="38" fillId="0" borderId="11" xfId="0" applyFont="1" applyBorder="1" applyAlignment="1">
      <alignment horizontal="left" vertical="center"/>
    </xf>
    <xf numFmtId="0" fontId="38" fillId="0" borderId="20" xfId="0" applyFont="1" applyBorder="1" applyAlignment="1">
      <alignment horizontal="left" vertical="center"/>
    </xf>
    <xf numFmtId="0" fontId="38" fillId="0" borderId="31" xfId="0" applyFont="1" applyBorder="1" applyAlignment="1">
      <alignment horizontal="left" vertical="center" wrapText="1"/>
    </xf>
    <xf numFmtId="0" fontId="38" fillId="0" borderId="46" xfId="0" applyFont="1" applyBorder="1" applyAlignment="1">
      <alignment horizontal="left" vertical="center" wrapText="1"/>
    </xf>
    <xf numFmtId="0" fontId="38" fillId="0" borderId="47" xfId="0" applyFont="1" applyBorder="1" applyAlignment="1">
      <alignment horizontal="left" vertical="center" wrapText="1"/>
    </xf>
    <xf numFmtId="0" fontId="24" fillId="0" borderId="0" xfId="0" applyFont="1" applyBorder="1" applyAlignment="1">
      <alignment horizontal="center"/>
    </xf>
    <xf numFmtId="0" fontId="28" fillId="0" borderId="0" xfId="0" applyFont="1" applyBorder="1" applyAlignment="1">
      <alignment horizontal="center"/>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24" borderId="16" xfId="0" applyFont="1" applyFill="1" applyBorder="1" applyAlignment="1">
      <alignment horizontal="center" vertical="center" wrapText="1"/>
    </xf>
    <xf numFmtId="0" fontId="28" fillId="24" borderId="17" xfId="0" applyFont="1" applyFill="1" applyBorder="1" applyAlignment="1">
      <alignment horizontal="center" vertical="center" wrapText="1"/>
    </xf>
    <xf numFmtId="0" fontId="28" fillId="24" borderId="15" xfId="0" applyFont="1" applyFill="1" applyBorder="1" applyAlignment="1">
      <alignment horizontal="center" vertical="center" wrapText="1"/>
    </xf>
    <xf numFmtId="0" fontId="28" fillId="24" borderId="16" xfId="0" applyFont="1" applyFill="1" applyBorder="1" applyAlignment="1">
      <alignment horizontal="justify" vertical="center" wrapText="1"/>
    </xf>
    <xf numFmtId="0" fontId="28" fillId="24" borderId="17" xfId="0" applyFont="1" applyFill="1" applyBorder="1" applyAlignment="1">
      <alignment horizontal="justify" vertical="center"/>
    </xf>
    <xf numFmtId="0" fontId="28" fillId="24" borderId="15" xfId="0" applyFont="1" applyFill="1" applyBorder="1" applyAlignment="1">
      <alignment horizontal="justify" vertical="center"/>
    </xf>
    <xf numFmtId="0" fontId="28" fillId="0" borderId="16" xfId="0" applyFont="1" applyFill="1" applyBorder="1" applyAlignment="1">
      <alignment horizontal="justify" vertical="center" wrapText="1" shrinkToFit="1"/>
    </xf>
    <xf numFmtId="0" fontId="28" fillId="0" borderId="17" xfId="0" applyFont="1" applyFill="1" applyBorder="1" applyAlignment="1">
      <alignment horizontal="justify" vertical="center" wrapText="1" shrinkToFit="1"/>
    </xf>
    <xf numFmtId="0" fontId="28" fillId="0" borderId="15" xfId="0" applyFont="1" applyFill="1" applyBorder="1" applyAlignment="1">
      <alignment horizontal="justify" vertical="center" wrapText="1" shrinkToFit="1"/>
    </xf>
    <xf numFmtId="0" fontId="28" fillId="0" borderId="0" xfId="0" applyFont="1" applyBorder="1" applyAlignment="1">
      <alignment horizontal="left"/>
    </xf>
    <xf numFmtId="0" fontId="31" fillId="0" borderId="16"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shrinkToFit="1"/>
    </xf>
    <xf numFmtId="0" fontId="28" fillId="0" borderId="17" xfId="0" applyFont="1" applyFill="1" applyBorder="1" applyAlignment="1">
      <alignment horizontal="center" vertical="center" wrapText="1" shrinkToFit="1"/>
    </xf>
    <xf numFmtId="0" fontId="24" fillId="28" borderId="19" xfId="0" applyFont="1" applyFill="1" applyBorder="1" applyAlignment="1">
      <alignment horizontal="center" vertical="center"/>
    </xf>
    <xf numFmtId="0" fontId="24" fillId="28" borderId="11" xfId="0" applyFont="1" applyFill="1" applyBorder="1" applyAlignment="1">
      <alignment horizontal="center" vertical="center"/>
    </xf>
    <xf numFmtId="0" fontId="28" fillId="0" borderId="30" xfId="0" applyFont="1" applyFill="1" applyBorder="1" applyAlignment="1">
      <alignment horizontal="center" vertical="center" wrapText="1"/>
    </xf>
    <xf numFmtId="0" fontId="28" fillId="0" borderId="37"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38" fillId="0" borderId="0" xfId="0" applyFont="1" applyBorder="1" applyAlignment="1">
      <alignment horizontal="center" vertical="center"/>
    </xf>
    <xf numFmtId="0" fontId="23" fillId="0" borderId="0" xfId="0" applyFont="1" applyBorder="1" applyAlignment="1">
      <alignment horizontal="center" vertical="center" wrapText="1"/>
    </xf>
    <xf numFmtId="0" fontId="28" fillId="0" borderId="16" xfId="0" applyFont="1" applyFill="1" applyBorder="1" applyAlignment="1">
      <alignment horizontal="justify" vertical="center" wrapText="1"/>
    </xf>
    <xf numFmtId="0" fontId="28" fillId="0" borderId="17" xfId="0" applyFont="1" applyFill="1" applyBorder="1" applyAlignment="1">
      <alignment horizontal="justify" vertical="center" wrapText="1"/>
    </xf>
    <xf numFmtId="0" fontId="28" fillId="0" borderId="15" xfId="0" applyFont="1" applyFill="1" applyBorder="1" applyAlignment="1">
      <alignment horizontal="justify" vertical="center" wrapText="1"/>
    </xf>
    <xf numFmtId="0" fontId="24" fillId="27" borderId="38" xfId="0" applyFont="1" applyFill="1" applyBorder="1" applyAlignment="1">
      <alignment horizontal="center" vertical="center"/>
    </xf>
    <xf numFmtId="0" fontId="24" fillId="27" borderId="39" xfId="0" applyFont="1" applyFill="1" applyBorder="1" applyAlignment="1">
      <alignment horizontal="center" vertical="center"/>
    </xf>
    <xf numFmtId="0" fontId="28" fillId="0" borderId="10" xfId="0" applyFont="1" applyFill="1" applyBorder="1" applyAlignment="1">
      <alignment horizontal="justify" vertical="center" wrapText="1"/>
    </xf>
    <xf numFmtId="0" fontId="28" fillId="0" borderId="10" xfId="0" applyFont="1" applyFill="1" applyBorder="1" applyAlignment="1">
      <alignment horizontal="justify" vertical="center"/>
    </xf>
    <xf numFmtId="0" fontId="28" fillId="0" borderId="0" xfId="0" applyFont="1" applyBorder="1" applyAlignment="1">
      <alignment horizontal="left" vertical="center"/>
    </xf>
    <xf numFmtId="0" fontId="22" fillId="0" borderId="0" xfId="0" applyFont="1" applyBorder="1" applyAlignment="1">
      <alignment horizontal="center" vertical="center"/>
    </xf>
    <xf numFmtId="0" fontId="24" fillId="0" borderId="0" xfId="0" applyFont="1" applyAlignment="1">
      <alignment horizontal="center"/>
    </xf>
    <xf numFmtId="0" fontId="24" fillId="0" borderId="40" xfId="0" applyFont="1" applyBorder="1" applyAlignment="1">
      <alignment horizontal="center"/>
    </xf>
    <xf numFmtId="0" fontId="37" fillId="25" borderId="16" xfId="0" applyFont="1" applyFill="1" applyBorder="1" applyAlignment="1">
      <alignment horizontal="center" vertical="center" wrapText="1" shrinkToFit="1"/>
    </xf>
    <xf numFmtId="0" fontId="37" fillId="25" borderId="17" xfId="0" applyFont="1" applyFill="1" applyBorder="1" applyAlignment="1">
      <alignment horizontal="center" vertical="center" wrapText="1" shrinkToFit="1"/>
    </xf>
    <xf numFmtId="0" fontId="37" fillId="25" borderId="15" xfId="0" applyFont="1" applyFill="1" applyBorder="1" applyAlignment="1">
      <alignment horizontal="center" vertical="center" wrapText="1" shrinkToFit="1"/>
    </xf>
    <xf numFmtId="0" fontId="37" fillId="0" borderId="13" xfId="0" applyFont="1" applyBorder="1" applyAlignment="1">
      <alignment horizontal="center"/>
    </xf>
    <xf numFmtId="0" fontId="37" fillId="0" borderId="40" xfId="0" applyFont="1" applyBorder="1" applyAlignment="1">
      <alignment horizontal="center"/>
    </xf>
    <xf numFmtId="0" fontId="37" fillId="0" borderId="41" xfId="0" applyFont="1" applyBorder="1" applyAlignment="1">
      <alignment horizontal="center"/>
    </xf>
    <xf numFmtId="0" fontId="37" fillId="0" borderId="14" xfId="0" applyFont="1" applyBorder="1" applyAlignment="1">
      <alignment horizontal="center"/>
    </xf>
    <xf numFmtId="0" fontId="37" fillId="0" borderId="10" xfId="0" applyFont="1" applyBorder="1" applyAlignment="1">
      <alignment horizontal="center"/>
    </xf>
    <xf numFmtId="0" fontId="37" fillId="0" borderId="25" xfId="0" applyFont="1" applyBorder="1" applyAlignment="1">
      <alignment horizont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2" fillId="0" borderId="40" xfId="0" applyFont="1" applyBorder="1" applyAlignment="1">
      <alignment horizontal="center" vertical="center"/>
    </xf>
    <xf numFmtId="0" fontId="22" fillId="0" borderId="14" xfId="0" applyFont="1" applyFill="1" applyBorder="1" applyAlignment="1">
      <alignment horizontal="center" vertical="center" wrapText="1"/>
    </xf>
    <xf numFmtId="0" fontId="22" fillId="0" borderId="10" xfId="0" applyFont="1" applyFill="1" applyBorder="1" applyAlignment="1">
      <alignment horizontal="center" vertical="center" wrapText="1"/>
    </xf>
    <xf numFmtId="10" fontId="23" fillId="0" borderId="19" xfId="0" applyNumberFormat="1" applyFont="1" applyFill="1" applyBorder="1" applyAlignment="1">
      <alignment horizontal="center" vertical="center"/>
    </xf>
    <xf numFmtId="10" fontId="23" fillId="0" borderId="11" xfId="0" applyNumberFormat="1" applyFont="1" applyFill="1" applyBorder="1" applyAlignment="1">
      <alignment horizontal="center" vertical="center"/>
    </xf>
    <xf numFmtId="10" fontId="23" fillId="0" borderId="32" xfId="0" applyNumberFormat="1" applyFont="1" applyFill="1" applyBorder="1" applyAlignment="1">
      <alignment horizontal="center" vertical="center"/>
    </xf>
    <xf numFmtId="0" fontId="22" fillId="0" borderId="10" xfId="0" applyFont="1" applyBorder="1" applyAlignment="1">
      <alignment horizontal="center" vertical="center"/>
    </xf>
    <xf numFmtId="0" fontId="22" fillId="0" borderId="25"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2" fillId="0" borderId="14" xfId="0" applyFont="1" applyBorder="1" applyAlignment="1">
      <alignment horizontal="center" vertical="center"/>
    </xf>
    <xf numFmtId="1" fontId="22" fillId="0" borderId="10" xfId="0" applyNumberFormat="1" applyFont="1" applyBorder="1" applyAlignment="1">
      <alignment horizontal="center" vertical="center"/>
    </xf>
    <xf numFmtId="1" fontId="22" fillId="0" borderId="25" xfId="0" applyNumberFormat="1" applyFont="1" applyBorder="1" applyAlignment="1">
      <alignment horizontal="center" vertical="center"/>
    </xf>
    <xf numFmtId="0" fontId="38" fillId="30" borderId="14" xfId="0" applyFont="1" applyFill="1" applyBorder="1" applyAlignment="1">
      <alignment horizontal="center" vertical="center"/>
    </xf>
    <xf numFmtId="0" fontId="38" fillId="30" borderId="10" xfId="0" applyFont="1" applyFill="1" applyBorder="1" applyAlignment="1">
      <alignment horizontal="center" vertical="center"/>
    </xf>
    <xf numFmtId="0" fontId="38" fillId="30" borderId="42" xfId="0" applyFont="1" applyFill="1" applyBorder="1" applyAlignment="1">
      <alignment horizontal="center" vertical="center"/>
    </xf>
    <xf numFmtId="0" fontId="38" fillId="30" borderId="43" xfId="0" applyFont="1" applyFill="1" applyBorder="1" applyAlignment="1">
      <alignment horizontal="center" vertical="center"/>
    </xf>
    <xf numFmtId="0" fontId="23" fillId="30" borderId="10" xfId="0" applyFont="1" applyFill="1" applyBorder="1" applyAlignment="1">
      <alignment horizontal="left" vertical="center" wrapText="1"/>
    </xf>
    <xf numFmtId="0" fontId="23" fillId="30" borderId="19" xfId="0" applyFont="1" applyFill="1" applyBorder="1" applyAlignment="1">
      <alignment horizontal="center" vertical="center" wrapText="1"/>
    </xf>
    <xf numFmtId="0" fontId="23" fillId="30" borderId="11" xfId="0" applyFont="1" applyFill="1" applyBorder="1" applyAlignment="1">
      <alignment horizontal="center" vertical="center" wrapText="1"/>
    </xf>
    <xf numFmtId="0" fontId="23" fillId="30" borderId="20" xfId="0" applyFont="1" applyFill="1" applyBorder="1" applyAlignment="1">
      <alignment horizontal="center" vertical="center" wrapText="1"/>
    </xf>
  </cellXfs>
  <cellStyles count="43">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Incorrecto 2" xfId="31"/>
    <cellStyle name="Neutral 2" xfId="32"/>
    <cellStyle name="Normal" xfId="0" builtinId="0"/>
    <cellStyle name="Normal 2" xfId="33"/>
    <cellStyle name="Notas 2" xfId="34"/>
    <cellStyle name="Salida 2" xfId="35"/>
    <cellStyle name="Texto de advertencia 2" xfId="36"/>
    <cellStyle name="Texto explicativo 2" xfId="37"/>
    <cellStyle name="Título 1 2" xfId="38"/>
    <cellStyle name="Título 2 2" xfId="39"/>
    <cellStyle name="Título 3 2" xfId="40"/>
    <cellStyle name="Título 4" xfId="41"/>
    <cellStyle name="Total 2" xfId="42"/>
  </cellStyles>
  <dxfs count="1">
    <dxf>
      <font>
        <color rgb="FF9C0006"/>
      </font>
      <fill>
        <patternFill>
          <bgColor rgb="FFFFC7CE"/>
        </patternFill>
      </fill>
    </dxf>
  </dxfs>
  <tableStyles count="0" defaultTableStyle="TableStyleMedium2" defaultPivotStyle="PivotStyleLight16"/>
  <colors>
    <mruColors>
      <color rgb="FFBC955C"/>
      <color rgb="FF989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1507653</xdr:colOff>
      <xdr:row>2</xdr:row>
      <xdr:rowOff>117849</xdr:rowOff>
    </xdr:to>
    <xdr:pic>
      <xdr:nvPicPr>
        <xdr:cNvPr id="3" name="Imagen 2">
          <a:extLst>
            <a:ext uri="{FF2B5EF4-FFF2-40B4-BE49-F238E27FC236}">
              <a16:creationId xmlns:a16="http://schemas.microsoft.com/office/drawing/2014/main" id="{94279781-A08F-2F4C-B8B1-182F1BE41E2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6675" y="38100"/>
          <a:ext cx="1736253" cy="555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xdr:row>
      <xdr:rowOff>123825</xdr:rowOff>
    </xdr:from>
    <xdr:to>
      <xdr:col>6</xdr:col>
      <xdr:colOff>0</xdr:colOff>
      <xdr:row>3</xdr:row>
      <xdr:rowOff>0</xdr:rowOff>
    </xdr:to>
    <xdr:pic>
      <xdr:nvPicPr>
        <xdr:cNvPr id="1138" name="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534775" y="31432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76638</xdr:colOff>
      <xdr:row>0</xdr:row>
      <xdr:rowOff>65689</xdr:rowOff>
    </xdr:from>
    <xdr:to>
      <xdr:col>2</xdr:col>
      <xdr:colOff>1287374</xdr:colOff>
      <xdr:row>2</xdr:row>
      <xdr:rowOff>161860</xdr:rowOff>
    </xdr:to>
    <xdr:pic>
      <xdr:nvPicPr>
        <xdr:cNvPr id="4" name="Imagen 3">
          <a:extLst>
            <a:ext uri="{FF2B5EF4-FFF2-40B4-BE49-F238E27FC236}">
              <a16:creationId xmlns:a16="http://schemas.microsoft.com/office/drawing/2014/main" id="{94279781-A08F-2F4C-B8B1-182F1BE41E20}"/>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638" y="65689"/>
          <a:ext cx="1736253" cy="555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76638</xdr:colOff>
      <xdr:row>0</xdr:row>
      <xdr:rowOff>65689</xdr:rowOff>
    </xdr:from>
    <xdr:to>
      <xdr:col>1</xdr:col>
      <xdr:colOff>1392149</xdr:colOff>
      <xdr:row>2</xdr:row>
      <xdr:rowOff>142810</xdr:rowOff>
    </xdr:to>
    <xdr:pic>
      <xdr:nvPicPr>
        <xdr:cNvPr id="2" name="Imagen 1">
          <a:extLst>
            <a:ext uri="{FF2B5EF4-FFF2-40B4-BE49-F238E27FC236}">
              <a16:creationId xmlns:a16="http://schemas.microsoft.com/office/drawing/2014/main" id="{94279781-A08F-2F4C-B8B1-182F1BE41E2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638" y="65689"/>
          <a:ext cx="1734611" cy="5533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76638</xdr:colOff>
      <xdr:row>0</xdr:row>
      <xdr:rowOff>65689</xdr:rowOff>
    </xdr:from>
    <xdr:to>
      <xdr:col>1</xdr:col>
      <xdr:colOff>164785</xdr:colOff>
      <xdr:row>2</xdr:row>
      <xdr:rowOff>161860</xdr:rowOff>
    </xdr:to>
    <xdr:pic>
      <xdr:nvPicPr>
        <xdr:cNvPr id="2" name="Imagen 1">
          <a:extLst>
            <a:ext uri="{FF2B5EF4-FFF2-40B4-BE49-F238E27FC236}">
              <a16:creationId xmlns:a16="http://schemas.microsoft.com/office/drawing/2014/main" id="{94279781-A08F-2F4C-B8B1-182F1BE41E2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6638" y="65689"/>
          <a:ext cx="1734611" cy="5533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abSelected="1" view="pageBreakPreview" zoomScaleNormal="100" zoomScaleSheetLayoutView="100" workbookViewId="0">
      <selection activeCell="B21" sqref="B21:F21"/>
    </sheetView>
  </sheetViews>
  <sheetFormatPr baseColWidth="10" defaultRowHeight="18" x14ac:dyDescent="0.35"/>
  <cols>
    <col min="1" max="1" width="4.42578125" style="2" customWidth="1"/>
    <col min="2" max="2" width="42.28515625" style="2" customWidth="1"/>
    <col min="3" max="3" width="13.85546875" style="2" customWidth="1"/>
    <col min="4" max="4" width="11.42578125" style="2"/>
    <col min="5" max="5" width="19.28515625" style="2" customWidth="1"/>
    <col min="6" max="6" width="14.42578125" style="2" customWidth="1"/>
    <col min="7" max="7" width="6.140625" style="2" customWidth="1"/>
    <col min="8" max="16384" width="11.42578125" style="2"/>
  </cols>
  <sheetData>
    <row r="1" spans="1:13" ht="18.75" x14ac:dyDescent="0.35">
      <c r="A1" s="108" t="s">
        <v>398</v>
      </c>
      <c r="B1" s="108"/>
      <c r="C1" s="108"/>
      <c r="D1" s="108"/>
      <c r="E1" s="108"/>
      <c r="F1" s="108"/>
      <c r="G1" s="108"/>
      <c r="H1" s="1"/>
      <c r="I1" s="1"/>
      <c r="J1" s="1"/>
      <c r="K1" s="1"/>
      <c r="L1" s="1"/>
      <c r="M1" s="1"/>
    </row>
    <row r="2" spans="1:13" ht="18.75" x14ac:dyDescent="0.35">
      <c r="A2" s="108" t="s">
        <v>120</v>
      </c>
      <c r="B2" s="108"/>
      <c r="C2" s="108"/>
      <c r="D2" s="108"/>
      <c r="E2" s="108"/>
      <c r="F2" s="108"/>
      <c r="G2" s="108"/>
      <c r="H2" s="1"/>
      <c r="I2" s="1"/>
      <c r="J2" s="1"/>
      <c r="K2" s="1"/>
      <c r="L2" s="1"/>
      <c r="M2" s="1"/>
    </row>
    <row r="3" spans="1:13" x14ac:dyDescent="0.35">
      <c r="A3" s="106"/>
      <c r="B3" s="106"/>
      <c r="C3" s="106"/>
      <c r="D3" s="106"/>
      <c r="E3" s="106"/>
      <c r="F3" s="106"/>
      <c r="G3" s="106"/>
      <c r="H3" s="3"/>
      <c r="I3" s="3"/>
      <c r="J3" s="3"/>
      <c r="K3" s="3"/>
      <c r="L3" s="4"/>
      <c r="M3" s="4"/>
    </row>
    <row r="4" spans="1:13" x14ac:dyDescent="0.35">
      <c r="A4" s="113" t="s">
        <v>382</v>
      </c>
      <c r="B4" s="113"/>
      <c r="C4" s="113"/>
      <c r="D4" s="113"/>
      <c r="E4" s="113"/>
      <c r="F4" s="113"/>
      <c r="G4" s="113"/>
      <c r="H4" s="3"/>
      <c r="I4" s="3"/>
      <c r="J4" s="3"/>
      <c r="K4" s="3"/>
      <c r="L4" s="4"/>
      <c r="M4" s="4"/>
    </row>
    <row r="5" spans="1:13" x14ac:dyDescent="0.35">
      <c r="A5" s="117" t="s">
        <v>397</v>
      </c>
      <c r="B5" s="117"/>
      <c r="C5" s="117"/>
      <c r="D5" s="117"/>
      <c r="E5" s="117"/>
      <c r="F5" s="117"/>
      <c r="G5" s="117"/>
      <c r="H5" s="3"/>
      <c r="I5" s="3"/>
      <c r="J5" s="3"/>
      <c r="K5" s="3"/>
      <c r="L5" s="4"/>
      <c r="M5" s="4"/>
    </row>
    <row r="6" spans="1:13" x14ac:dyDescent="0.35">
      <c r="A6" s="118"/>
      <c r="B6" s="118"/>
      <c r="C6" s="118"/>
      <c r="D6" s="118"/>
      <c r="E6" s="118"/>
      <c r="F6" s="118"/>
      <c r="G6" s="118"/>
      <c r="H6" s="5"/>
      <c r="I6" s="5"/>
      <c r="J6" s="5"/>
      <c r="K6" s="5"/>
      <c r="L6" s="5"/>
      <c r="M6" s="5"/>
    </row>
    <row r="7" spans="1:13" x14ac:dyDescent="0.35">
      <c r="B7" s="6"/>
      <c r="C7" s="6"/>
      <c r="D7" s="7"/>
      <c r="F7" s="107">
        <v>2023</v>
      </c>
      <c r="G7" s="107"/>
      <c r="H7" s="3"/>
      <c r="I7" s="3"/>
      <c r="J7" s="3"/>
      <c r="K7" s="3"/>
      <c r="L7" s="8"/>
      <c r="M7" s="8"/>
    </row>
    <row r="8" spans="1:13" x14ac:dyDescent="0.35">
      <c r="B8" s="119" t="s">
        <v>383</v>
      </c>
      <c r="C8" s="119"/>
      <c r="D8" s="119"/>
      <c r="E8" s="119"/>
      <c r="F8" s="119"/>
    </row>
    <row r="9" spans="1:13" ht="27" customHeight="1" x14ac:dyDescent="0.35">
      <c r="B9" s="201" t="s">
        <v>384</v>
      </c>
      <c r="C9" s="112"/>
      <c r="D9" s="112"/>
      <c r="E9" s="112"/>
      <c r="F9" s="112"/>
    </row>
    <row r="10" spans="1:13" ht="27" customHeight="1" x14ac:dyDescent="0.35">
      <c r="B10" s="201" t="s">
        <v>385</v>
      </c>
      <c r="C10" s="112"/>
      <c r="D10" s="112"/>
      <c r="E10" s="112"/>
      <c r="F10" s="112"/>
    </row>
    <row r="11" spans="1:13" x14ac:dyDescent="0.35">
      <c r="B11" s="201" t="s">
        <v>411</v>
      </c>
      <c r="C11" s="112"/>
      <c r="D11" s="112"/>
      <c r="E11" s="112"/>
      <c r="F11" s="112"/>
    </row>
    <row r="12" spans="1:13" ht="30" x14ac:dyDescent="0.35">
      <c r="B12" s="201" t="s">
        <v>386</v>
      </c>
      <c r="C12" s="112"/>
      <c r="D12" s="112"/>
      <c r="E12" s="112"/>
      <c r="F12" s="112"/>
    </row>
    <row r="13" spans="1:13" ht="40.5" customHeight="1" x14ac:dyDescent="0.35">
      <c r="B13" s="201" t="s">
        <v>387</v>
      </c>
      <c r="C13" s="112"/>
      <c r="D13" s="112"/>
      <c r="E13" s="112"/>
      <c r="F13" s="112"/>
    </row>
    <row r="14" spans="1:13" x14ac:dyDescent="0.35">
      <c r="B14" s="201" t="s">
        <v>388</v>
      </c>
      <c r="C14" s="112"/>
      <c r="D14" s="112"/>
      <c r="E14" s="112"/>
      <c r="F14" s="112"/>
    </row>
    <row r="15" spans="1:13" ht="22.5" customHeight="1" x14ac:dyDescent="0.35">
      <c r="B15" s="201" t="s">
        <v>389</v>
      </c>
      <c r="C15" s="114"/>
      <c r="D15" s="115"/>
      <c r="E15" s="115"/>
      <c r="F15" s="116"/>
    </row>
    <row r="16" spans="1:13" ht="35.25" customHeight="1" x14ac:dyDescent="0.35">
      <c r="B16" s="201" t="s">
        <v>390</v>
      </c>
      <c r="C16" s="112"/>
      <c r="D16" s="112"/>
      <c r="E16" s="112"/>
      <c r="F16" s="112"/>
    </row>
    <row r="17" spans="1:7" ht="35.25" customHeight="1" x14ac:dyDescent="0.35">
      <c r="B17" s="201" t="s">
        <v>391</v>
      </c>
      <c r="C17" s="109"/>
      <c r="D17" s="110"/>
      <c r="E17" s="110"/>
      <c r="F17" s="111"/>
    </row>
    <row r="18" spans="1:7" ht="36" customHeight="1" x14ac:dyDescent="0.35">
      <c r="B18" s="201" t="s">
        <v>469</v>
      </c>
      <c r="C18" s="109"/>
      <c r="D18" s="110"/>
      <c r="E18" s="110"/>
      <c r="F18" s="111"/>
    </row>
    <row r="19" spans="1:7" ht="36" customHeight="1" x14ac:dyDescent="0.35">
      <c r="B19" s="202" t="s">
        <v>481</v>
      </c>
      <c r="C19" s="203"/>
      <c r="D19" s="203"/>
      <c r="E19" s="203"/>
      <c r="F19" s="204"/>
    </row>
    <row r="20" spans="1:7" x14ac:dyDescent="0.35">
      <c r="B20" s="121" t="s">
        <v>0</v>
      </c>
      <c r="C20" s="122"/>
      <c r="D20" s="122"/>
      <c r="E20" s="122"/>
      <c r="F20" s="123"/>
    </row>
    <row r="21" spans="1:7" x14ac:dyDescent="0.35">
      <c r="B21" s="124" t="s">
        <v>242</v>
      </c>
      <c r="C21" s="125"/>
      <c r="D21" s="125"/>
      <c r="E21" s="125"/>
      <c r="F21" s="126"/>
    </row>
    <row r="22" spans="1:7" x14ac:dyDescent="0.35">
      <c r="B22" s="121" t="s">
        <v>346</v>
      </c>
      <c r="C22" s="122"/>
      <c r="D22" s="122"/>
      <c r="E22" s="122"/>
      <c r="F22" s="123"/>
    </row>
    <row r="23" spans="1:7" x14ac:dyDescent="0.35">
      <c r="B23" s="121" t="s">
        <v>1</v>
      </c>
      <c r="C23" s="122"/>
      <c r="D23" s="122"/>
      <c r="E23" s="122"/>
      <c r="F23" s="123"/>
    </row>
    <row r="24" spans="1:7" x14ac:dyDescent="0.35">
      <c r="B24" s="121" t="s">
        <v>399</v>
      </c>
      <c r="C24" s="122"/>
      <c r="D24" s="122"/>
      <c r="E24" s="122"/>
      <c r="F24" s="123"/>
    </row>
    <row r="25" spans="1:7" x14ac:dyDescent="0.35">
      <c r="B25" s="121" t="s">
        <v>480</v>
      </c>
      <c r="C25" s="122"/>
      <c r="D25" s="122"/>
      <c r="E25" s="122"/>
      <c r="F25" s="123"/>
    </row>
    <row r="26" spans="1:7" x14ac:dyDescent="0.35">
      <c r="B26" s="121" t="s">
        <v>400</v>
      </c>
      <c r="C26" s="122"/>
      <c r="D26" s="122"/>
      <c r="E26" s="122"/>
      <c r="F26" s="123"/>
    </row>
    <row r="27" spans="1:7" x14ac:dyDescent="0.35">
      <c r="B27" s="127" t="s">
        <v>412</v>
      </c>
      <c r="C27" s="128"/>
      <c r="D27" s="128"/>
      <c r="E27" s="128"/>
      <c r="F27" s="129"/>
    </row>
    <row r="28" spans="1:7" ht="12.75" customHeight="1" x14ac:dyDescent="0.35">
      <c r="B28" s="110"/>
      <c r="C28" s="110"/>
      <c r="D28" s="110"/>
      <c r="E28" s="110"/>
      <c r="F28" s="110"/>
    </row>
    <row r="29" spans="1:7" ht="122.25" customHeight="1" x14ac:dyDescent="0.35">
      <c r="A29" s="120" t="s">
        <v>401</v>
      </c>
      <c r="B29" s="120"/>
      <c r="C29" s="120"/>
      <c r="D29" s="120"/>
      <c r="E29" s="120"/>
      <c r="F29" s="120"/>
      <c r="G29" s="120"/>
    </row>
  </sheetData>
  <mergeCells count="29">
    <mergeCell ref="B28:F28"/>
    <mergeCell ref="C9:F9"/>
    <mergeCell ref="C10:F10"/>
    <mergeCell ref="C18:F18"/>
    <mergeCell ref="A29:G29"/>
    <mergeCell ref="B19:F19"/>
    <mergeCell ref="B20:F20"/>
    <mergeCell ref="B21:F21"/>
    <mergeCell ref="B22:F22"/>
    <mergeCell ref="B23:F23"/>
    <mergeCell ref="B24:F24"/>
    <mergeCell ref="B26:F26"/>
    <mergeCell ref="B27:F27"/>
    <mergeCell ref="B25:F25"/>
    <mergeCell ref="A3:G3"/>
    <mergeCell ref="F7:G7"/>
    <mergeCell ref="A1:G1"/>
    <mergeCell ref="A2:G2"/>
    <mergeCell ref="C17:F17"/>
    <mergeCell ref="C12:F12"/>
    <mergeCell ref="A4:G4"/>
    <mergeCell ref="C15:F15"/>
    <mergeCell ref="C16:F16"/>
    <mergeCell ref="A5:G5"/>
    <mergeCell ref="A6:G6"/>
    <mergeCell ref="B8:F8"/>
    <mergeCell ref="C11:F11"/>
    <mergeCell ref="C13:F13"/>
    <mergeCell ref="C14:F14"/>
  </mergeCells>
  <phoneticPr fontId="2" type="noConversion"/>
  <pageMargins left="0.7" right="0.7" top="0.75" bottom="0.75" header="0.3" footer="0.3"/>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7"/>
  <sheetViews>
    <sheetView view="pageBreakPreview" zoomScale="80" zoomScaleNormal="98" zoomScaleSheetLayoutView="80" workbookViewId="0">
      <selection activeCell="E173" sqref="E173"/>
    </sheetView>
  </sheetViews>
  <sheetFormatPr baseColWidth="10" defaultColWidth="9.140625" defaultRowHeight="18" x14ac:dyDescent="0.35"/>
  <cols>
    <col min="1" max="1" width="2.7109375" style="50" customWidth="1"/>
    <col min="2" max="2" width="5.140625" style="50" customWidth="1"/>
    <col min="3" max="3" width="31.5703125" style="51" customWidth="1"/>
    <col min="4" max="4" width="43.42578125" style="50" customWidth="1"/>
    <col min="5" max="5" width="71" style="50" customWidth="1"/>
    <col min="6" max="6" width="24.5703125" style="2" customWidth="1"/>
    <col min="7" max="7" width="17.85546875" style="2" hidden="1" customWidth="1"/>
    <col min="8" max="8" width="12.42578125" style="2" hidden="1" customWidth="1"/>
    <col min="9" max="9" width="16" style="2" hidden="1" customWidth="1"/>
    <col min="10" max="16384" width="9.140625" style="10"/>
  </cols>
  <sheetData>
    <row r="1" spans="1:9" x14ac:dyDescent="0.35">
      <c r="A1" s="107" t="s">
        <v>398</v>
      </c>
      <c r="B1" s="107"/>
      <c r="C1" s="107"/>
      <c r="D1" s="107"/>
      <c r="E1" s="107"/>
      <c r="F1" s="107"/>
      <c r="G1" s="9"/>
      <c r="H1" s="9"/>
      <c r="I1" s="9"/>
    </row>
    <row r="2" spans="1:9" x14ac:dyDescent="0.35">
      <c r="A2" s="107" t="s">
        <v>120</v>
      </c>
      <c r="B2" s="107"/>
      <c r="C2" s="107"/>
      <c r="D2" s="107"/>
      <c r="E2" s="107"/>
      <c r="F2" s="107"/>
      <c r="G2" s="9"/>
      <c r="H2" s="9"/>
      <c r="I2" s="9"/>
    </row>
    <row r="3" spans="1:9" ht="15.75" customHeight="1" x14ac:dyDescent="0.35">
      <c r="A3" s="10"/>
      <c r="B3" s="10"/>
      <c r="C3" s="10"/>
      <c r="D3" s="10"/>
      <c r="E3" s="10"/>
      <c r="F3" s="10"/>
      <c r="G3" s="9"/>
      <c r="H3" s="9"/>
      <c r="I3" s="9"/>
    </row>
    <row r="4" spans="1:9" x14ac:dyDescent="0.35">
      <c r="A4" s="107"/>
      <c r="B4" s="107"/>
      <c r="C4" s="107"/>
      <c r="D4" s="107"/>
      <c r="E4" s="107"/>
      <c r="F4" s="107"/>
      <c r="G4" s="9"/>
      <c r="H4" s="9"/>
      <c r="I4" s="9"/>
    </row>
    <row r="5" spans="1:9" x14ac:dyDescent="0.35">
      <c r="A5" s="157" t="s">
        <v>397</v>
      </c>
      <c r="B5" s="157"/>
      <c r="C5" s="157"/>
      <c r="D5" s="157"/>
      <c r="E5" s="157"/>
      <c r="F5" s="157"/>
      <c r="G5" s="11"/>
      <c r="H5" s="11"/>
      <c r="I5" s="11"/>
    </row>
    <row r="6" spans="1:9" x14ac:dyDescent="0.35">
      <c r="A6" s="102"/>
      <c r="B6" s="102"/>
      <c r="C6" s="102"/>
      <c r="D6" s="102"/>
      <c r="E6" s="102"/>
      <c r="F6" s="102"/>
      <c r="G6" s="102"/>
      <c r="H6" s="102"/>
      <c r="I6" s="102"/>
    </row>
    <row r="7" spans="1:9" x14ac:dyDescent="0.35">
      <c r="A7" s="158">
        <f>Carátula!C13</f>
        <v>0</v>
      </c>
      <c r="B7" s="158"/>
      <c r="C7" s="158"/>
      <c r="D7" s="158"/>
      <c r="E7" s="158"/>
      <c r="F7" s="9">
        <f>Carátula!C11</f>
        <v>0</v>
      </c>
      <c r="G7" s="102"/>
      <c r="H7" s="102"/>
      <c r="I7" s="102"/>
    </row>
    <row r="8" spans="1:9" s="13" customFormat="1" x14ac:dyDescent="0.25">
      <c r="A8" s="166"/>
      <c r="B8" s="166"/>
      <c r="C8" s="166"/>
      <c r="D8" s="166"/>
      <c r="E8" s="166"/>
      <c r="F8" s="166"/>
      <c r="G8" s="12"/>
      <c r="H8" s="12"/>
      <c r="I8" s="12"/>
    </row>
    <row r="9" spans="1:9" ht="15.75" customHeight="1" x14ac:dyDescent="0.35">
      <c r="A9" s="167"/>
      <c r="B9" s="167"/>
      <c r="C9" s="167"/>
      <c r="D9" s="167"/>
      <c r="E9" s="167"/>
      <c r="F9" s="104">
        <v>2023</v>
      </c>
      <c r="G9" s="9"/>
      <c r="H9" s="9"/>
      <c r="I9" s="9"/>
    </row>
    <row r="10" spans="1:9" ht="18.75" x14ac:dyDescent="0.35">
      <c r="A10" s="168"/>
      <c r="B10" s="168"/>
      <c r="C10" s="162" t="s">
        <v>121</v>
      </c>
      <c r="D10" s="162" t="s">
        <v>122</v>
      </c>
      <c r="E10" s="162" t="s">
        <v>123</v>
      </c>
      <c r="F10" s="57" t="s">
        <v>124</v>
      </c>
      <c r="G10" s="14" t="s">
        <v>125</v>
      </c>
      <c r="H10" s="14" t="s">
        <v>126</v>
      </c>
      <c r="I10" s="14" t="s">
        <v>127</v>
      </c>
    </row>
    <row r="11" spans="1:9" ht="21.75" customHeight="1" x14ac:dyDescent="0.35">
      <c r="A11" s="169"/>
      <c r="B11" s="169"/>
      <c r="C11" s="163"/>
      <c r="D11" s="163"/>
      <c r="E11" s="163"/>
      <c r="F11" s="58"/>
      <c r="G11" s="15">
        <v>1</v>
      </c>
      <c r="H11" s="15">
        <v>1</v>
      </c>
      <c r="I11" s="15">
        <v>1</v>
      </c>
    </row>
    <row r="12" spans="1:9" ht="53.25" customHeight="1" x14ac:dyDescent="0.35">
      <c r="A12" s="59"/>
      <c r="B12" s="16">
        <v>1</v>
      </c>
      <c r="C12" s="132" t="s">
        <v>413</v>
      </c>
      <c r="D12" s="17" t="s">
        <v>128</v>
      </c>
      <c r="E12" s="18" t="s">
        <v>129</v>
      </c>
      <c r="F12" s="19">
        <v>1</v>
      </c>
      <c r="G12" s="20">
        <f t="shared" ref="G12:G43" si="0">IF(F12=H12,I12)</f>
        <v>1</v>
      </c>
      <c r="H12" s="20">
        <f t="shared" ref="H12:H43" si="1">IF(F12="NA","NA",I12)</f>
        <v>1</v>
      </c>
      <c r="I12" s="19">
        <v>1</v>
      </c>
    </row>
    <row r="13" spans="1:9" ht="90" x14ac:dyDescent="0.35">
      <c r="A13" s="59"/>
      <c r="B13" s="16">
        <v>2</v>
      </c>
      <c r="C13" s="133"/>
      <c r="D13" s="17" t="s">
        <v>360</v>
      </c>
      <c r="E13" s="18" t="s">
        <v>130</v>
      </c>
      <c r="F13" s="19">
        <v>5</v>
      </c>
      <c r="G13" s="20">
        <f t="shared" si="0"/>
        <v>5</v>
      </c>
      <c r="H13" s="20">
        <f t="shared" si="1"/>
        <v>5</v>
      </c>
      <c r="I13" s="19">
        <v>5</v>
      </c>
    </row>
    <row r="14" spans="1:9" ht="96.75" customHeight="1" x14ac:dyDescent="0.35">
      <c r="A14" s="59"/>
      <c r="B14" s="16">
        <v>3</v>
      </c>
      <c r="C14" s="133"/>
      <c r="D14" s="18" t="s">
        <v>131</v>
      </c>
      <c r="E14" s="18" t="s">
        <v>402</v>
      </c>
      <c r="F14" s="19">
        <v>1</v>
      </c>
      <c r="G14" s="20">
        <f t="shared" si="0"/>
        <v>1</v>
      </c>
      <c r="H14" s="20">
        <f t="shared" si="1"/>
        <v>1</v>
      </c>
      <c r="I14" s="19">
        <v>1</v>
      </c>
    </row>
    <row r="15" spans="1:9" ht="126" x14ac:dyDescent="0.35">
      <c r="A15" s="59"/>
      <c r="B15" s="16">
        <v>4</v>
      </c>
      <c r="C15" s="133"/>
      <c r="D15" s="17" t="s">
        <v>132</v>
      </c>
      <c r="E15" s="17" t="s">
        <v>133</v>
      </c>
      <c r="F15" s="19">
        <v>1</v>
      </c>
      <c r="G15" s="20">
        <f t="shared" si="0"/>
        <v>1</v>
      </c>
      <c r="H15" s="20">
        <f t="shared" si="1"/>
        <v>1</v>
      </c>
      <c r="I15" s="19">
        <v>1</v>
      </c>
    </row>
    <row r="16" spans="1:9" ht="54" x14ac:dyDescent="0.35">
      <c r="A16" s="59"/>
      <c r="B16" s="16">
        <v>5</v>
      </c>
      <c r="C16" s="133"/>
      <c r="D16" s="17" t="s">
        <v>134</v>
      </c>
      <c r="E16" s="17" t="s">
        <v>403</v>
      </c>
      <c r="F16" s="19">
        <v>1</v>
      </c>
      <c r="G16" s="20">
        <f t="shared" si="0"/>
        <v>1</v>
      </c>
      <c r="H16" s="20">
        <f t="shared" si="1"/>
        <v>1</v>
      </c>
      <c r="I16" s="19">
        <v>1</v>
      </c>
    </row>
    <row r="17" spans="1:9" ht="54" x14ac:dyDescent="0.35">
      <c r="A17" s="59"/>
      <c r="B17" s="16">
        <v>6</v>
      </c>
      <c r="C17" s="133"/>
      <c r="D17" s="21" t="s">
        <v>361</v>
      </c>
      <c r="E17" s="17" t="s">
        <v>362</v>
      </c>
      <c r="F17" s="19">
        <v>1</v>
      </c>
      <c r="G17" s="20">
        <f t="shared" si="0"/>
        <v>1</v>
      </c>
      <c r="H17" s="20">
        <f t="shared" si="1"/>
        <v>1</v>
      </c>
      <c r="I17" s="19">
        <v>1</v>
      </c>
    </row>
    <row r="18" spans="1:9" ht="18.75" x14ac:dyDescent="0.35">
      <c r="A18" s="59"/>
      <c r="B18" s="16">
        <v>7</v>
      </c>
      <c r="C18" s="133"/>
      <c r="D18" s="17" t="s">
        <v>239</v>
      </c>
      <c r="E18" s="17" t="s">
        <v>324</v>
      </c>
      <c r="F18" s="19">
        <v>1</v>
      </c>
      <c r="G18" s="20">
        <f t="shared" si="0"/>
        <v>1</v>
      </c>
      <c r="H18" s="20">
        <f t="shared" si="1"/>
        <v>1</v>
      </c>
      <c r="I18" s="19">
        <v>1</v>
      </c>
    </row>
    <row r="19" spans="1:9" ht="36" x14ac:dyDescent="0.35">
      <c r="A19" s="59"/>
      <c r="B19" s="16">
        <v>8</v>
      </c>
      <c r="C19" s="133"/>
      <c r="D19" s="21" t="s">
        <v>136</v>
      </c>
      <c r="E19" s="22" t="s">
        <v>137</v>
      </c>
      <c r="F19" s="19">
        <v>1</v>
      </c>
      <c r="G19" s="20">
        <f t="shared" si="0"/>
        <v>1</v>
      </c>
      <c r="H19" s="20">
        <f t="shared" si="1"/>
        <v>1</v>
      </c>
      <c r="I19" s="19">
        <v>1</v>
      </c>
    </row>
    <row r="20" spans="1:9" ht="36" x14ac:dyDescent="0.35">
      <c r="A20" s="59"/>
      <c r="B20" s="16">
        <v>9</v>
      </c>
      <c r="C20" s="133"/>
      <c r="D20" s="18" t="s">
        <v>138</v>
      </c>
      <c r="E20" s="18" t="s">
        <v>139</v>
      </c>
      <c r="F20" s="19">
        <v>1</v>
      </c>
      <c r="G20" s="20">
        <f t="shared" si="0"/>
        <v>1</v>
      </c>
      <c r="H20" s="20">
        <f t="shared" si="1"/>
        <v>1</v>
      </c>
      <c r="I20" s="19">
        <v>1</v>
      </c>
    </row>
    <row r="21" spans="1:9" ht="54" x14ac:dyDescent="0.35">
      <c r="A21" s="59"/>
      <c r="B21" s="16">
        <v>10</v>
      </c>
      <c r="C21" s="133"/>
      <c r="D21" s="18" t="s">
        <v>322</v>
      </c>
      <c r="E21" s="18" t="s">
        <v>140</v>
      </c>
      <c r="F21" s="20">
        <v>1</v>
      </c>
      <c r="G21" s="20">
        <f t="shared" si="0"/>
        <v>1</v>
      </c>
      <c r="H21" s="20">
        <f t="shared" si="1"/>
        <v>1</v>
      </c>
      <c r="I21" s="20">
        <v>1</v>
      </c>
    </row>
    <row r="22" spans="1:9" ht="90" x14ac:dyDescent="0.35">
      <c r="A22" s="59"/>
      <c r="B22" s="16">
        <v>11</v>
      </c>
      <c r="C22" s="133"/>
      <c r="D22" s="17" t="s">
        <v>141</v>
      </c>
      <c r="E22" s="17" t="s">
        <v>142</v>
      </c>
      <c r="F22" s="19">
        <v>1</v>
      </c>
      <c r="G22" s="20">
        <f t="shared" si="0"/>
        <v>1</v>
      </c>
      <c r="H22" s="20">
        <f t="shared" si="1"/>
        <v>1</v>
      </c>
      <c r="I22" s="19">
        <v>1</v>
      </c>
    </row>
    <row r="23" spans="1:9" ht="18.75" x14ac:dyDescent="0.35">
      <c r="A23" s="59"/>
      <c r="B23" s="16">
        <v>12</v>
      </c>
      <c r="C23" s="133"/>
      <c r="D23" s="17" t="s">
        <v>323</v>
      </c>
      <c r="E23" s="17" t="s">
        <v>240</v>
      </c>
      <c r="F23" s="19">
        <v>1</v>
      </c>
      <c r="G23" s="20">
        <f t="shared" si="0"/>
        <v>1</v>
      </c>
      <c r="H23" s="20">
        <f t="shared" si="1"/>
        <v>1</v>
      </c>
      <c r="I23" s="19">
        <v>1</v>
      </c>
    </row>
    <row r="24" spans="1:9" ht="18.75" x14ac:dyDescent="0.35">
      <c r="A24" s="59"/>
      <c r="B24" s="16">
        <v>13</v>
      </c>
      <c r="C24" s="133"/>
      <c r="D24" s="17" t="s">
        <v>143</v>
      </c>
      <c r="E24" s="17" t="s">
        <v>135</v>
      </c>
      <c r="F24" s="19">
        <v>1</v>
      </c>
      <c r="G24" s="20">
        <f t="shared" si="0"/>
        <v>1</v>
      </c>
      <c r="H24" s="20">
        <f t="shared" si="1"/>
        <v>1</v>
      </c>
      <c r="I24" s="19">
        <v>1</v>
      </c>
    </row>
    <row r="25" spans="1:9" ht="18.75" x14ac:dyDescent="0.35">
      <c r="A25" s="59"/>
      <c r="B25" s="16">
        <v>14</v>
      </c>
      <c r="C25" s="133"/>
      <c r="D25" s="17" t="s">
        <v>144</v>
      </c>
      <c r="E25" s="17" t="s">
        <v>135</v>
      </c>
      <c r="F25" s="19">
        <v>1</v>
      </c>
      <c r="G25" s="20">
        <f t="shared" si="0"/>
        <v>1</v>
      </c>
      <c r="H25" s="20">
        <f t="shared" si="1"/>
        <v>1</v>
      </c>
      <c r="I25" s="19">
        <v>1</v>
      </c>
    </row>
    <row r="26" spans="1:9" ht="54" x14ac:dyDescent="0.35">
      <c r="A26" s="59"/>
      <c r="B26" s="16">
        <v>15</v>
      </c>
      <c r="C26" s="134"/>
      <c r="D26" s="23" t="s">
        <v>381</v>
      </c>
      <c r="E26" s="23" t="s">
        <v>430</v>
      </c>
      <c r="F26" s="19">
        <v>5</v>
      </c>
      <c r="G26" s="20">
        <f t="shared" si="0"/>
        <v>5</v>
      </c>
      <c r="H26" s="20">
        <f t="shared" si="1"/>
        <v>5</v>
      </c>
      <c r="I26" s="19">
        <v>5</v>
      </c>
    </row>
    <row r="27" spans="1:9" ht="54" x14ac:dyDescent="0.35">
      <c r="A27" s="59"/>
      <c r="B27" s="16">
        <v>16</v>
      </c>
      <c r="C27" s="132" t="s">
        <v>414</v>
      </c>
      <c r="D27" s="17" t="s">
        <v>145</v>
      </c>
      <c r="E27" s="17" t="s">
        <v>404</v>
      </c>
      <c r="F27" s="19">
        <v>5</v>
      </c>
      <c r="G27" s="20">
        <f t="shared" si="0"/>
        <v>5</v>
      </c>
      <c r="H27" s="20">
        <f t="shared" si="1"/>
        <v>5</v>
      </c>
      <c r="I27" s="19">
        <v>5</v>
      </c>
    </row>
    <row r="28" spans="1:9" ht="18.75" x14ac:dyDescent="0.35">
      <c r="A28" s="59"/>
      <c r="B28" s="16">
        <v>17</v>
      </c>
      <c r="C28" s="133"/>
      <c r="D28" s="18" t="s">
        <v>325</v>
      </c>
      <c r="E28" s="18" t="s">
        <v>135</v>
      </c>
      <c r="F28" s="19">
        <v>1</v>
      </c>
      <c r="G28" s="20">
        <f t="shared" si="0"/>
        <v>1</v>
      </c>
      <c r="H28" s="20">
        <f t="shared" si="1"/>
        <v>1</v>
      </c>
      <c r="I28" s="19">
        <v>1</v>
      </c>
    </row>
    <row r="29" spans="1:9" ht="18.75" x14ac:dyDescent="0.35">
      <c r="A29" s="59"/>
      <c r="B29" s="16">
        <v>18</v>
      </c>
      <c r="C29" s="134"/>
      <c r="D29" s="18" t="s">
        <v>239</v>
      </c>
      <c r="E29" s="18" t="s">
        <v>135</v>
      </c>
      <c r="F29" s="19">
        <v>1</v>
      </c>
      <c r="G29" s="20">
        <f t="shared" si="0"/>
        <v>1</v>
      </c>
      <c r="H29" s="20">
        <f t="shared" si="1"/>
        <v>1</v>
      </c>
      <c r="I29" s="19">
        <v>1</v>
      </c>
    </row>
    <row r="30" spans="1:9" ht="54" x14ac:dyDescent="0.35">
      <c r="A30" s="59"/>
      <c r="B30" s="16">
        <v>19</v>
      </c>
      <c r="C30" s="132" t="s">
        <v>415</v>
      </c>
      <c r="D30" s="18" t="s">
        <v>145</v>
      </c>
      <c r="E30" s="18" t="s">
        <v>405</v>
      </c>
      <c r="F30" s="19">
        <v>5</v>
      </c>
      <c r="G30" s="20">
        <f t="shared" si="0"/>
        <v>5</v>
      </c>
      <c r="H30" s="20">
        <f t="shared" si="1"/>
        <v>5</v>
      </c>
      <c r="I30" s="19">
        <v>5</v>
      </c>
    </row>
    <row r="31" spans="1:9" ht="18.75" x14ac:dyDescent="0.35">
      <c r="A31" s="59"/>
      <c r="B31" s="16">
        <v>20</v>
      </c>
      <c r="C31" s="133"/>
      <c r="D31" s="18" t="s">
        <v>325</v>
      </c>
      <c r="E31" s="18" t="s">
        <v>135</v>
      </c>
      <c r="F31" s="19">
        <v>1</v>
      </c>
      <c r="G31" s="20">
        <f t="shared" si="0"/>
        <v>1</v>
      </c>
      <c r="H31" s="20">
        <f t="shared" si="1"/>
        <v>1</v>
      </c>
      <c r="I31" s="19">
        <v>1</v>
      </c>
    </row>
    <row r="32" spans="1:9" ht="18.75" x14ac:dyDescent="0.35">
      <c r="A32" s="59"/>
      <c r="B32" s="16">
        <v>21</v>
      </c>
      <c r="C32" s="134"/>
      <c r="D32" s="18" t="s">
        <v>239</v>
      </c>
      <c r="E32" s="18" t="s">
        <v>135</v>
      </c>
      <c r="F32" s="19">
        <v>1</v>
      </c>
      <c r="G32" s="20">
        <f t="shared" si="0"/>
        <v>1</v>
      </c>
      <c r="H32" s="20">
        <f t="shared" si="1"/>
        <v>1</v>
      </c>
      <c r="I32" s="19">
        <v>1</v>
      </c>
    </row>
    <row r="33" spans="1:9" ht="54" x14ac:dyDescent="0.35">
      <c r="A33" s="59"/>
      <c r="B33" s="16">
        <v>22</v>
      </c>
      <c r="C33" s="132" t="s">
        <v>416</v>
      </c>
      <c r="D33" s="18" t="s">
        <v>145</v>
      </c>
      <c r="E33" s="18" t="s">
        <v>406</v>
      </c>
      <c r="F33" s="19">
        <v>5</v>
      </c>
      <c r="G33" s="20">
        <f t="shared" si="0"/>
        <v>5</v>
      </c>
      <c r="H33" s="20">
        <f t="shared" si="1"/>
        <v>5</v>
      </c>
      <c r="I33" s="19">
        <v>5</v>
      </c>
    </row>
    <row r="34" spans="1:9" ht="36" x14ac:dyDescent="0.35">
      <c r="A34" s="59"/>
      <c r="B34" s="16">
        <v>23</v>
      </c>
      <c r="C34" s="133"/>
      <c r="D34" s="18" t="s">
        <v>349</v>
      </c>
      <c r="E34" s="18" t="s">
        <v>135</v>
      </c>
      <c r="F34" s="19">
        <v>1</v>
      </c>
      <c r="G34" s="20">
        <f t="shared" si="0"/>
        <v>1</v>
      </c>
      <c r="H34" s="20">
        <f t="shared" si="1"/>
        <v>1</v>
      </c>
      <c r="I34" s="19">
        <v>1</v>
      </c>
    </row>
    <row r="35" spans="1:9" ht="18.75" x14ac:dyDescent="0.35">
      <c r="A35" s="59"/>
      <c r="B35" s="16">
        <v>24</v>
      </c>
      <c r="C35" s="133"/>
      <c r="D35" s="18" t="s">
        <v>241</v>
      </c>
      <c r="E35" s="18" t="s">
        <v>135</v>
      </c>
      <c r="F35" s="19">
        <v>1</v>
      </c>
      <c r="G35" s="20">
        <f t="shared" si="0"/>
        <v>1</v>
      </c>
      <c r="H35" s="20">
        <f t="shared" si="1"/>
        <v>1</v>
      </c>
      <c r="I35" s="19">
        <v>1</v>
      </c>
    </row>
    <row r="36" spans="1:9" ht="36" x14ac:dyDescent="0.35">
      <c r="A36" s="59"/>
      <c r="B36" s="16">
        <v>25</v>
      </c>
      <c r="C36" s="133"/>
      <c r="D36" s="24" t="s">
        <v>350</v>
      </c>
      <c r="E36" s="18" t="s">
        <v>135</v>
      </c>
      <c r="F36" s="19">
        <v>1</v>
      </c>
      <c r="G36" s="20">
        <f t="shared" si="0"/>
        <v>1</v>
      </c>
      <c r="H36" s="20">
        <f t="shared" si="1"/>
        <v>1</v>
      </c>
      <c r="I36" s="19">
        <v>1</v>
      </c>
    </row>
    <row r="37" spans="1:9" ht="18.75" x14ac:dyDescent="0.35">
      <c r="A37" s="59"/>
      <c r="B37" s="16">
        <v>26</v>
      </c>
      <c r="C37" s="134"/>
      <c r="D37" s="24" t="s">
        <v>351</v>
      </c>
      <c r="E37" s="18" t="s">
        <v>352</v>
      </c>
      <c r="F37" s="19">
        <v>1</v>
      </c>
      <c r="G37" s="20">
        <f t="shared" si="0"/>
        <v>1</v>
      </c>
      <c r="H37" s="20">
        <f t="shared" si="1"/>
        <v>1</v>
      </c>
      <c r="I37" s="19">
        <v>1</v>
      </c>
    </row>
    <row r="38" spans="1:9" s="25" customFormat="1" ht="38.25" customHeight="1" x14ac:dyDescent="0.35">
      <c r="A38" s="60"/>
      <c r="B38" s="16">
        <v>27</v>
      </c>
      <c r="C38" s="132" t="s">
        <v>417</v>
      </c>
      <c r="D38" s="18" t="s">
        <v>252</v>
      </c>
      <c r="E38" s="18" t="s">
        <v>253</v>
      </c>
      <c r="F38" s="19">
        <v>1</v>
      </c>
      <c r="G38" s="20">
        <f t="shared" si="0"/>
        <v>1</v>
      </c>
      <c r="H38" s="20">
        <f t="shared" si="1"/>
        <v>1</v>
      </c>
      <c r="I38" s="19">
        <v>1</v>
      </c>
    </row>
    <row r="39" spans="1:9" s="25" customFormat="1" ht="54" x14ac:dyDescent="0.35">
      <c r="A39" s="60"/>
      <c r="B39" s="16">
        <v>28</v>
      </c>
      <c r="C39" s="133"/>
      <c r="D39" s="18" t="s">
        <v>254</v>
      </c>
      <c r="E39" s="18" t="s">
        <v>407</v>
      </c>
      <c r="F39" s="19">
        <v>1</v>
      </c>
      <c r="G39" s="20">
        <f t="shared" si="0"/>
        <v>1</v>
      </c>
      <c r="H39" s="20">
        <f t="shared" si="1"/>
        <v>1</v>
      </c>
      <c r="I39" s="19">
        <v>1</v>
      </c>
    </row>
    <row r="40" spans="1:9" s="26" customFormat="1" ht="54" x14ac:dyDescent="0.35">
      <c r="A40" s="60"/>
      <c r="B40" s="16">
        <v>29</v>
      </c>
      <c r="C40" s="133"/>
      <c r="D40" s="18" t="s">
        <v>255</v>
      </c>
      <c r="E40" s="18" t="s">
        <v>256</v>
      </c>
      <c r="F40" s="19">
        <v>5</v>
      </c>
      <c r="G40" s="20">
        <f t="shared" si="0"/>
        <v>5</v>
      </c>
      <c r="H40" s="20">
        <f t="shared" si="1"/>
        <v>5</v>
      </c>
      <c r="I40" s="19">
        <v>5</v>
      </c>
    </row>
    <row r="41" spans="1:9" s="26" customFormat="1" ht="21" customHeight="1" x14ac:dyDescent="0.35">
      <c r="A41" s="60"/>
      <c r="B41" s="16">
        <v>30</v>
      </c>
      <c r="C41" s="133"/>
      <c r="D41" s="18" t="s">
        <v>257</v>
      </c>
      <c r="E41" s="18" t="s">
        <v>258</v>
      </c>
      <c r="F41" s="19">
        <v>5</v>
      </c>
      <c r="G41" s="20">
        <f t="shared" si="0"/>
        <v>5</v>
      </c>
      <c r="H41" s="20">
        <f t="shared" si="1"/>
        <v>5</v>
      </c>
      <c r="I41" s="19">
        <v>5</v>
      </c>
    </row>
    <row r="42" spans="1:9" s="25" customFormat="1" ht="126" x14ac:dyDescent="0.35">
      <c r="A42" s="60"/>
      <c r="B42" s="16">
        <v>31</v>
      </c>
      <c r="C42" s="133"/>
      <c r="D42" s="18" t="s">
        <v>259</v>
      </c>
      <c r="E42" s="18" t="s">
        <v>260</v>
      </c>
      <c r="F42" s="19">
        <v>5</v>
      </c>
      <c r="G42" s="20">
        <f t="shared" si="0"/>
        <v>5</v>
      </c>
      <c r="H42" s="20">
        <f t="shared" si="1"/>
        <v>5</v>
      </c>
      <c r="I42" s="19">
        <v>5</v>
      </c>
    </row>
    <row r="43" spans="1:9" s="25" customFormat="1" ht="33" customHeight="1" x14ac:dyDescent="0.35">
      <c r="A43" s="60"/>
      <c r="B43" s="16">
        <v>32</v>
      </c>
      <c r="C43" s="133"/>
      <c r="D43" s="27" t="s">
        <v>261</v>
      </c>
      <c r="E43" s="27" t="s">
        <v>262</v>
      </c>
      <c r="F43" s="19">
        <v>1</v>
      </c>
      <c r="G43" s="20">
        <f t="shared" si="0"/>
        <v>1</v>
      </c>
      <c r="H43" s="20">
        <f t="shared" si="1"/>
        <v>1</v>
      </c>
      <c r="I43" s="19">
        <v>1</v>
      </c>
    </row>
    <row r="44" spans="1:9" s="25" customFormat="1" ht="38.25" customHeight="1" x14ac:dyDescent="0.35">
      <c r="A44" s="60"/>
      <c r="B44" s="16">
        <v>33</v>
      </c>
      <c r="C44" s="133"/>
      <c r="D44" s="18" t="s">
        <v>263</v>
      </c>
      <c r="E44" s="27" t="s">
        <v>264</v>
      </c>
      <c r="F44" s="19">
        <v>10</v>
      </c>
      <c r="G44" s="20">
        <f t="shared" ref="G44:G75" si="2">IF(F44=H44,I44)</f>
        <v>10</v>
      </c>
      <c r="H44" s="20">
        <f t="shared" ref="H44:H75" si="3">IF(F44="NA","NA",I44)</f>
        <v>10</v>
      </c>
      <c r="I44" s="19">
        <v>10</v>
      </c>
    </row>
    <row r="45" spans="1:9" s="25" customFormat="1" ht="55.5" customHeight="1" x14ac:dyDescent="0.35">
      <c r="A45" s="60"/>
      <c r="B45" s="16">
        <v>34</v>
      </c>
      <c r="C45" s="133"/>
      <c r="D45" s="17" t="s">
        <v>265</v>
      </c>
      <c r="E45" s="17" t="s">
        <v>266</v>
      </c>
      <c r="F45" s="19">
        <v>5</v>
      </c>
      <c r="G45" s="20">
        <f t="shared" si="2"/>
        <v>5</v>
      </c>
      <c r="H45" s="20">
        <f t="shared" si="3"/>
        <v>5</v>
      </c>
      <c r="I45" s="19">
        <v>5</v>
      </c>
    </row>
    <row r="46" spans="1:9" s="25" customFormat="1" ht="55.5" customHeight="1" x14ac:dyDescent="0.35">
      <c r="A46" s="60"/>
      <c r="B46" s="16">
        <v>35</v>
      </c>
      <c r="C46" s="133"/>
      <c r="D46" s="28" t="s">
        <v>267</v>
      </c>
      <c r="E46" s="28" t="s">
        <v>268</v>
      </c>
      <c r="F46" s="19">
        <v>1</v>
      </c>
      <c r="G46" s="20">
        <f t="shared" si="2"/>
        <v>1</v>
      </c>
      <c r="H46" s="20">
        <f t="shared" si="3"/>
        <v>1</v>
      </c>
      <c r="I46" s="19">
        <v>1</v>
      </c>
    </row>
    <row r="47" spans="1:9" s="25" customFormat="1" ht="53.25" customHeight="1" x14ac:dyDescent="0.35">
      <c r="A47" s="60"/>
      <c r="B47" s="16">
        <v>36</v>
      </c>
      <c r="C47" s="133"/>
      <c r="D47" s="28" t="s">
        <v>392</v>
      </c>
      <c r="E47" s="21" t="s">
        <v>363</v>
      </c>
      <c r="F47" s="19">
        <v>10</v>
      </c>
      <c r="G47" s="20">
        <f t="shared" si="2"/>
        <v>10</v>
      </c>
      <c r="H47" s="20">
        <f t="shared" si="3"/>
        <v>10</v>
      </c>
      <c r="I47" s="19">
        <v>10</v>
      </c>
    </row>
    <row r="48" spans="1:9" s="25" customFormat="1" ht="38.25" customHeight="1" x14ac:dyDescent="0.35">
      <c r="A48" s="60"/>
      <c r="B48" s="16">
        <v>37</v>
      </c>
      <c r="C48" s="133"/>
      <c r="D48" s="29" t="s">
        <v>2</v>
      </c>
      <c r="E48" s="27" t="s">
        <v>269</v>
      </c>
      <c r="F48" s="19">
        <v>5</v>
      </c>
      <c r="G48" s="20">
        <f t="shared" si="2"/>
        <v>5</v>
      </c>
      <c r="H48" s="20">
        <f t="shared" si="3"/>
        <v>5</v>
      </c>
      <c r="I48" s="19">
        <v>5</v>
      </c>
    </row>
    <row r="49" spans="1:9" s="25" customFormat="1" ht="28.5" customHeight="1" x14ac:dyDescent="0.35">
      <c r="A49" s="60"/>
      <c r="B49" s="16">
        <v>38</v>
      </c>
      <c r="C49" s="133"/>
      <c r="D49" s="27" t="s">
        <v>3</v>
      </c>
      <c r="E49" s="27" t="s">
        <v>189</v>
      </c>
      <c r="F49" s="19">
        <v>5</v>
      </c>
      <c r="G49" s="20">
        <f t="shared" si="2"/>
        <v>5</v>
      </c>
      <c r="H49" s="20">
        <f t="shared" si="3"/>
        <v>5</v>
      </c>
      <c r="I49" s="19">
        <v>5</v>
      </c>
    </row>
    <row r="50" spans="1:9" s="25" customFormat="1" ht="72" x14ac:dyDescent="0.35">
      <c r="A50" s="60"/>
      <c r="B50" s="16">
        <v>39</v>
      </c>
      <c r="C50" s="133"/>
      <c r="D50" s="27" t="s">
        <v>408</v>
      </c>
      <c r="E50" s="28" t="s">
        <v>427</v>
      </c>
      <c r="F50" s="19">
        <v>10</v>
      </c>
      <c r="G50" s="20">
        <f t="shared" si="2"/>
        <v>10</v>
      </c>
      <c r="H50" s="20">
        <f t="shared" si="3"/>
        <v>10</v>
      </c>
      <c r="I50" s="19">
        <v>10</v>
      </c>
    </row>
    <row r="51" spans="1:9" s="25" customFormat="1" ht="54" x14ac:dyDescent="0.35">
      <c r="A51" s="60"/>
      <c r="B51" s="16">
        <v>40</v>
      </c>
      <c r="C51" s="133"/>
      <c r="D51" s="27" t="s">
        <v>270</v>
      </c>
      <c r="E51" s="27" t="s">
        <v>429</v>
      </c>
      <c r="F51" s="19">
        <v>10</v>
      </c>
      <c r="G51" s="20">
        <f t="shared" si="2"/>
        <v>10</v>
      </c>
      <c r="H51" s="20">
        <f t="shared" si="3"/>
        <v>10</v>
      </c>
      <c r="I51" s="19">
        <v>10</v>
      </c>
    </row>
    <row r="52" spans="1:9" s="25" customFormat="1" ht="72" x14ac:dyDescent="0.35">
      <c r="A52" s="60"/>
      <c r="B52" s="16">
        <v>41</v>
      </c>
      <c r="C52" s="133"/>
      <c r="D52" s="27" t="s">
        <v>271</v>
      </c>
      <c r="E52" s="27" t="s">
        <v>272</v>
      </c>
      <c r="F52" s="19">
        <v>10</v>
      </c>
      <c r="G52" s="20">
        <f t="shared" si="2"/>
        <v>10</v>
      </c>
      <c r="H52" s="20">
        <f t="shared" si="3"/>
        <v>10</v>
      </c>
      <c r="I52" s="19">
        <v>10</v>
      </c>
    </row>
    <row r="53" spans="1:9" s="25" customFormat="1" ht="51.75" customHeight="1" x14ac:dyDescent="0.35">
      <c r="A53" s="60"/>
      <c r="B53" s="16">
        <v>42</v>
      </c>
      <c r="C53" s="133"/>
      <c r="D53" s="27" t="s">
        <v>273</v>
      </c>
      <c r="E53" s="27" t="s">
        <v>274</v>
      </c>
      <c r="F53" s="19">
        <v>5</v>
      </c>
      <c r="G53" s="20">
        <f t="shared" si="2"/>
        <v>5</v>
      </c>
      <c r="H53" s="20">
        <f t="shared" si="3"/>
        <v>5</v>
      </c>
      <c r="I53" s="19">
        <v>5</v>
      </c>
    </row>
    <row r="54" spans="1:9" s="25" customFormat="1" ht="87.75" customHeight="1" x14ac:dyDescent="0.35">
      <c r="A54" s="60"/>
      <c r="B54" s="16">
        <v>43</v>
      </c>
      <c r="C54" s="133"/>
      <c r="D54" s="18" t="s">
        <v>275</v>
      </c>
      <c r="E54" s="27" t="s">
        <v>189</v>
      </c>
      <c r="F54" s="19">
        <v>5</v>
      </c>
      <c r="G54" s="20">
        <f t="shared" si="2"/>
        <v>5</v>
      </c>
      <c r="H54" s="20">
        <f t="shared" si="3"/>
        <v>5</v>
      </c>
      <c r="I54" s="19">
        <v>5</v>
      </c>
    </row>
    <row r="55" spans="1:9" s="25" customFormat="1" ht="21" customHeight="1" x14ac:dyDescent="0.35">
      <c r="A55" s="60"/>
      <c r="B55" s="16">
        <v>44</v>
      </c>
      <c r="C55" s="133"/>
      <c r="D55" s="27" t="s">
        <v>276</v>
      </c>
      <c r="E55" s="27" t="s">
        <v>189</v>
      </c>
      <c r="F55" s="19">
        <v>1</v>
      </c>
      <c r="G55" s="20">
        <f t="shared" si="2"/>
        <v>1</v>
      </c>
      <c r="H55" s="20">
        <f t="shared" si="3"/>
        <v>1</v>
      </c>
      <c r="I55" s="19">
        <v>1</v>
      </c>
    </row>
    <row r="56" spans="1:9" s="25" customFormat="1" ht="19.5" customHeight="1" x14ac:dyDescent="0.35">
      <c r="A56" s="60"/>
      <c r="B56" s="16">
        <v>45</v>
      </c>
      <c r="C56" s="133"/>
      <c r="D56" s="27" t="s">
        <v>277</v>
      </c>
      <c r="E56" s="27" t="s">
        <v>189</v>
      </c>
      <c r="F56" s="19">
        <v>1</v>
      </c>
      <c r="G56" s="20">
        <f t="shared" si="2"/>
        <v>1</v>
      </c>
      <c r="H56" s="20">
        <f t="shared" si="3"/>
        <v>1</v>
      </c>
      <c r="I56" s="19">
        <v>1</v>
      </c>
    </row>
    <row r="57" spans="1:9" s="25" customFormat="1" ht="36" customHeight="1" x14ac:dyDescent="0.35">
      <c r="A57" s="60"/>
      <c r="B57" s="16">
        <v>46</v>
      </c>
      <c r="C57" s="133"/>
      <c r="D57" s="27" t="s">
        <v>278</v>
      </c>
      <c r="E57" s="18" t="s">
        <v>279</v>
      </c>
      <c r="F57" s="19">
        <v>5</v>
      </c>
      <c r="G57" s="20">
        <f t="shared" si="2"/>
        <v>5</v>
      </c>
      <c r="H57" s="20">
        <f t="shared" si="3"/>
        <v>5</v>
      </c>
      <c r="I57" s="19">
        <v>5</v>
      </c>
    </row>
    <row r="58" spans="1:9" s="25" customFormat="1" ht="37.5" customHeight="1" x14ac:dyDescent="0.35">
      <c r="A58" s="60"/>
      <c r="B58" s="16">
        <v>47</v>
      </c>
      <c r="C58" s="133"/>
      <c r="D58" s="27" t="s">
        <v>280</v>
      </c>
      <c r="E58" s="27" t="s">
        <v>281</v>
      </c>
      <c r="F58" s="19">
        <v>1</v>
      </c>
      <c r="G58" s="20">
        <f t="shared" si="2"/>
        <v>1</v>
      </c>
      <c r="H58" s="20">
        <f t="shared" si="3"/>
        <v>1</v>
      </c>
      <c r="I58" s="19">
        <v>1</v>
      </c>
    </row>
    <row r="59" spans="1:9" s="25" customFormat="1" ht="23.25" customHeight="1" x14ac:dyDescent="0.35">
      <c r="A59" s="60"/>
      <c r="B59" s="16">
        <v>48</v>
      </c>
      <c r="C59" s="133"/>
      <c r="D59" s="27" t="s">
        <v>136</v>
      </c>
      <c r="E59" s="27" t="s">
        <v>269</v>
      </c>
      <c r="F59" s="19">
        <v>1</v>
      </c>
      <c r="G59" s="20">
        <f t="shared" si="2"/>
        <v>1</v>
      </c>
      <c r="H59" s="20">
        <f t="shared" si="3"/>
        <v>1</v>
      </c>
      <c r="I59" s="19">
        <v>1</v>
      </c>
    </row>
    <row r="60" spans="1:9" s="25" customFormat="1" ht="23.25" customHeight="1" x14ac:dyDescent="0.35">
      <c r="A60" s="60"/>
      <c r="B60" s="16">
        <v>49</v>
      </c>
      <c r="C60" s="133"/>
      <c r="D60" s="27" t="s">
        <v>282</v>
      </c>
      <c r="E60" s="27" t="s">
        <v>189</v>
      </c>
      <c r="F60" s="19">
        <v>1</v>
      </c>
      <c r="G60" s="20">
        <f t="shared" si="2"/>
        <v>1</v>
      </c>
      <c r="H60" s="20">
        <f t="shared" si="3"/>
        <v>1</v>
      </c>
      <c r="I60" s="19">
        <v>1</v>
      </c>
    </row>
    <row r="61" spans="1:9" s="25" customFormat="1" ht="90" x14ac:dyDescent="0.35">
      <c r="A61" s="60"/>
      <c r="B61" s="16">
        <v>50</v>
      </c>
      <c r="C61" s="133"/>
      <c r="D61" s="18" t="s">
        <v>379</v>
      </c>
      <c r="E61" s="27" t="s">
        <v>283</v>
      </c>
      <c r="F61" s="19">
        <v>1</v>
      </c>
      <c r="G61" s="20">
        <f t="shared" si="2"/>
        <v>1</v>
      </c>
      <c r="H61" s="20">
        <f t="shared" si="3"/>
        <v>1</v>
      </c>
      <c r="I61" s="19">
        <v>1</v>
      </c>
    </row>
    <row r="62" spans="1:9" s="25" customFormat="1" ht="35.25" customHeight="1" x14ac:dyDescent="0.35">
      <c r="A62" s="60"/>
      <c r="B62" s="16">
        <v>51</v>
      </c>
      <c r="C62" s="133"/>
      <c r="D62" s="27" t="s">
        <v>284</v>
      </c>
      <c r="E62" s="27" t="s">
        <v>285</v>
      </c>
      <c r="F62" s="19">
        <v>1</v>
      </c>
      <c r="G62" s="20">
        <f t="shared" si="2"/>
        <v>1</v>
      </c>
      <c r="H62" s="20">
        <f t="shared" si="3"/>
        <v>1</v>
      </c>
      <c r="I62" s="19">
        <v>1</v>
      </c>
    </row>
    <row r="63" spans="1:9" s="25" customFormat="1" ht="144" x14ac:dyDescent="0.35">
      <c r="A63" s="60"/>
      <c r="B63" s="16">
        <v>52</v>
      </c>
      <c r="C63" s="133"/>
      <c r="D63" s="18" t="s">
        <v>286</v>
      </c>
      <c r="E63" s="18" t="s">
        <v>287</v>
      </c>
      <c r="F63" s="19">
        <v>5</v>
      </c>
      <c r="G63" s="20">
        <f t="shared" si="2"/>
        <v>5</v>
      </c>
      <c r="H63" s="20">
        <f t="shared" si="3"/>
        <v>5</v>
      </c>
      <c r="I63" s="19">
        <v>5</v>
      </c>
    </row>
    <row r="64" spans="1:9" s="25" customFormat="1" ht="49.5" customHeight="1" x14ac:dyDescent="0.35">
      <c r="A64" s="60"/>
      <c r="B64" s="16">
        <v>53</v>
      </c>
      <c r="C64" s="134"/>
      <c r="D64" s="18" t="s">
        <v>288</v>
      </c>
      <c r="E64" s="18" t="s">
        <v>289</v>
      </c>
      <c r="F64" s="19">
        <v>1</v>
      </c>
      <c r="G64" s="20">
        <f t="shared" si="2"/>
        <v>1</v>
      </c>
      <c r="H64" s="20">
        <f t="shared" si="3"/>
        <v>1</v>
      </c>
      <c r="I64" s="19">
        <v>1</v>
      </c>
    </row>
    <row r="65" spans="1:9" s="25" customFormat="1" ht="61.5" customHeight="1" x14ac:dyDescent="0.35">
      <c r="A65" s="60"/>
      <c r="B65" s="16">
        <v>54</v>
      </c>
      <c r="C65" s="30" t="s">
        <v>290</v>
      </c>
      <c r="D65" s="18" t="s">
        <v>291</v>
      </c>
      <c r="E65" s="18" t="s">
        <v>292</v>
      </c>
      <c r="F65" s="19">
        <v>5</v>
      </c>
      <c r="G65" s="20">
        <f t="shared" si="2"/>
        <v>5</v>
      </c>
      <c r="H65" s="20">
        <f t="shared" si="3"/>
        <v>5</v>
      </c>
      <c r="I65" s="19">
        <v>5</v>
      </c>
    </row>
    <row r="66" spans="1:9" s="25" customFormat="1" ht="216" x14ac:dyDescent="0.35">
      <c r="A66" s="60"/>
      <c r="B66" s="16">
        <v>55</v>
      </c>
      <c r="C66" s="31"/>
      <c r="D66" s="17" t="s">
        <v>353</v>
      </c>
      <c r="E66" s="17" t="s">
        <v>354</v>
      </c>
      <c r="F66" s="19">
        <v>5</v>
      </c>
      <c r="G66" s="20">
        <f t="shared" si="2"/>
        <v>5</v>
      </c>
      <c r="H66" s="20">
        <f t="shared" si="3"/>
        <v>5</v>
      </c>
      <c r="I66" s="19">
        <v>5</v>
      </c>
    </row>
    <row r="67" spans="1:9" s="25" customFormat="1" ht="39.75" customHeight="1" x14ac:dyDescent="0.35">
      <c r="A67" s="60"/>
      <c r="B67" s="16">
        <v>56</v>
      </c>
      <c r="C67" s="31"/>
      <c r="D67" s="17" t="s">
        <v>364</v>
      </c>
      <c r="E67" s="28" t="s">
        <v>293</v>
      </c>
      <c r="F67" s="19">
        <v>5</v>
      </c>
      <c r="G67" s="20">
        <f t="shared" si="2"/>
        <v>5</v>
      </c>
      <c r="H67" s="20">
        <f t="shared" si="3"/>
        <v>5</v>
      </c>
      <c r="I67" s="19">
        <v>5</v>
      </c>
    </row>
    <row r="68" spans="1:9" s="25" customFormat="1" ht="56.25" customHeight="1" x14ac:dyDescent="0.35">
      <c r="A68" s="60"/>
      <c r="B68" s="16">
        <v>57</v>
      </c>
      <c r="C68" s="32"/>
      <c r="D68" s="18" t="s">
        <v>343</v>
      </c>
      <c r="E68" s="18" t="s">
        <v>344</v>
      </c>
      <c r="F68" s="19">
        <v>5</v>
      </c>
      <c r="G68" s="20">
        <f t="shared" si="2"/>
        <v>5</v>
      </c>
      <c r="H68" s="20">
        <f t="shared" si="3"/>
        <v>5</v>
      </c>
      <c r="I68" s="19">
        <v>5</v>
      </c>
    </row>
    <row r="69" spans="1:9" s="25" customFormat="1" ht="33.75" customHeight="1" x14ac:dyDescent="0.35">
      <c r="A69" s="60"/>
      <c r="B69" s="16">
        <v>58</v>
      </c>
      <c r="C69" s="132" t="s">
        <v>294</v>
      </c>
      <c r="D69" s="27" t="s">
        <v>295</v>
      </c>
      <c r="E69" s="27" t="s">
        <v>296</v>
      </c>
      <c r="F69" s="19">
        <v>1</v>
      </c>
      <c r="G69" s="20">
        <f t="shared" si="2"/>
        <v>1</v>
      </c>
      <c r="H69" s="20">
        <f t="shared" si="3"/>
        <v>1</v>
      </c>
      <c r="I69" s="19">
        <v>1</v>
      </c>
    </row>
    <row r="70" spans="1:9" s="25" customFormat="1" ht="49.5" customHeight="1" x14ac:dyDescent="0.35">
      <c r="A70" s="60"/>
      <c r="B70" s="16">
        <v>59</v>
      </c>
      <c r="C70" s="133"/>
      <c r="D70" s="27" t="s">
        <v>297</v>
      </c>
      <c r="E70" s="18" t="s">
        <v>298</v>
      </c>
      <c r="F70" s="19">
        <v>1</v>
      </c>
      <c r="G70" s="20">
        <f t="shared" si="2"/>
        <v>1</v>
      </c>
      <c r="H70" s="20">
        <f t="shared" si="3"/>
        <v>1</v>
      </c>
      <c r="I70" s="19">
        <v>1</v>
      </c>
    </row>
    <row r="71" spans="1:9" s="25" customFormat="1" ht="39.75" customHeight="1" x14ac:dyDescent="0.35">
      <c r="A71" s="60"/>
      <c r="B71" s="16">
        <v>60</v>
      </c>
      <c r="C71" s="133"/>
      <c r="D71" s="27" t="s">
        <v>299</v>
      </c>
      <c r="E71" s="18" t="s">
        <v>378</v>
      </c>
      <c r="F71" s="19">
        <v>1</v>
      </c>
      <c r="G71" s="20">
        <f t="shared" si="2"/>
        <v>1</v>
      </c>
      <c r="H71" s="20">
        <f t="shared" si="3"/>
        <v>1</v>
      </c>
      <c r="I71" s="19">
        <v>1</v>
      </c>
    </row>
    <row r="72" spans="1:9" s="25" customFormat="1" ht="84" customHeight="1" x14ac:dyDescent="0.35">
      <c r="A72" s="60"/>
      <c r="B72" s="16">
        <v>61</v>
      </c>
      <c r="C72" s="133"/>
      <c r="D72" s="18" t="s">
        <v>300</v>
      </c>
      <c r="E72" s="18" t="s">
        <v>301</v>
      </c>
      <c r="F72" s="19">
        <v>1</v>
      </c>
      <c r="G72" s="20">
        <f t="shared" si="2"/>
        <v>1</v>
      </c>
      <c r="H72" s="20">
        <f t="shared" si="3"/>
        <v>1</v>
      </c>
      <c r="I72" s="19">
        <v>1</v>
      </c>
    </row>
    <row r="73" spans="1:9" s="33" customFormat="1" ht="69" customHeight="1" x14ac:dyDescent="0.35">
      <c r="A73" s="60"/>
      <c r="B73" s="16">
        <v>62</v>
      </c>
      <c r="C73" s="133"/>
      <c r="D73" s="27" t="s">
        <v>302</v>
      </c>
      <c r="E73" s="18" t="s">
        <v>303</v>
      </c>
      <c r="F73" s="19">
        <v>1</v>
      </c>
      <c r="G73" s="20">
        <f t="shared" si="2"/>
        <v>1</v>
      </c>
      <c r="H73" s="20">
        <f t="shared" si="3"/>
        <v>1</v>
      </c>
      <c r="I73" s="19">
        <v>1</v>
      </c>
    </row>
    <row r="74" spans="1:9" s="25" customFormat="1" ht="53.25" customHeight="1" x14ac:dyDescent="0.35">
      <c r="A74" s="60"/>
      <c r="B74" s="16">
        <v>63</v>
      </c>
      <c r="C74" s="134"/>
      <c r="D74" s="18" t="s">
        <v>304</v>
      </c>
      <c r="E74" s="18" t="s">
        <v>305</v>
      </c>
      <c r="F74" s="19">
        <v>1</v>
      </c>
      <c r="G74" s="20">
        <f t="shared" si="2"/>
        <v>1</v>
      </c>
      <c r="H74" s="20">
        <f t="shared" si="3"/>
        <v>1</v>
      </c>
      <c r="I74" s="19">
        <v>1</v>
      </c>
    </row>
    <row r="75" spans="1:9" s="25" customFormat="1" ht="54" customHeight="1" x14ac:dyDescent="0.35">
      <c r="A75" s="60"/>
      <c r="B75" s="16">
        <v>64</v>
      </c>
      <c r="C75" s="165" t="s">
        <v>306</v>
      </c>
      <c r="D75" s="27" t="s">
        <v>307</v>
      </c>
      <c r="E75" s="27" t="s">
        <v>308</v>
      </c>
      <c r="F75" s="19">
        <f>'Carro rojo'!E65</f>
        <v>20</v>
      </c>
      <c r="G75" s="20">
        <f t="shared" si="2"/>
        <v>20</v>
      </c>
      <c r="H75" s="20">
        <f t="shared" si="3"/>
        <v>20</v>
      </c>
      <c r="I75" s="19">
        <v>20</v>
      </c>
    </row>
    <row r="76" spans="1:9" s="25" customFormat="1" ht="53.25" customHeight="1" x14ac:dyDescent="0.35">
      <c r="A76" s="60"/>
      <c r="B76" s="16">
        <v>65</v>
      </c>
      <c r="C76" s="165"/>
      <c r="D76" s="27" t="s">
        <v>309</v>
      </c>
      <c r="E76" s="27" t="s">
        <v>189</v>
      </c>
      <c r="F76" s="19">
        <f>'Carro rojo'!F65</f>
        <v>20</v>
      </c>
      <c r="G76" s="20">
        <f t="shared" ref="G76:G107" si="4">IF(F76=H76,I76)</f>
        <v>20</v>
      </c>
      <c r="H76" s="20">
        <f t="shared" ref="H76:H107" si="5">IF(F76="NA","NA",I76)</f>
        <v>20</v>
      </c>
      <c r="I76" s="19">
        <v>20</v>
      </c>
    </row>
    <row r="77" spans="1:9" s="25" customFormat="1" ht="69.75" customHeight="1" x14ac:dyDescent="0.35">
      <c r="A77" s="60"/>
      <c r="B77" s="16">
        <v>66</v>
      </c>
      <c r="C77" s="132" t="s">
        <v>418</v>
      </c>
      <c r="D77" s="34" t="s">
        <v>171</v>
      </c>
      <c r="E77" s="34" t="s">
        <v>409</v>
      </c>
      <c r="F77" s="19">
        <v>1</v>
      </c>
      <c r="G77" s="20">
        <f t="shared" si="4"/>
        <v>1</v>
      </c>
      <c r="H77" s="20">
        <f t="shared" si="5"/>
        <v>1</v>
      </c>
      <c r="I77" s="19">
        <v>1</v>
      </c>
    </row>
    <row r="78" spans="1:9" s="25" customFormat="1" ht="144" x14ac:dyDescent="0.35">
      <c r="A78" s="60"/>
      <c r="B78" s="16">
        <v>67</v>
      </c>
      <c r="C78" s="133"/>
      <c r="D78" s="34" t="s">
        <v>286</v>
      </c>
      <c r="E78" s="34" t="s">
        <v>310</v>
      </c>
      <c r="F78" s="19">
        <v>5</v>
      </c>
      <c r="G78" s="20">
        <f t="shared" si="4"/>
        <v>5</v>
      </c>
      <c r="H78" s="20">
        <f t="shared" si="5"/>
        <v>5</v>
      </c>
      <c r="I78" s="19">
        <v>5</v>
      </c>
    </row>
    <row r="79" spans="1:9" s="25" customFormat="1" ht="54" x14ac:dyDescent="0.35">
      <c r="A79" s="60"/>
      <c r="B79" s="16">
        <v>68</v>
      </c>
      <c r="C79" s="133"/>
      <c r="D79" s="34" t="s">
        <v>311</v>
      </c>
      <c r="E79" s="34" t="s">
        <v>312</v>
      </c>
      <c r="F79" s="19">
        <v>1</v>
      </c>
      <c r="G79" s="20">
        <f t="shared" si="4"/>
        <v>1</v>
      </c>
      <c r="H79" s="20">
        <f t="shared" si="5"/>
        <v>1</v>
      </c>
      <c r="I79" s="19">
        <v>1</v>
      </c>
    </row>
    <row r="80" spans="1:9" s="25" customFormat="1" ht="60" customHeight="1" x14ac:dyDescent="0.35">
      <c r="A80" s="60"/>
      <c r="B80" s="16">
        <v>69</v>
      </c>
      <c r="C80" s="133"/>
      <c r="D80" s="34" t="s">
        <v>288</v>
      </c>
      <c r="E80" s="34" t="s">
        <v>313</v>
      </c>
      <c r="F80" s="19">
        <v>5</v>
      </c>
      <c r="G80" s="20">
        <f t="shared" si="4"/>
        <v>5</v>
      </c>
      <c r="H80" s="20">
        <f t="shared" si="5"/>
        <v>5</v>
      </c>
      <c r="I80" s="19">
        <v>5</v>
      </c>
    </row>
    <row r="81" spans="1:9" s="25" customFormat="1" ht="85.5" customHeight="1" x14ac:dyDescent="0.35">
      <c r="A81" s="60"/>
      <c r="B81" s="16">
        <v>70</v>
      </c>
      <c r="C81" s="133"/>
      <c r="D81" s="105" t="s">
        <v>314</v>
      </c>
      <c r="E81" s="28" t="s">
        <v>431</v>
      </c>
      <c r="F81" s="19">
        <v>10</v>
      </c>
      <c r="G81" s="20">
        <f t="shared" si="4"/>
        <v>10</v>
      </c>
      <c r="H81" s="20">
        <f t="shared" si="5"/>
        <v>10</v>
      </c>
      <c r="I81" s="19">
        <v>10</v>
      </c>
    </row>
    <row r="82" spans="1:9" s="25" customFormat="1" ht="56.25" customHeight="1" x14ac:dyDescent="0.35">
      <c r="A82" s="60"/>
      <c r="B82" s="16">
        <v>71</v>
      </c>
      <c r="C82" s="133"/>
      <c r="D82" s="21" t="s">
        <v>365</v>
      </c>
      <c r="E82" s="21" t="s">
        <v>376</v>
      </c>
      <c r="F82" s="19">
        <v>10</v>
      </c>
      <c r="G82" s="20">
        <f t="shared" si="4"/>
        <v>10</v>
      </c>
      <c r="H82" s="20">
        <f t="shared" si="5"/>
        <v>10</v>
      </c>
      <c r="I82" s="19">
        <v>10</v>
      </c>
    </row>
    <row r="83" spans="1:9" s="25" customFormat="1" ht="34.5" customHeight="1" x14ac:dyDescent="0.35">
      <c r="A83" s="60"/>
      <c r="B83" s="16">
        <v>72</v>
      </c>
      <c r="C83" s="133"/>
      <c r="D83" s="27" t="s">
        <v>315</v>
      </c>
      <c r="E83" s="27" t="s">
        <v>316</v>
      </c>
      <c r="F83" s="19">
        <v>1</v>
      </c>
      <c r="G83" s="20">
        <f t="shared" si="4"/>
        <v>1</v>
      </c>
      <c r="H83" s="20">
        <f t="shared" si="5"/>
        <v>1</v>
      </c>
      <c r="I83" s="19">
        <v>1</v>
      </c>
    </row>
    <row r="84" spans="1:9" s="25" customFormat="1" ht="38.25" customHeight="1" x14ac:dyDescent="0.35">
      <c r="A84" s="60"/>
      <c r="B84" s="16">
        <v>73</v>
      </c>
      <c r="C84" s="133"/>
      <c r="D84" s="34" t="s">
        <v>317</v>
      </c>
      <c r="E84" s="27" t="s">
        <v>318</v>
      </c>
      <c r="F84" s="19">
        <v>1</v>
      </c>
      <c r="G84" s="20">
        <f t="shared" si="4"/>
        <v>1</v>
      </c>
      <c r="H84" s="20">
        <f t="shared" si="5"/>
        <v>1</v>
      </c>
      <c r="I84" s="19">
        <v>1</v>
      </c>
    </row>
    <row r="85" spans="1:9" s="25" customFormat="1" ht="37.5" customHeight="1" x14ac:dyDescent="0.35">
      <c r="A85" s="60"/>
      <c r="B85" s="16">
        <v>74</v>
      </c>
      <c r="C85" s="133"/>
      <c r="D85" s="27" t="s">
        <v>261</v>
      </c>
      <c r="E85" s="27" t="s">
        <v>345</v>
      </c>
      <c r="F85" s="19">
        <v>1</v>
      </c>
      <c r="G85" s="20">
        <f t="shared" si="4"/>
        <v>1</v>
      </c>
      <c r="H85" s="20">
        <f t="shared" si="5"/>
        <v>1</v>
      </c>
      <c r="I85" s="19">
        <v>1</v>
      </c>
    </row>
    <row r="86" spans="1:9" s="25" customFormat="1" ht="72" x14ac:dyDescent="0.35">
      <c r="A86" s="60"/>
      <c r="B86" s="16">
        <v>75</v>
      </c>
      <c r="C86" s="133"/>
      <c r="D86" s="27" t="s">
        <v>270</v>
      </c>
      <c r="E86" s="34" t="s">
        <v>428</v>
      </c>
      <c r="F86" s="19">
        <v>10</v>
      </c>
      <c r="G86" s="20">
        <f t="shared" si="4"/>
        <v>10</v>
      </c>
      <c r="H86" s="20">
        <f t="shared" si="5"/>
        <v>10</v>
      </c>
      <c r="I86" s="19">
        <v>10</v>
      </c>
    </row>
    <row r="87" spans="1:9" s="25" customFormat="1" ht="57.75" customHeight="1" x14ac:dyDescent="0.35">
      <c r="A87" s="60"/>
      <c r="B87" s="16">
        <v>76</v>
      </c>
      <c r="C87" s="133"/>
      <c r="D87" s="18" t="s">
        <v>319</v>
      </c>
      <c r="E87" s="27" t="s">
        <v>139</v>
      </c>
      <c r="F87" s="19">
        <v>5</v>
      </c>
      <c r="G87" s="20">
        <f t="shared" si="4"/>
        <v>5</v>
      </c>
      <c r="H87" s="20">
        <f t="shared" si="5"/>
        <v>5</v>
      </c>
      <c r="I87" s="19">
        <v>5</v>
      </c>
    </row>
    <row r="88" spans="1:9" s="25" customFormat="1" ht="36" x14ac:dyDescent="0.35">
      <c r="A88" s="60"/>
      <c r="B88" s="16">
        <v>77</v>
      </c>
      <c r="C88" s="134"/>
      <c r="D88" s="34" t="s">
        <v>320</v>
      </c>
      <c r="E88" s="34" t="s">
        <v>321</v>
      </c>
      <c r="F88" s="19">
        <v>5</v>
      </c>
      <c r="G88" s="20">
        <f t="shared" si="4"/>
        <v>5</v>
      </c>
      <c r="H88" s="20">
        <f t="shared" si="5"/>
        <v>5</v>
      </c>
      <c r="I88" s="19">
        <v>5</v>
      </c>
    </row>
    <row r="89" spans="1:9" s="25" customFormat="1" ht="90" x14ac:dyDescent="0.35">
      <c r="A89" s="60"/>
      <c r="B89" s="16">
        <v>78</v>
      </c>
      <c r="C89" s="18" t="s">
        <v>146</v>
      </c>
      <c r="D89" s="18" t="s">
        <v>147</v>
      </c>
      <c r="E89" s="18" t="s">
        <v>393</v>
      </c>
      <c r="F89" s="19">
        <v>10</v>
      </c>
      <c r="G89" s="20">
        <f t="shared" si="4"/>
        <v>10</v>
      </c>
      <c r="H89" s="20">
        <f t="shared" si="5"/>
        <v>10</v>
      </c>
      <c r="I89" s="19">
        <v>10</v>
      </c>
    </row>
    <row r="90" spans="1:9" s="25" customFormat="1" ht="126" x14ac:dyDescent="0.35">
      <c r="A90" s="60"/>
      <c r="B90" s="16">
        <v>79</v>
      </c>
      <c r="C90" s="18" t="s">
        <v>100</v>
      </c>
      <c r="D90" s="18" t="s">
        <v>101</v>
      </c>
      <c r="E90" s="18" t="s">
        <v>369</v>
      </c>
      <c r="F90" s="19">
        <v>10</v>
      </c>
      <c r="G90" s="20">
        <f t="shared" si="4"/>
        <v>10</v>
      </c>
      <c r="H90" s="20">
        <f t="shared" si="5"/>
        <v>10</v>
      </c>
      <c r="I90" s="19">
        <v>10</v>
      </c>
    </row>
    <row r="91" spans="1:9" s="25" customFormat="1" ht="72" x14ac:dyDescent="0.35">
      <c r="A91" s="60"/>
      <c r="B91" s="16">
        <v>80</v>
      </c>
      <c r="C91" s="18" t="s">
        <v>148</v>
      </c>
      <c r="D91" s="18" t="s">
        <v>102</v>
      </c>
      <c r="E91" s="18" t="s">
        <v>394</v>
      </c>
      <c r="F91" s="19">
        <v>10</v>
      </c>
      <c r="G91" s="20">
        <f t="shared" si="4"/>
        <v>10</v>
      </c>
      <c r="H91" s="20">
        <f t="shared" si="5"/>
        <v>10</v>
      </c>
      <c r="I91" s="19">
        <v>10</v>
      </c>
    </row>
    <row r="92" spans="1:9" s="25" customFormat="1" ht="108" x14ac:dyDescent="0.35">
      <c r="A92" s="60"/>
      <c r="B92" s="16">
        <v>81</v>
      </c>
      <c r="C92" s="18" t="s">
        <v>149</v>
      </c>
      <c r="D92" s="18" t="s">
        <v>370</v>
      </c>
      <c r="E92" s="18" t="s">
        <v>371</v>
      </c>
      <c r="F92" s="19">
        <v>10</v>
      </c>
      <c r="G92" s="20">
        <f t="shared" si="4"/>
        <v>10</v>
      </c>
      <c r="H92" s="20">
        <f t="shared" si="5"/>
        <v>10</v>
      </c>
      <c r="I92" s="19">
        <v>10</v>
      </c>
    </row>
    <row r="93" spans="1:9" s="25" customFormat="1" ht="144" x14ac:dyDescent="0.35">
      <c r="A93" s="60"/>
      <c r="B93" s="16">
        <v>82</v>
      </c>
      <c r="C93" s="18" t="s">
        <v>150</v>
      </c>
      <c r="D93" s="18" t="s">
        <v>151</v>
      </c>
      <c r="E93" s="18" t="s">
        <v>372</v>
      </c>
      <c r="F93" s="19">
        <v>10</v>
      </c>
      <c r="G93" s="20">
        <f t="shared" si="4"/>
        <v>10</v>
      </c>
      <c r="H93" s="20">
        <f t="shared" si="5"/>
        <v>10</v>
      </c>
      <c r="I93" s="19">
        <v>10</v>
      </c>
    </row>
    <row r="94" spans="1:9" s="25" customFormat="1" ht="90" x14ac:dyDescent="0.35">
      <c r="A94" s="60"/>
      <c r="B94" s="16">
        <v>83</v>
      </c>
      <c r="C94" s="18" t="s">
        <v>105</v>
      </c>
      <c r="D94" s="18" t="s">
        <v>106</v>
      </c>
      <c r="E94" s="18" t="s">
        <v>107</v>
      </c>
      <c r="F94" s="19">
        <v>10</v>
      </c>
      <c r="G94" s="20">
        <f t="shared" si="4"/>
        <v>10</v>
      </c>
      <c r="H94" s="20">
        <f t="shared" si="5"/>
        <v>10</v>
      </c>
      <c r="I94" s="19">
        <v>10</v>
      </c>
    </row>
    <row r="95" spans="1:9" s="25" customFormat="1" ht="144" x14ac:dyDescent="0.35">
      <c r="A95" s="60"/>
      <c r="B95" s="16">
        <v>84</v>
      </c>
      <c r="C95" s="18" t="s">
        <v>152</v>
      </c>
      <c r="D95" s="17" t="s">
        <v>153</v>
      </c>
      <c r="E95" s="17" t="s">
        <v>366</v>
      </c>
      <c r="F95" s="19">
        <v>5</v>
      </c>
      <c r="G95" s="20">
        <f t="shared" si="4"/>
        <v>5</v>
      </c>
      <c r="H95" s="20">
        <f t="shared" si="5"/>
        <v>5</v>
      </c>
      <c r="I95" s="19">
        <v>5</v>
      </c>
    </row>
    <row r="96" spans="1:9" ht="39.75" customHeight="1" x14ac:dyDescent="0.35">
      <c r="A96" s="60"/>
      <c r="B96" s="16">
        <v>85</v>
      </c>
      <c r="C96" s="145" t="s">
        <v>154</v>
      </c>
      <c r="D96" s="35" t="s">
        <v>155</v>
      </c>
      <c r="E96" s="36" t="s">
        <v>156</v>
      </c>
      <c r="F96" s="37">
        <v>10</v>
      </c>
      <c r="G96" s="20">
        <f t="shared" si="4"/>
        <v>10</v>
      </c>
      <c r="H96" s="20">
        <f t="shared" si="5"/>
        <v>10</v>
      </c>
      <c r="I96" s="19">
        <v>10</v>
      </c>
    </row>
    <row r="97" spans="1:10" ht="36" x14ac:dyDescent="0.35">
      <c r="A97" s="60"/>
      <c r="B97" s="16">
        <v>86</v>
      </c>
      <c r="C97" s="146"/>
      <c r="D97" s="35" t="s">
        <v>157</v>
      </c>
      <c r="E97" s="36" t="s">
        <v>158</v>
      </c>
      <c r="F97" s="38">
        <v>10</v>
      </c>
      <c r="G97" s="20">
        <f t="shared" si="4"/>
        <v>10</v>
      </c>
      <c r="H97" s="20">
        <f t="shared" si="5"/>
        <v>10</v>
      </c>
      <c r="I97" s="19">
        <v>10</v>
      </c>
    </row>
    <row r="98" spans="1:10" ht="34.5" customHeight="1" x14ac:dyDescent="0.35">
      <c r="A98" s="60"/>
      <c r="B98" s="16">
        <v>87</v>
      </c>
      <c r="C98" s="146"/>
      <c r="D98" s="36" t="s">
        <v>375</v>
      </c>
      <c r="E98" s="36" t="s">
        <v>159</v>
      </c>
      <c r="F98" s="38">
        <v>10</v>
      </c>
      <c r="G98" s="20">
        <f t="shared" si="4"/>
        <v>10</v>
      </c>
      <c r="H98" s="20">
        <f t="shared" si="5"/>
        <v>10</v>
      </c>
      <c r="I98" s="19">
        <v>10</v>
      </c>
    </row>
    <row r="99" spans="1:10" ht="32.25" customHeight="1" x14ac:dyDescent="0.35">
      <c r="A99" s="60"/>
      <c r="B99" s="16">
        <v>88</v>
      </c>
      <c r="C99" s="146"/>
      <c r="D99" s="36" t="s">
        <v>160</v>
      </c>
      <c r="E99" s="36" t="s">
        <v>161</v>
      </c>
      <c r="F99" s="38">
        <v>10</v>
      </c>
      <c r="G99" s="20">
        <f t="shared" si="4"/>
        <v>10</v>
      </c>
      <c r="H99" s="20">
        <f t="shared" si="5"/>
        <v>10</v>
      </c>
      <c r="I99" s="19">
        <v>10</v>
      </c>
    </row>
    <row r="100" spans="1:10" s="2" customFormat="1" ht="36" x14ac:dyDescent="0.35">
      <c r="A100" s="60"/>
      <c r="B100" s="16">
        <v>89</v>
      </c>
      <c r="C100" s="146"/>
      <c r="D100" s="36" t="s">
        <v>245</v>
      </c>
      <c r="E100" s="36" t="s">
        <v>247</v>
      </c>
      <c r="F100" s="38">
        <v>10</v>
      </c>
      <c r="G100" s="20">
        <f t="shared" si="4"/>
        <v>10</v>
      </c>
      <c r="H100" s="20">
        <f t="shared" si="5"/>
        <v>10</v>
      </c>
      <c r="I100" s="19">
        <v>10</v>
      </c>
    </row>
    <row r="101" spans="1:10" s="2" customFormat="1" ht="36" x14ac:dyDescent="0.35">
      <c r="A101" s="60"/>
      <c r="B101" s="16">
        <v>90</v>
      </c>
      <c r="C101" s="146"/>
      <c r="D101" s="36" t="s">
        <v>246</v>
      </c>
      <c r="E101" s="36" t="s">
        <v>247</v>
      </c>
      <c r="F101" s="38">
        <v>10</v>
      </c>
      <c r="G101" s="20">
        <f t="shared" si="4"/>
        <v>10</v>
      </c>
      <c r="H101" s="20">
        <f t="shared" si="5"/>
        <v>10</v>
      </c>
      <c r="I101" s="19">
        <v>10</v>
      </c>
    </row>
    <row r="102" spans="1:10" s="2" customFormat="1" ht="34.5" customHeight="1" x14ac:dyDescent="0.35">
      <c r="A102" s="60"/>
      <c r="B102" s="16">
        <v>91</v>
      </c>
      <c r="C102" s="146"/>
      <c r="D102" s="36" t="s">
        <v>355</v>
      </c>
      <c r="E102" s="36" t="s">
        <v>356</v>
      </c>
      <c r="F102" s="38">
        <v>10</v>
      </c>
      <c r="G102" s="20">
        <f t="shared" si="4"/>
        <v>10</v>
      </c>
      <c r="H102" s="20">
        <f t="shared" si="5"/>
        <v>10</v>
      </c>
      <c r="I102" s="19">
        <v>10</v>
      </c>
    </row>
    <row r="103" spans="1:10" s="2" customFormat="1" ht="31.5" customHeight="1" x14ac:dyDescent="0.35">
      <c r="A103" s="60"/>
      <c r="B103" s="16">
        <v>92</v>
      </c>
      <c r="C103" s="147"/>
      <c r="D103" s="36" t="s">
        <v>162</v>
      </c>
      <c r="E103" s="36" t="s">
        <v>244</v>
      </c>
      <c r="F103" s="38">
        <v>10</v>
      </c>
      <c r="G103" s="20">
        <f t="shared" si="4"/>
        <v>10</v>
      </c>
      <c r="H103" s="20">
        <f t="shared" si="5"/>
        <v>10</v>
      </c>
      <c r="I103" s="19">
        <v>10</v>
      </c>
    </row>
    <row r="104" spans="1:10" s="2" customFormat="1" ht="72" x14ac:dyDescent="0.35">
      <c r="A104" s="59"/>
      <c r="B104" s="16">
        <v>93</v>
      </c>
      <c r="C104" s="135" t="s">
        <v>395</v>
      </c>
      <c r="D104" s="18" t="s">
        <v>163</v>
      </c>
      <c r="E104" s="18" t="s">
        <v>164</v>
      </c>
      <c r="F104" s="19">
        <v>5</v>
      </c>
      <c r="G104" s="20">
        <f t="shared" si="4"/>
        <v>5</v>
      </c>
      <c r="H104" s="20">
        <f t="shared" si="5"/>
        <v>5</v>
      </c>
      <c r="I104" s="19">
        <v>5</v>
      </c>
      <c r="J104" s="10"/>
    </row>
    <row r="105" spans="1:10" s="2" customFormat="1" ht="35.25" customHeight="1" x14ac:dyDescent="0.35">
      <c r="A105" s="59"/>
      <c r="B105" s="16">
        <v>94</v>
      </c>
      <c r="C105" s="136"/>
      <c r="D105" s="18" t="s">
        <v>165</v>
      </c>
      <c r="E105" s="18" t="s">
        <v>166</v>
      </c>
      <c r="F105" s="20">
        <v>5</v>
      </c>
      <c r="G105" s="20">
        <f t="shared" si="4"/>
        <v>5</v>
      </c>
      <c r="H105" s="20">
        <f t="shared" si="5"/>
        <v>5</v>
      </c>
      <c r="I105" s="19">
        <v>5</v>
      </c>
      <c r="J105" s="10"/>
    </row>
    <row r="106" spans="1:10" ht="36" x14ac:dyDescent="0.35">
      <c r="A106" s="59"/>
      <c r="B106" s="16">
        <v>95</v>
      </c>
      <c r="C106" s="137"/>
      <c r="D106" s="22" t="s">
        <v>167</v>
      </c>
      <c r="E106" s="22" t="s">
        <v>168</v>
      </c>
      <c r="F106" s="20">
        <v>5</v>
      </c>
      <c r="G106" s="20">
        <f t="shared" si="4"/>
        <v>5</v>
      </c>
      <c r="H106" s="20">
        <f t="shared" si="5"/>
        <v>5</v>
      </c>
      <c r="I106" s="19">
        <v>5</v>
      </c>
    </row>
    <row r="107" spans="1:10" ht="36" x14ac:dyDescent="0.35">
      <c r="A107" s="59"/>
      <c r="B107" s="16">
        <v>96</v>
      </c>
      <c r="C107" s="138" t="s">
        <v>419</v>
      </c>
      <c r="D107" s="22" t="s">
        <v>169</v>
      </c>
      <c r="E107" s="18" t="s">
        <v>170</v>
      </c>
      <c r="F107" s="37">
        <v>5</v>
      </c>
      <c r="G107" s="20">
        <f t="shared" si="4"/>
        <v>5</v>
      </c>
      <c r="H107" s="20">
        <f t="shared" si="5"/>
        <v>5</v>
      </c>
      <c r="I107" s="19">
        <v>5</v>
      </c>
    </row>
    <row r="108" spans="1:10" ht="144" x14ac:dyDescent="0.35">
      <c r="A108" s="59"/>
      <c r="B108" s="16">
        <v>97</v>
      </c>
      <c r="C108" s="139"/>
      <c r="D108" s="18" t="s">
        <v>171</v>
      </c>
      <c r="E108" s="34" t="s">
        <v>410</v>
      </c>
      <c r="F108" s="19">
        <v>1</v>
      </c>
      <c r="G108" s="20">
        <f t="shared" ref="G108:G120" si="6">IF(F108=H108,I108)</f>
        <v>1</v>
      </c>
      <c r="H108" s="20">
        <f t="shared" ref="H108:H120" si="7">IF(F108="NA","NA",I108)</f>
        <v>1</v>
      </c>
      <c r="I108" s="19">
        <v>1</v>
      </c>
    </row>
    <row r="109" spans="1:10" ht="144" x14ac:dyDescent="0.35">
      <c r="A109" s="59"/>
      <c r="B109" s="16">
        <v>98</v>
      </c>
      <c r="C109" s="139"/>
      <c r="D109" s="34" t="s">
        <v>172</v>
      </c>
      <c r="E109" s="18" t="s">
        <v>173</v>
      </c>
      <c r="F109" s="19">
        <v>1</v>
      </c>
      <c r="G109" s="20">
        <f t="shared" si="6"/>
        <v>1</v>
      </c>
      <c r="H109" s="20">
        <f t="shared" si="7"/>
        <v>1</v>
      </c>
      <c r="I109" s="19">
        <v>1</v>
      </c>
    </row>
    <row r="110" spans="1:10" ht="198" x14ac:dyDescent="0.35">
      <c r="A110" s="59"/>
      <c r="B110" s="16">
        <v>99</v>
      </c>
      <c r="C110" s="139"/>
      <c r="D110" s="34" t="s">
        <v>377</v>
      </c>
      <c r="E110" s="34" t="s">
        <v>174</v>
      </c>
      <c r="F110" s="19">
        <v>1</v>
      </c>
      <c r="G110" s="20">
        <f t="shared" si="6"/>
        <v>1</v>
      </c>
      <c r="H110" s="20">
        <f t="shared" si="7"/>
        <v>1</v>
      </c>
      <c r="I110" s="19">
        <v>1</v>
      </c>
    </row>
    <row r="111" spans="1:10" ht="18.75" x14ac:dyDescent="0.35">
      <c r="A111" s="59"/>
      <c r="B111" s="16">
        <v>100</v>
      </c>
      <c r="C111" s="139"/>
      <c r="D111" s="18" t="s">
        <v>175</v>
      </c>
      <c r="E111" s="27" t="s">
        <v>176</v>
      </c>
      <c r="F111" s="19">
        <v>5</v>
      </c>
      <c r="G111" s="20">
        <f t="shared" si="6"/>
        <v>5</v>
      </c>
      <c r="H111" s="20">
        <f t="shared" si="7"/>
        <v>5</v>
      </c>
      <c r="I111" s="19">
        <v>5</v>
      </c>
    </row>
    <row r="112" spans="1:10" ht="48" customHeight="1" x14ac:dyDescent="0.35">
      <c r="A112" s="59"/>
      <c r="B112" s="16">
        <v>101</v>
      </c>
      <c r="C112" s="139"/>
      <c r="D112" s="18" t="s">
        <v>177</v>
      </c>
      <c r="E112" s="34" t="s">
        <v>178</v>
      </c>
      <c r="F112" s="19">
        <v>1</v>
      </c>
      <c r="G112" s="20">
        <f t="shared" si="6"/>
        <v>1</v>
      </c>
      <c r="H112" s="20">
        <f t="shared" si="7"/>
        <v>1</v>
      </c>
      <c r="I112" s="19">
        <v>1</v>
      </c>
    </row>
    <row r="113" spans="1:10" ht="45.75" customHeight="1" x14ac:dyDescent="0.35">
      <c r="A113" s="59"/>
      <c r="B113" s="16">
        <v>102</v>
      </c>
      <c r="C113" s="139"/>
      <c r="D113" s="18" t="s">
        <v>179</v>
      </c>
      <c r="E113" s="27" t="s">
        <v>180</v>
      </c>
      <c r="F113" s="19">
        <v>5</v>
      </c>
      <c r="G113" s="20">
        <f t="shared" si="6"/>
        <v>5</v>
      </c>
      <c r="H113" s="20">
        <f t="shared" si="7"/>
        <v>5</v>
      </c>
      <c r="I113" s="19">
        <v>5</v>
      </c>
    </row>
    <row r="114" spans="1:10" ht="60" customHeight="1" x14ac:dyDescent="0.35">
      <c r="A114" s="59"/>
      <c r="B114" s="16">
        <v>103</v>
      </c>
      <c r="C114" s="139"/>
      <c r="D114" s="18" t="s">
        <v>181</v>
      </c>
      <c r="E114" s="27" t="s">
        <v>182</v>
      </c>
      <c r="F114" s="19">
        <v>5</v>
      </c>
      <c r="G114" s="20">
        <f t="shared" si="6"/>
        <v>5</v>
      </c>
      <c r="H114" s="20">
        <f t="shared" si="7"/>
        <v>5</v>
      </c>
      <c r="I114" s="19">
        <v>5</v>
      </c>
    </row>
    <row r="115" spans="1:10" ht="60" customHeight="1" x14ac:dyDescent="0.35">
      <c r="A115" s="59"/>
      <c r="B115" s="16">
        <v>104</v>
      </c>
      <c r="C115" s="139"/>
      <c r="D115" s="34" t="s">
        <v>183</v>
      </c>
      <c r="E115" s="34" t="s">
        <v>184</v>
      </c>
      <c r="F115" s="19">
        <v>1</v>
      </c>
      <c r="G115" s="20">
        <f t="shared" si="6"/>
        <v>1</v>
      </c>
      <c r="H115" s="20">
        <f t="shared" si="7"/>
        <v>1</v>
      </c>
      <c r="I115" s="19">
        <v>1</v>
      </c>
    </row>
    <row r="116" spans="1:10" ht="34.5" customHeight="1" x14ac:dyDescent="0.35">
      <c r="A116" s="59"/>
      <c r="B116" s="16">
        <v>105</v>
      </c>
      <c r="C116" s="140"/>
      <c r="D116" s="34" t="s">
        <v>185</v>
      </c>
      <c r="E116" s="34" t="s">
        <v>186</v>
      </c>
      <c r="F116" s="19">
        <v>1</v>
      </c>
      <c r="G116" s="20">
        <f t="shared" si="6"/>
        <v>1</v>
      </c>
      <c r="H116" s="20">
        <f t="shared" si="7"/>
        <v>1</v>
      </c>
      <c r="I116" s="19">
        <v>1</v>
      </c>
    </row>
    <row r="117" spans="1:10" ht="36.75" customHeight="1" x14ac:dyDescent="0.35">
      <c r="A117" s="60"/>
      <c r="B117" s="16">
        <v>106</v>
      </c>
      <c r="C117" s="154" t="s">
        <v>187</v>
      </c>
      <c r="D117" s="18" t="s">
        <v>188</v>
      </c>
      <c r="E117" s="27">
        <v>5</v>
      </c>
      <c r="F117" s="19">
        <v>5</v>
      </c>
      <c r="G117" s="20">
        <f t="shared" si="6"/>
        <v>5</v>
      </c>
      <c r="H117" s="20">
        <f t="shared" si="7"/>
        <v>5</v>
      </c>
      <c r="I117" s="19">
        <v>5</v>
      </c>
      <c r="J117" s="25"/>
    </row>
    <row r="118" spans="1:10" ht="54" customHeight="1" x14ac:dyDescent="0.35">
      <c r="A118" s="60"/>
      <c r="B118" s="16">
        <v>107</v>
      </c>
      <c r="C118" s="155"/>
      <c r="D118" s="18" t="s">
        <v>357</v>
      </c>
      <c r="E118" s="27" t="s">
        <v>189</v>
      </c>
      <c r="F118" s="19">
        <v>5</v>
      </c>
      <c r="G118" s="20">
        <f t="shared" si="6"/>
        <v>5</v>
      </c>
      <c r="H118" s="20">
        <f t="shared" si="7"/>
        <v>5</v>
      </c>
      <c r="I118" s="19">
        <v>5</v>
      </c>
      <c r="J118" s="25"/>
    </row>
    <row r="119" spans="1:10" s="25" customFormat="1" ht="36" customHeight="1" x14ac:dyDescent="0.35">
      <c r="A119" s="60"/>
      <c r="B119" s="16">
        <v>108</v>
      </c>
      <c r="C119" s="155"/>
      <c r="D119" s="18" t="s">
        <v>190</v>
      </c>
      <c r="E119" s="27" t="s">
        <v>189</v>
      </c>
      <c r="F119" s="19">
        <v>5</v>
      </c>
      <c r="G119" s="20">
        <f t="shared" si="6"/>
        <v>5</v>
      </c>
      <c r="H119" s="20">
        <f t="shared" si="7"/>
        <v>5</v>
      </c>
      <c r="I119" s="19">
        <v>5</v>
      </c>
    </row>
    <row r="120" spans="1:10" s="25" customFormat="1" ht="45" customHeight="1" x14ac:dyDescent="0.35">
      <c r="A120" s="60"/>
      <c r="B120" s="16">
        <v>109</v>
      </c>
      <c r="C120" s="156"/>
      <c r="D120" s="27" t="s">
        <v>103</v>
      </c>
      <c r="E120" s="18" t="s">
        <v>104</v>
      </c>
      <c r="F120" s="19">
        <v>5</v>
      </c>
      <c r="G120" s="20">
        <f t="shared" si="6"/>
        <v>5</v>
      </c>
      <c r="H120" s="20">
        <f t="shared" si="7"/>
        <v>5</v>
      </c>
      <c r="I120" s="19">
        <v>5</v>
      </c>
    </row>
    <row r="121" spans="1:10" s="25" customFormat="1" ht="45.75" customHeight="1" x14ac:dyDescent="0.35">
      <c r="A121" s="59"/>
      <c r="B121" s="16">
        <v>110</v>
      </c>
      <c r="C121" s="150" t="s">
        <v>468</v>
      </c>
      <c r="D121" s="151"/>
      <c r="E121" s="151"/>
      <c r="F121" s="61"/>
      <c r="G121" s="20"/>
      <c r="H121" s="20"/>
      <c r="I121" s="19"/>
    </row>
    <row r="122" spans="1:10" s="25" customFormat="1" ht="69" customHeight="1" x14ac:dyDescent="0.35">
      <c r="A122" s="59"/>
      <c r="B122" s="16">
        <v>111</v>
      </c>
      <c r="C122" s="152" t="s">
        <v>327</v>
      </c>
      <c r="D122" s="39" t="s">
        <v>342</v>
      </c>
      <c r="E122" s="18" t="s">
        <v>380</v>
      </c>
      <c r="F122" s="19">
        <v>5</v>
      </c>
      <c r="G122" s="20">
        <f t="shared" ref="G122:G151" si="8">IF(F122=H122,I122)</f>
        <v>5</v>
      </c>
      <c r="H122" s="20">
        <f t="shared" ref="H122:H151" si="9">IF(F122="NA","NA",I122)</f>
        <v>5</v>
      </c>
      <c r="I122" s="19">
        <v>5</v>
      </c>
    </row>
    <row r="123" spans="1:10" s="25" customFormat="1" ht="36" customHeight="1" x14ac:dyDescent="0.35">
      <c r="A123" s="59"/>
      <c r="B123" s="16">
        <v>112</v>
      </c>
      <c r="C123" s="153"/>
      <c r="D123" s="40" t="s">
        <v>341</v>
      </c>
      <c r="E123" s="18" t="s">
        <v>88</v>
      </c>
      <c r="F123" s="19">
        <v>5</v>
      </c>
      <c r="G123" s="20">
        <f t="shared" si="8"/>
        <v>5</v>
      </c>
      <c r="H123" s="20">
        <f t="shared" si="9"/>
        <v>5</v>
      </c>
      <c r="I123" s="19">
        <v>5</v>
      </c>
    </row>
    <row r="124" spans="1:10" s="25" customFormat="1" ht="36" x14ac:dyDescent="0.35">
      <c r="A124" s="59"/>
      <c r="B124" s="16">
        <v>113</v>
      </c>
      <c r="C124" s="41" t="s">
        <v>432</v>
      </c>
      <c r="D124" s="18" t="s">
        <v>191</v>
      </c>
      <c r="E124" s="34" t="s">
        <v>358</v>
      </c>
      <c r="F124" s="19">
        <v>1</v>
      </c>
      <c r="G124" s="20">
        <f t="shared" si="8"/>
        <v>1</v>
      </c>
      <c r="H124" s="20">
        <f t="shared" si="9"/>
        <v>1</v>
      </c>
      <c r="I124" s="19">
        <v>1</v>
      </c>
    </row>
    <row r="125" spans="1:10" s="25" customFormat="1" ht="18.75" x14ac:dyDescent="0.35">
      <c r="A125" s="59"/>
      <c r="B125" s="16">
        <v>114</v>
      </c>
      <c r="C125" s="42" t="s">
        <v>433</v>
      </c>
      <c r="D125" s="43" t="s">
        <v>192</v>
      </c>
      <c r="E125" s="42" t="s">
        <v>193</v>
      </c>
      <c r="F125" s="19">
        <v>1</v>
      </c>
      <c r="G125" s="20">
        <f t="shared" si="8"/>
        <v>1</v>
      </c>
      <c r="H125" s="20">
        <f t="shared" si="9"/>
        <v>1</v>
      </c>
      <c r="I125" s="19">
        <v>1</v>
      </c>
      <c r="J125" s="10"/>
    </row>
    <row r="126" spans="1:10" s="25" customFormat="1" ht="18.75" x14ac:dyDescent="0.35">
      <c r="A126" s="59"/>
      <c r="B126" s="16">
        <v>115</v>
      </c>
      <c r="C126" s="44" t="s">
        <v>434</v>
      </c>
      <c r="D126" s="45" t="s">
        <v>194</v>
      </c>
      <c r="E126" s="44" t="s">
        <v>193</v>
      </c>
      <c r="F126" s="19">
        <v>1</v>
      </c>
      <c r="G126" s="20">
        <f t="shared" si="8"/>
        <v>1</v>
      </c>
      <c r="H126" s="20">
        <f t="shared" si="9"/>
        <v>1</v>
      </c>
      <c r="I126" s="19">
        <v>1</v>
      </c>
      <c r="J126" s="10"/>
    </row>
    <row r="127" spans="1:10" ht="18.75" x14ac:dyDescent="0.35">
      <c r="A127" s="59"/>
      <c r="B127" s="16">
        <v>116</v>
      </c>
      <c r="C127" s="44" t="s">
        <v>452</v>
      </c>
      <c r="D127" s="45" t="s">
        <v>195</v>
      </c>
      <c r="E127" s="44" t="s">
        <v>193</v>
      </c>
      <c r="F127" s="19">
        <v>1</v>
      </c>
      <c r="G127" s="20">
        <f t="shared" si="8"/>
        <v>1</v>
      </c>
      <c r="H127" s="20">
        <f t="shared" si="9"/>
        <v>1</v>
      </c>
      <c r="I127" s="19">
        <v>1</v>
      </c>
    </row>
    <row r="128" spans="1:10" ht="18.75" x14ac:dyDescent="0.35">
      <c r="A128" s="59"/>
      <c r="B128" s="16">
        <v>117</v>
      </c>
      <c r="C128" s="44" t="s">
        <v>453</v>
      </c>
      <c r="D128" s="45" t="s">
        <v>89</v>
      </c>
      <c r="E128" s="44" t="s">
        <v>193</v>
      </c>
      <c r="F128" s="19">
        <v>1</v>
      </c>
      <c r="G128" s="20">
        <f t="shared" si="8"/>
        <v>1</v>
      </c>
      <c r="H128" s="20">
        <f t="shared" si="9"/>
        <v>1</v>
      </c>
      <c r="I128" s="19">
        <v>1</v>
      </c>
    </row>
    <row r="129" spans="1:9" ht="18.75" x14ac:dyDescent="0.35">
      <c r="A129" s="59"/>
      <c r="B129" s="16">
        <v>118</v>
      </c>
      <c r="C129" s="44" t="s">
        <v>454</v>
      </c>
      <c r="D129" s="45" t="s">
        <v>196</v>
      </c>
      <c r="E129" s="44" t="s">
        <v>193</v>
      </c>
      <c r="F129" s="19">
        <v>1</v>
      </c>
      <c r="G129" s="20">
        <f t="shared" si="8"/>
        <v>1</v>
      </c>
      <c r="H129" s="20">
        <f t="shared" si="9"/>
        <v>1</v>
      </c>
      <c r="I129" s="19">
        <v>1</v>
      </c>
    </row>
    <row r="130" spans="1:9" ht="18.75" x14ac:dyDescent="0.35">
      <c r="A130" s="59"/>
      <c r="B130" s="16">
        <v>119</v>
      </c>
      <c r="C130" s="44" t="s">
        <v>455</v>
      </c>
      <c r="D130" s="45" t="s">
        <v>197</v>
      </c>
      <c r="E130" s="44" t="s">
        <v>193</v>
      </c>
      <c r="F130" s="19">
        <v>1</v>
      </c>
      <c r="G130" s="20">
        <f t="shared" si="8"/>
        <v>1</v>
      </c>
      <c r="H130" s="20">
        <f t="shared" si="9"/>
        <v>1</v>
      </c>
      <c r="I130" s="19">
        <v>1</v>
      </c>
    </row>
    <row r="131" spans="1:9" ht="18.75" x14ac:dyDescent="0.35">
      <c r="A131" s="59"/>
      <c r="B131" s="16">
        <v>120</v>
      </c>
      <c r="C131" s="44" t="s">
        <v>456</v>
      </c>
      <c r="D131" s="45" t="s">
        <v>90</v>
      </c>
      <c r="E131" s="44" t="s">
        <v>91</v>
      </c>
      <c r="F131" s="19">
        <v>1</v>
      </c>
      <c r="G131" s="20">
        <f t="shared" si="8"/>
        <v>1</v>
      </c>
      <c r="H131" s="20">
        <f t="shared" si="9"/>
        <v>1</v>
      </c>
      <c r="I131" s="19">
        <v>1</v>
      </c>
    </row>
    <row r="132" spans="1:9" ht="18.75" x14ac:dyDescent="0.35">
      <c r="A132" s="59"/>
      <c r="B132" s="16">
        <v>121</v>
      </c>
      <c r="C132" s="44" t="s">
        <v>435</v>
      </c>
      <c r="D132" s="45" t="s">
        <v>198</v>
      </c>
      <c r="E132" s="44" t="s">
        <v>193</v>
      </c>
      <c r="F132" s="19">
        <v>1</v>
      </c>
      <c r="G132" s="20">
        <f t="shared" si="8"/>
        <v>1</v>
      </c>
      <c r="H132" s="20">
        <f t="shared" si="9"/>
        <v>1</v>
      </c>
      <c r="I132" s="19">
        <v>1</v>
      </c>
    </row>
    <row r="133" spans="1:9" ht="18.75" x14ac:dyDescent="0.35">
      <c r="A133" s="59"/>
      <c r="B133" s="16">
        <v>122</v>
      </c>
      <c r="C133" s="44" t="s">
        <v>436</v>
      </c>
      <c r="D133" s="45" t="s">
        <v>92</v>
      </c>
      <c r="E133" s="44" t="s">
        <v>91</v>
      </c>
      <c r="F133" s="19">
        <v>1</v>
      </c>
      <c r="G133" s="20">
        <f t="shared" si="8"/>
        <v>1</v>
      </c>
      <c r="H133" s="20">
        <f t="shared" si="9"/>
        <v>1</v>
      </c>
      <c r="I133" s="19">
        <v>1</v>
      </c>
    </row>
    <row r="134" spans="1:9" ht="18.75" x14ac:dyDescent="0.35">
      <c r="A134" s="59"/>
      <c r="B134" s="16">
        <v>123</v>
      </c>
      <c r="C134" s="44" t="s">
        <v>437</v>
      </c>
      <c r="D134" s="45" t="s">
        <v>199</v>
      </c>
      <c r="E134" s="44" t="s">
        <v>193</v>
      </c>
      <c r="F134" s="19">
        <v>1</v>
      </c>
      <c r="G134" s="20">
        <f t="shared" si="8"/>
        <v>1</v>
      </c>
      <c r="H134" s="20">
        <f t="shared" si="9"/>
        <v>1</v>
      </c>
      <c r="I134" s="19">
        <v>1</v>
      </c>
    </row>
    <row r="135" spans="1:9" ht="18.75" x14ac:dyDescent="0.35">
      <c r="A135" s="59"/>
      <c r="B135" s="16">
        <v>124</v>
      </c>
      <c r="C135" s="44" t="s">
        <v>438</v>
      </c>
      <c r="D135" s="45" t="s">
        <v>200</v>
      </c>
      <c r="E135" s="44" t="s">
        <v>193</v>
      </c>
      <c r="F135" s="19">
        <v>1</v>
      </c>
      <c r="G135" s="20">
        <f t="shared" si="8"/>
        <v>1</v>
      </c>
      <c r="H135" s="20">
        <f t="shared" si="9"/>
        <v>1</v>
      </c>
      <c r="I135" s="19">
        <v>1</v>
      </c>
    </row>
    <row r="136" spans="1:9" ht="18.75" x14ac:dyDescent="0.35">
      <c r="A136" s="59"/>
      <c r="B136" s="16">
        <v>125</v>
      </c>
      <c r="C136" s="44" t="s">
        <v>457</v>
      </c>
      <c r="D136" s="45" t="s">
        <v>201</v>
      </c>
      <c r="E136" s="44" t="s">
        <v>193</v>
      </c>
      <c r="F136" s="19">
        <v>1</v>
      </c>
      <c r="G136" s="20">
        <f t="shared" si="8"/>
        <v>1</v>
      </c>
      <c r="H136" s="20">
        <f t="shared" si="9"/>
        <v>1</v>
      </c>
      <c r="I136" s="19">
        <v>1</v>
      </c>
    </row>
    <row r="137" spans="1:9" ht="18.75" x14ac:dyDescent="0.35">
      <c r="A137" s="59"/>
      <c r="B137" s="16">
        <v>126</v>
      </c>
      <c r="C137" s="44" t="s">
        <v>439</v>
      </c>
      <c r="D137" s="45" t="s">
        <v>202</v>
      </c>
      <c r="E137" s="44" t="s">
        <v>193</v>
      </c>
      <c r="F137" s="19">
        <v>1</v>
      </c>
      <c r="G137" s="20">
        <f t="shared" si="8"/>
        <v>1</v>
      </c>
      <c r="H137" s="20">
        <f t="shared" si="9"/>
        <v>1</v>
      </c>
      <c r="I137" s="19">
        <v>1</v>
      </c>
    </row>
    <row r="138" spans="1:9" ht="18.75" x14ac:dyDescent="0.35">
      <c r="A138" s="59"/>
      <c r="B138" s="16">
        <v>127</v>
      </c>
      <c r="C138" s="44" t="s">
        <v>440</v>
      </c>
      <c r="D138" s="45" t="s">
        <v>203</v>
      </c>
      <c r="E138" s="44" t="s">
        <v>193</v>
      </c>
      <c r="F138" s="19">
        <v>1</v>
      </c>
      <c r="G138" s="20">
        <f t="shared" si="8"/>
        <v>1</v>
      </c>
      <c r="H138" s="20">
        <f t="shared" si="9"/>
        <v>1</v>
      </c>
      <c r="I138" s="19">
        <v>1</v>
      </c>
    </row>
    <row r="139" spans="1:9" ht="18.75" x14ac:dyDescent="0.35">
      <c r="A139" s="59"/>
      <c r="B139" s="16">
        <v>128</v>
      </c>
      <c r="C139" s="42" t="s">
        <v>470</v>
      </c>
      <c r="D139" s="43" t="s">
        <v>204</v>
      </c>
      <c r="E139" s="42" t="s">
        <v>193</v>
      </c>
      <c r="F139" s="19">
        <v>1</v>
      </c>
      <c r="G139" s="20">
        <f t="shared" si="8"/>
        <v>1</v>
      </c>
      <c r="H139" s="20">
        <f t="shared" si="9"/>
        <v>1</v>
      </c>
      <c r="I139" s="19">
        <v>1</v>
      </c>
    </row>
    <row r="140" spans="1:9" ht="18.75" x14ac:dyDescent="0.35">
      <c r="A140" s="59"/>
      <c r="B140" s="16">
        <v>129</v>
      </c>
      <c r="C140" s="42" t="s">
        <v>471</v>
      </c>
      <c r="D140" s="43" t="s">
        <v>205</v>
      </c>
      <c r="E140" s="42" t="s">
        <v>193</v>
      </c>
      <c r="F140" s="19">
        <v>1</v>
      </c>
      <c r="G140" s="20">
        <f t="shared" si="8"/>
        <v>1</v>
      </c>
      <c r="H140" s="20">
        <f t="shared" si="9"/>
        <v>1</v>
      </c>
      <c r="I140" s="19">
        <v>1</v>
      </c>
    </row>
    <row r="141" spans="1:9" ht="18.75" x14ac:dyDescent="0.35">
      <c r="A141" s="59"/>
      <c r="B141" s="16">
        <v>130</v>
      </c>
      <c r="C141" s="42" t="s">
        <v>441</v>
      </c>
      <c r="D141" s="43" t="s">
        <v>206</v>
      </c>
      <c r="E141" s="42" t="s">
        <v>193</v>
      </c>
      <c r="F141" s="19">
        <v>1</v>
      </c>
      <c r="G141" s="20">
        <f t="shared" si="8"/>
        <v>1</v>
      </c>
      <c r="H141" s="20">
        <f t="shared" si="9"/>
        <v>1</v>
      </c>
      <c r="I141" s="19">
        <v>1</v>
      </c>
    </row>
    <row r="142" spans="1:9" ht="18.75" x14ac:dyDescent="0.35">
      <c r="A142" s="59"/>
      <c r="B142" s="16">
        <v>131</v>
      </c>
      <c r="C142" s="42" t="s">
        <v>442</v>
      </c>
      <c r="D142" s="43" t="s">
        <v>207</v>
      </c>
      <c r="E142" s="42" t="s">
        <v>193</v>
      </c>
      <c r="F142" s="19">
        <v>1</v>
      </c>
      <c r="G142" s="20">
        <f t="shared" si="8"/>
        <v>1</v>
      </c>
      <c r="H142" s="20">
        <f t="shared" si="9"/>
        <v>1</v>
      </c>
      <c r="I142" s="19">
        <v>1</v>
      </c>
    </row>
    <row r="143" spans="1:9" ht="18.75" x14ac:dyDescent="0.35">
      <c r="A143" s="59"/>
      <c r="B143" s="16">
        <v>132</v>
      </c>
      <c r="C143" s="42" t="s">
        <v>443</v>
      </c>
      <c r="D143" s="43" t="s">
        <v>93</v>
      </c>
      <c r="E143" s="42" t="s">
        <v>91</v>
      </c>
      <c r="F143" s="19">
        <v>1</v>
      </c>
      <c r="G143" s="20">
        <f t="shared" si="8"/>
        <v>1</v>
      </c>
      <c r="H143" s="20">
        <f t="shared" si="9"/>
        <v>1</v>
      </c>
      <c r="I143" s="19">
        <v>1</v>
      </c>
    </row>
    <row r="144" spans="1:9" ht="18.75" x14ac:dyDescent="0.35">
      <c r="A144" s="59"/>
      <c r="B144" s="16">
        <v>133</v>
      </c>
      <c r="C144" s="42" t="s">
        <v>444</v>
      </c>
      <c r="D144" s="43" t="s">
        <v>208</v>
      </c>
      <c r="E144" s="42" t="s">
        <v>193</v>
      </c>
      <c r="F144" s="19">
        <v>1</v>
      </c>
      <c r="G144" s="20">
        <f t="shared" si="8"/>
        <v>1</v>
      </c>
      <c r="H144" s="20">
        <f t="shared" si="9"/>
        <v>1</v>
      </c>
      <c r="I144" s="19">
        <v>1</v>
      </c>
    </row>
    <row r="145" spans="1:9" ht="18.75" x14ac:dyDescent="0.35">
      <c r="A145" s="59"/>
      <c r="B145" s="16">
        <v>134</v>
      </c>
      <c r="C145" s="42" t="s">
        <v>445</v>
      </c>
      <c r="D145" s="43" t="s">
        <v>209</v>
      </c>
      <c r="E145" s="42" t="s">
        <v>193</v>
      </c>
      <c r="F145" s="19">
        <v>1</v>
      </c>
      <c r="G145" s="20">
        <f t="shared" si="8"/>
        <v>1</v>
      </c>
      <c r="H145" s="20">
        <f t="shared" si="9"/>
        <v>1</v>
      </c>
      <c r="I145" s="19">
        <v>1</v>
      </c>
    </row>
    <row r="146" spans="1:9" ht="18.75" x14ac:dyDescent="0.35">
      <c r="A146" s="59"/>
      <c r="B146" s="16">
        <v>135</v>
      </c>
      <c r="C146" s="42" t="s">
        <v>446</v>
      </c>
      <c r="D146" s="43" t="s">
        <v>210</v>
      </c>
      <c r="E146" s="42" t="s">
        <v>193</v>
      </c>
      <c r="F146" s="19">
        <v>1</v>
      </c>
      <c r="G146" s="20">
        <f t="shared" si="8"/>
        <v>1</v>
      </c>
      <c r="H146" s="20">
        <f t="shared" si="9"/>
        <v>1</v>
      </c>
      <c r="I146" s="19">
        <v>1</v>
      </c>
    </row>
    <row r="147" spans="1:9" ht="18.75" x14ac:dyDescent="0.35">
      <c r="A147" s="59"/>
      <c r="B147" s="16">
        <v>136</v>
      </c>
      <c r="C147" s="42" t="s">
        <v>447</v>
      </c>
      <c r="D147" s="43" t="s">
        <v>211</v>
      </c>
      <c r="E147" s="42" t="s">
        <v>193</v>
      </c>
      <c r="F147" s="19">
        <v>1</v>
      </c>
      <c r="G147" s="20">
        <f t="shared" si="8"/>
        <v>1</v>
      </c>
      <c r="H147" s="20">
        <f t="shared" si="9"/>
        <v>1</v>
      </c>
      <c r="I147" s="19">
        <v>1</v>
      </c>
    </row>
    <row r="148" spans="1:9" ht="36" x14ac:dyDescent="0.35">
      <c r="A148" s="59"/>
      <c r="B148" s="16">
        <v>137</v>
      </c>
      <c r="C148" s="42" t="s">
        <v>472</v>
      </c>
      <c r="D148" s="43" t="s">
        <v>94</v>
      </c>
      <c r="E148" s="42" t="s">
        <v>193</v>
      </c>
      <c r="F148" s="19">
        <v>1</v>
      </c>
      <c r="G148" s="20">
        <f t="shared" si="8"/>
        <v>1</v>
      </c>
      <c r="H148" s="20">
        <f t="shared" si="9"/>
        <v>1</v>
      </c>
      <c r="I148" s="19">
        <v>1</v>
      </c>
    </row>
    <row r="149" spans="1:9" ht="36" x14ac:dyDescent="0.35">
      <c r="A149" s="59"/>
      <c r="B149" s="16">
        <v>138</v>
      </c>
      <c r="C149" s="42" t="s">
        <v>473</v>
      </c>
      <c r="D149" s="45" t="s">
        <v>212</v>
      </c>
      <c r="E149" s="44" t="s">
        <v>193</v>
      </c>
      <c r="F149" s="19">
        <v>1</v>
      </c>
      <c r="G149" s="20">
        <f t="shared" si="8"/>
        <v>1</v>
      </c>
      <c r="H149" s="20">
        <f t="shared" si="9"/>
        <v>1</v>
      </c>
      <c r="I149" s="19">
        <v>1</v>
      </c>
    </row>
    <row r="150" spans="1:9" ht="36" x14ac:dyDescent="0.35">
      <c r="A150" s="59"/>
      <c r="B150" s="16">
        <v>139</v>
      </c>
      <c r="C150" s="42" t="s">
        <v>474</v>
      </c>
      <c r="D150" s="45" t="s">
        <v>95</v>
      </c>
      <c r="E150" s="44" t="s">
        <v>193</v>
      </c>
      <c r="F150" s="19">
        <v>1</v>
      </c>
      <c r="G150" s="20">
        <f t="shared" si="8"/>
        <v>1</v>
      </c>
      <c r="H150" s="20">
        <f t="shared" si="9"/>
        <v>1</v>
      </c>
      <c r="I150" s="19">
        <v>1</v>
      </c>
    </row>
    <row r="151" spans="1:9" ht="18.75" x14ac:dyDescent="0.35">
      <c r="A151" s="59"/>
      <c r="B151" s="16">
        <v>140</v>
      </c>
      <c r="C151" s="42" t="s">
        <v>475</v>
      </c>
      <c r="D151" s="45" t="s">
        <v>96</v>
      </c>
      <c r="E151" s="44" t="s">
        <v>91</v>
      </c>
      <c r="F151" s="19">
        <v>1</v>
      </c>
      <c r="G151" s="20">
        <f t="shared" si="8"/>
        <v>1</v>
      </c>
      <c r="H151" s="20">
        <f t="shared" si="9"/>
        <v>1</v>
      </c>
      <c r="I151" s="19">
        <v>1</v>
      </c>
    </row>
    <row r="152" spans="1:9" ht="18.75" x14ac:dyDescent="0.35">
      <c r="A152" s="59"/>
      <c r="B152" s="16">
        <v>141</v>
      </c>
      <c r="C152" s="42" t="s">
        <v>476</v>
      </c>
      <c r="D152" s="45" t="s">
        <v>213</v>
      </c>
      <c r="E152" s="44" t="s">
        <v>193</v>
      </c>
      <c r="F152" s="19">
        <v>1</v>
      </c>
      <c r="G152" s="20">
        <f t="shared" ref="G152:G182" si="10">IF(F152=H152,I152)</f>
        <v>1</v>
      </c>
      <c r="H152" s="20">
        <f t="shared" ref="H152:H182" si="11">IF(F152="NA","NA",I152)</f>
        <v>1</v>
      </c>
      <c r="I152" s="19">
        <v>1</v>
      </c>
    </row>
    <row r="153" spans="1:9" ht="18.75" x14ac:dyDescent="0.35">
      <c r="A153" s="59"/>
      <c r="B153" s="16">
        <v>142</v>
      </c>
      <c r="C153" s="44" t="s">
        <v>458</v>
      </c>
      <c r="D153" s="45" t="s">
        <v>214</v>
      </c>
      <c r="E153" s="44" t="s">
        <v>193</v>
      </c>
      <c r="F153" s="19">
        <v>1</v>
      </c>
      <c r="G153" s="20">
        <f t="shared" si="10"/>
        <v>1</v>
      </c>
      <c r="H153" s="20">
        <f t="shared" si="11"/>
        <v>1</v>
      </c>
      <c r="I153" s="19">
        <v>1</v>
      </c>
    </row>
    <row r="154" spans="1:9" ht="18.75" x14ac:dyDescent="0.35">
      <c r="A154" s="59"/>
      <c r="B154" s="16">
        <v>143</v>
      </c>
      <c r="C154" s="44" t="s">
        <v>467</v>
      </c>
      <c r="D154" s="45" t="s">
        <v>396</v>
      </c>
      <c r="E154" s="44" t="s">
        <v>193</v>
      </c>
      <c r="F154" s="19">
        <v>1</v>
      </c>
      <c r="G154" s="20">
        <f t="shared" si="10"/>
        <v>1</v>
      </c>
      <c r="H154" s="20">
        <f t="shared" si="11"/>
        <v>1</v>
      </c>
      <c r="I154" s="19">
        <v>1</v>
      </c>
    </row>
    <row r="155" spans="1:9" ht="18.75" x14ac:dyDescent="0.35">
      <c r="A155" s="59"/>
      <c r="B155" s="16">
        <v>144</v>
      </c>
      <c r="C155" s="44" t="s">
        <v>459</v>
      </c>
      <c r="D155" s="45" t="s">
        <v>215</v>
      </c>
      <c r="E155" s="44" t="s">
        <v>193</v>
      </c>
      <c r="F155" s="19">
        <v>1</v>
      </c>
      <c r="G155" s="20">
        <f t="shared" si="10"/>
        <v>1</v>
      </c>
      <c r="H155" s="20">
        <f t="shared" si="11"/>
        <v>1</v>
      </c>
      <c r="I155" s="19">
        <v>1</v>
      </c>
    </row>
    <row r="156" spans="1:9" ht="18.75" x14ac:dyDescent="0.35">
      <c r="A156" s="59"/>
      <c r="B156" s="16">
        <v>145</v>
      </c>
      <c r="C156" s="44" t="s">
        <v>448</v>
      </c>
      <c r="D156" s="45" t="s">
        <v>216</v>
      </c>
      <c r="E156" s="44" t="s">
        <v>193</v>
      </c>
      <c r="F156" s="19">
        <v>1</v>
      </c>
      <c r="G156" s="20">
        <f t="shared" si="10"/>
        <v>1</v>
      </c>
      <c r="H156" s="20">
        <f t="shared" si="11"/>
        <v>1</v>
      </c>
      <c r="I156" s="19">
        <v>1</v>
      </c>
    </row>
    <row r="157" spans="1:9" ht="18.75" x14ac:dyDescent="0.35">
      <c r="A157" s="59"/>
      <c r="B157" s="16">
        <v>146</v>
      </c>
      <c r="C157" s="44" t="s">
        <v>449</v>
      </c>
      <c r="D157" s="45" t="s">
        <v>217</v>
      </c>
      <c r="E157" s="44" t="s">
        <v>193</v>
      </c>
      <c r="F157" s="19">
        <v>1</v>
      </c>
      <c r="G157" s="20">
        <f t="shared" si="10"/>
        <v>1</v>
      </c>
      <c r="H157" s="20">
        <f t="shared" si="11"/>
        <v>1</v>
      </c>
      <c r="I157" s="19">
        <v>1</v>
      </c>
    </row>
    <row r="158" spans="1:9" ht="36" x14ac:dyDescent="0.35">
      <c r="A158" s="59"/>
      <c r="B158" s="16">
        <v>147</v>
      </c>
      <c r="C158" s="44" t="s">
        <v>450</v>
      </c>
      <c r="D158" s="45" t="s">
        <v>97</v>
      </c>
      <c r="E158" s="44" t="s">
        <v>193</v>
      </c>
      <c r="F158" s="19">
        <v>1</v>
      </c>
      <c r="G158" s="20">
        <f t="shared" si="10"/>
        <v>1</v>
      </c>
      <c r="H158" s="20">
        <f t="shared" si="11"/>
        <v>1</v>
      </c>
      <c r="I158" s="19">
        <v>1</v>
      </c>
    </row>
    <row r="159" spans="1:9" ht="18.75" x14ac:dyDescent="0.35">
      <c r="A159" s="59"/>
      <c r="B159" s="16">
        <v>148</v>
      </c>
      <c r="C159" s="44" t="s">
        <v>451</v>
      </c>
      <c r="D159" s="45" t="s">
        <v>218</v>
      </c>
      <c r="E159" s="44" t="s">
        <v>193</v>
      </c>
      <c r="F159" s="19">
        <v>1</v>
      </c>
      <c r="G159" s="20">
        <f t="shared" si="10"/>
        <v>1</v>
      </c>
      <c r="H159" s="20">
        <f t="shared" si="11"/>
        <v>1</v>
      </c>
      <c r="I159" s="19">
        <v>1</v>
      </c>
    </row>
    <row r="160" spans="1:9" ht="36" x14ac:dyDescent="0.35">
      <c r="A160" s="59"/>
      <c r="B160" s="16">
        <v>149</v>
      </c>
      <c r="C160" s="44" t="s">
        <v>460</v>
      </c>
      <c r="D160" s="45" t="s">
        <v>219</v>
      </c>
      <c r="E160" s="44" t="s">
        <v>193</v>
      </c>
      <c r="F160" s="19">
        <v>1</v>
      </c>
      <c r="G160" s="20">
        <f t="shared" si="10"/>
        <v>1</v>
      </c>
      <c r="H160" s="20">
        <f t="shared" si="11"/>
        <v>1</v>
      </c>
      <c r="I160" s="19">
        <v>1</v>
      </c>
    </row>
    <row r="161" spans="1:10" ht="36" x14ac:dyDescent="0.35">
      <c r="A161" s="59"/>
      <c r="B161" s="16">
        <v>150</v>
      </c>
      <c r="C161" s="44" t="s">
        <v>461</v>
      </c>
      <c r="D161" s="45" t="s">
        <v>98</v>
      </c>
      <c r="E161" s="44" t="s">
        <v>193</v>
      </c>
      <c r="F161" s="19">
        <v>1</v>
      </c>
      <c r="G161" s="20">
        <f t="shared" si="10"/>
        <v>1</v>
      </c>
      <c r="H161" s="20">
        <f t="shared" si="11"/>
        <v>1</v>
      </c>
      <c r="I161" s="19">
        <v>1</v>
      </c>
    </row>
    <row r="162" spans="1:10" ht="36" x14ac:dyDescent="0.35">
      <c r="A162" s="59"/>
      <c r="B162" s="16">
        <v>151</v>
      </c>
      <c r="C162" s="44" t="s">
        <v>462</v>
      </c>
      <c r="D162" s="45" t="s">
        <v>220</v>
      </c>
      <c r="E162" s="44" t="s">
        <v>193</v>
      </c>
      <c r="F162" s="19">
        <v>1</v>
      </c>
      <c r="G162" s="20">
        <f t="shared" si="10"/>
        <v>1</v>
      </c>
      <c r="H162" s="20">
        <f t="shared" si="11"/>
        <v>1</v>
      </c>
      <c r="I162" s="19">
        <v>1</v>
      </c>
    </row>
    <row r="163" spans="1:10" ht="36" x14ac:dyDescent="0.35">
      <c r="A163" s="59"/>
      <c r="B163" s="16">
        <v>152</v>
      </c>
      <c r="C163" s="44" t="s">
        <v>463</v>
      </c>
      <c r="D163" s="45" t="s">
        <v>99</v>
      </c>
      <c r="E163" s="44" t="s">
        <v>91</v>
      </c>
      <c r="F163" s="19">
        <v>1</v>
      </c>
      <c r="G163" s="20">
        <f t="shared" si="10"/>
        <v>1</v>
      </c>
      <c r="H163" s="20">
        <f t="shared" si="11"/>
        <v>1</v>
      </c>
      <c r="I163" s="19">
        <v>1</v>
      </c>
    </row>
    <row r="164" spans="1:10" ht="18.75" x14ac:dyDescent="0.35">
      <c r="A164" s="59"/>
      <c r="B164" s="16">
        <v>153</v>
      </c>
      <c r="C164" s="44" t="s">
        <v>464</v>
      </c>
      <c r="D164" s="45" t="s">
        <v>221</v>
      </c>
      <c r="E164" s="44" t="s">
        <v>193</v>
      </c>
      <c r="F164" s="19">
        <v>1</v>
      </c>
      <c r="G164" s="20">
        <f t="shared" si="10"/>
        <v>1</v>
      </c>
      <c r="H164" s="20">
        <f t="shared" si="11"/>
        <v>1</v>
      </c>
      <c r="I164" s="19">
        <v>1</v>
      </c>
    </row>
    <row r="165" spans="1:10" ht="18.75" x14ac:dyDescent="0.35">
      <c r="A165" s="59"/>
      <c r="B165" s="16">
        <v>154</v>
      </c>
      <c r="C165" s="44" t="s">
        <v>465</v>
      </c>
      <c r="D165" s="45" t="s">
        <v>222</v>
      </c>
      <c r="E165" s="44" t="s">
        <v>193</v>
      </c>
      <c r="F165" s="19">
        <v>1</v>
      </c>
      <c r="G165" s="20">
        <f t="shared" si="10"/>
        <v>1</v>
      </c>
      <c r="H165" s="20">
        <f t="shared" si="11"/>
        <v>1</v>
      </c>
      <c r="I165" s="19">
        <v>1</v>
      </c>
    </row>
    <row r="166" spans="1:10" ht="18.75" x14ac:dyDescent="0.35">
      <c r="A166" s="59"/>
      <c r="B166" s="16">
        <v>155</v>
      </c>
      <c r="C166" s="44" t="s">
        <v>466</v>
      </c>
      <c r="D166" s="45" t="s">
        <v>223</v>
      </c>
      <c r="E166" s="44" t="s">
        <v>193</v>
      </c>
      <c r="F166" s="19">
        <v>1</v>
      </c>
      <c r="G166" s="20">
        <f t="shared" si="10"/>
        <v>1</v>
      </c>
      <c r="H166" s="20">
        <f t="shared" si="11"/>
        <v>1</v>
      </c>
      <c r="I166" s="19">
        <v>1</v>
      </c>
    </row>
    <row r="167" spans="1:10" ht="54" x14ac:dyDescent="0.35">
      <c r="A167" s="60"/>
      <c r="B167" s="16">
        <v>156</v>
      </c>
      <c r="C167" s="34" t="s">
        <v>420</v>
      </c>
      <c r="D167" s="34" t="s">
        <v>243</v>
      </c>
      <c r="E167" s="132" t="s">
        <v>477</v>
      </c>
      <c r="F167" s="19">
        <v>10</v>
      </c>
      <c r="G167" s="20">
        <f t="shared" si="10"/>
        <v>10</v>
      </c>
      <c r="H167" s="20">
        <f t="shared" si="11"/>
        <v>10</v>
      </c>
      <c r="I167" s="19">
        <v>10</v>
      </c>
    </row>
    <row r="168" spans="1:10" ht="54" x14ac:dyDescent="0.35">
      <c r="A168" s="60"/>
      <c r="B168" s="16">
        <v>157</v>
      </c>
      <c r="C168" s="34" t="s">
        <v>421</v>
      </c>
      <c r="D168" s="34" t="s">
        <v>347</v>
      </c>
      <c r="E168" s="133"/>
      <c r="F168" s="19">
        <v>10</v>
      </c>
      <c r="G168" s="20">
        <f t="shared" si="10"/>
        <v>10</v>
      </c>
      <c r="H168" s="20">
        <f t="shared" si="11"/>
        <v>10</v>
      </c>
      <c r="I168" s="19">
        <v>10</v>
      </c>
    </row>
    <row r="169" spans="1:10" ht="57.75" customHeight="1" x14ac:dyDescent="0.35">
      <c r="A169" s="60"/>
      <c r="B169" s="16">
        <v>158</v>
      </c>
      <c r="C169" s="34" t="s">
        <v>422</v>
      </c>
      <c r="D169" s="34" t="s">
        <v>224</v>
      </c>
      <c r="E169" s="133" t="s">
        <v>478</v>
      </c>
      <c r="F169" s="19">
        <v>10</v>
      </c>
      <c r="G169" s="20">
        <f t="shared" si="10"/>
        <v>10</v>
      </c>
      <c r="H169" s="20">
        <f t="shared" si="11"/>
        <v>10</v>
      </c>
      <c r="I169" s="19">
        <v>10</v>
      </c>
    </row>
    <row r="170" spans="1:10" ht="57.75" customHeight="1" x14ac:dyDescent="0.35">
      <c r="A170" s="60"/>
      <c r="B170" s="16">
        <v>159</v>
      </c>
      <c r="C170" s="34" t="s">
        <v>423</v>
      </c>
      <c r="D170" s="34" t="s">
        <v>338</v>
      </c>
      <c r="E170" s="133"/>
      <c r="F170" s="19">
        <v>10</v>
      </c>
      <c r="G170" s="20">
        <f t="shared" si="10"/>
        <v>10</v>
      </c>
      <c r="H170" s="20">
        <f t="shared" si="11"/>
        <v>10</v>
      </c>
      <c r="I170" s="19">
        <v>10</v>
      </c>
    </row>
    <row r="171" spans="1:10" ht="55.5" customHeight="1" x14ac:dyDescent="0.35">
      <c r="A171" s="60"/>
      <c r="B171" s="16">
        <v>160</v>
      </c>
      <c r="C171" s="27" t="s">
        <v>424</v>
      </c>
      <c r="D171" s="34" t="s">
        <v>348</v>
      </c>
      <c r="E171" s="134"/>
      <c r="F171" s="19">
        <v>10</v>
      </c>
      <c r="G171" s="20">
        <f t="shared" si="10"/>
        <v>10</v>
      </c>
      <c r="H171" s="20">
        <f t="shared" si="11"/>
        <v>10</v>
      </c>
      <c r="I171" s="19">
        <v>10</v>
      </c>
      <c r="J171" s="46"/>
    </row>
    <row r="172" spans="1:10" s="25" customFormat="1" ht="39" customHeight="1" x14ac:dyDescent="0.35">
      <c r="A172" s="60"/>
      <c r="B172" s="16">
        <v>161</v>
      </c>
      <c r="C172" s="141" t="s">
        <v>425</v>
      </c>
      <c r="D172" s="27" t="s">
        <v>340</v>
      </c>
      <c r="E172" s="34" t="s">
        <v>328</v>
      </c>
      <c r="F172" s="19">
        <v>10</v>
      </c>
      <c r="G172" s="20">
        <f t="shared" si="10"/>
        <v>10</v>
      </c>
      <c r="H172" s="20">
        <f t="shared" si="11"/>
        <v>10</v>
      </c>
      <c r="I172" s="19">
        <v>10</v>
      </c>
      <c r="J172" s="46"/>
    </row>
    <row r="173" spans="1:10" s="25" customFormat="1" ht="72" x14ac:dyDescent="0.35">
      <c r="A173" s="60"/>
      <c r="B173" s="16">
        <v>162</v>
      </c>
      <c r="C173" s="143"/>
      <c r="D173" s="103" t="s">
        <v>329</v>
      </c>
      <c r="E173" s="34" t="s">
        <v>479</v>
      </c>
      <c r="F173" s="19">
        <v>5</v>
      </c>
      <c r="G173" s="20">
        <f t="shared" si="10"/>
        <v>5</v>
      </c>
      <c r="H173" s="20">
        <f t="shared" si="11"/>
        <v>5</v>
      </c>
      <c r="I173" s="19">
        <v>5</v>
      </c>
      <c r="J173" s="46"/>
    </row>
    <row r="174" spans="1:10" s="25" customFormat="1" ht="45" customHeight="1" x14ac:dyDescent="0.35">
      <c r="A174" s="60"/>
      <c r="B174" s="16">
        <v>163</v>
      </c>
      <c r="C174" s="164" t="s">
        <v>330</v>
      </c>
      <c r="D174" s="27" t="s">
        <v>331</v>
      </c>
      <c r="E174" s="18" t="s">
        <v>332</v>
      </c>
      <c r="F174" s="19">
        <v>1</v>
      </c>
      <c r="G174" s="20">
        <f t="shared" si="10"/>
        <v>1</v>
      </c>
      <c r="H174" s="20">
        <f t="shared" si="11"/>
        <v>1</v>
      </c>
      <c r="I174" s="19">
        <v>1</v>
      </c>
      <c r="J174" s="46"/>
    </row>
    <row r="175" spans="1:10" s="25" customFormat="1" ht="72" x14ac:dyDescent="0.35">
      <c r="A175" s="60"/>
      <c r="B175" s="16">
        <v>164</v>
      </c>
      <c r="C175" s="164"/>
      <c r="D175" s="34" t="s">
        <v>333</v>
      </c>
      <c r="E175" s="34" t="s">
        <v>334</v>
      </c>
      <c r="F175" s="19">
        <v>5</v>
      </c>
      <c r="G175" s="20">
        <f t="shared" si="10"/>
        <v>5</v>
      </c>
      <c r="H175" s="20">
        <f t="shared" si="11"/>
        <v>5</v>
      </c>
      <c r="I175" s="19">
        <v>5</v>
      </c>
      <c r="J175" s="46"/>
    </row>
    <row r="176" spans="1:10" s="25" customFormat="1" ht="96.75" customHeight="1" x14ac:dyDescent="0.35">
      <c r="A176" s="60"/>
      <c r="B176" s="16">
        <v>165</v>
      </c>
      <c r="C176" s="164"/>
      <c r="D176" s="27" t="s">
        <v>335</v>
      </c>
      <c r="E176" s="18" t="s">
        <v>426</v>
      </c>
      <c r="F176" s="19">
        <v>10</v>
      </c>
      <c r="G176" s="20">
        <f t="shared" si="10"/>
        <v>10</v>
      </c>
      <c r="H176" s="20">
        <f t="shared" si="11"/>
        <v>10</v>
      </c>
      <c r="I176" s="19">
        <v>10</v>
      </c>
      <c r="J176" s="46"/>
    </row>
    <row r="177" spans="1:10" s="25" customFormat="1" ht="65.25" customHeight="1" x14ac:dyDescent="0.35">
      <c r="A177" s="60"/>
      <c r="B177" s="16">
        <v>166</v>
      </c>
      <c r="C177" s="164"/>
      <c r="D177" s="27" t="s">
        <v>336</v>
      </c>
      <c r="E177" s="34" t="s">
        <v>337</v>
      </c>
      <c r="F177" s="19">
        <v>1</v>
      </c>
      <c r="G177" s="20">
        <f t="shared" si="10"/>
        <v>1</v>
      </c>
      <c r="H177" s="20">
        <f t="shared" si="11"/>
        <v>1</v>
      </c>
      <c r="I177" s="19">
        <v>1</v>
      </c>
      <c r="J177" s="46"/>
    </row>
    <row r="178" spans="1:10" ht="52.5" customHeight="1" x14ac:dyDescent="0.35">
      <c r="A178" s="59"/>
      <c r="B178" s="16">
        <v>167</v>
      </c>
      <c r="C178" s="148" t="s">
        <v>248</v>
      </c>
      <c r="D178" s="132" t="s">
        <v>251</v>
      </c>
      <c r="E178" s="18" t="s">
        <v>249</v>
      </c>
      <c r="F178" s="19">
        <v>5</v>
      </c>
      <c r="G178" s="20">
        <f t="shared" si="10"/>
        <v>5</v>
      </c>
      <c r="H178" s="20">
        <f t="shared" si="11"/>
        <v>5</v>
      </c>
      <c r="I178" s="19">
        <v>5</v>
      </c>
      <c r="J178" s="46"/>
    </row>
    <row r="179" spans="1:10" ht="54" x14ac:dyDescent="0.35">
      <c r="A179" s="59"/>
      <c r="B179" s="16">
        <v>168</v>
      </c>
      <c r="C179" s="149"/>
      <c r="D179" s="134"/>
      <c r="E179" s="18" t="s">
        <v>250</v>
      </c>
      <c r="F179" s="47">
        <v>5</v>
      </c>
      <c r="G179" s="20">
        <f t="shared" si="10"/>
        <v>5</v>
      </c>
      <c r="H179" s="20">
        <f t="shared" si="11"/>
        <v>5</v>
      </c>
      <c r="I179" s="19">
        <v>5</v>
      </c>
      <c r="J179" s="25"/>
    </row>
    <row r="180" spans="1:10" s="46" customFormat="1" ht="126" x14ac:dyDescent="0.35">
      <c r="A180" s="59"/>
      <c r="B180" s="16">
        <v>169</v>
      </c>
      <c r="C180" s="48" t="s">
        <v>374</v>
      </c>
      <c r="D180" s="18" t="s">
        <v>373</v>
      </c>
      <c r="E180" s="27" t="s">
        <v>326</v>
      </c>
      <c r="F180" s="47">
        <v>5</v>
      </c>
      <c r="G180" s="20">
        <f t="shared" si="10"/>
        <v>5</v>
      </c>
      <c r="H180" s="20">
        <f t="shared" si="11"/>
        <v>5</v>
      </c>
      <c r="I180" s="19">
        <v>5</v>
      </c>
      <c r="J180" s="25"/>
    </row>
    <row r="181" spans="1:10" s="25" customFormat="1" ht="72" x14ac:dyDescent="0.35">
      <c r="A181" s="59"/>
      <c r="B181" s="16">
        <v>170</v>
      </c>
      <c r="C181" s="141" t="s">
        <v>225</v>
      </c>
      <c r="D181" s="49" t="s">
        <v>226</v>
      </c>
      <c r="E181" s="24" t="s">
        <v>227</v>
      </c>
      <c r="F181" s="47">
        <v>1</v>
      </c>
      <c r="G181" s="20">
        <f t="shared" si="10"/>
        <v>1</v>
      </c>
      <c r="H181" s="20">
        <f t="shared" si="11"/>
        <v>1</v>
      </c>
      <c r="I181" s="19">
        <v>1</v>
      </c>
      <c r="J181" s="10"/>
    </row>
    <row r="182" spans="1:10" s="25" customFormat="1" ht="86.25" customHeight="1" x14ac:dyDescent="0.35">
      <c r="A182" s="59"/>
      <c r="B182" s="16">
        <v>171</v>
      </c>
      <c r="C182" s="142"/>
      <c r="D182" s="141" t="s">
        <v>228</v>
      </c>
      <c r="E182" s="18" t="s">
        <v>229</v>
      </c>
      <c r="F182" s="47">
        <v>1</v>
      </c>
      <c r="G182" s="20">
        <f t="shared" si="10"/>
        <v>1</v>
      </c>
      <c r="H182" s="20">
        <f t="shared" si="11"/>
        <v>1</v>
      </c>
      <c r="I182" s="19">
        <v>1</v>
      </c>
      <c r="J182" s="10"/>
    </row>
    <row r="183" spans="1:10" ht="104.25" customHeight="1" x14ac:dyDescent="0.35">
      <c r="A183" s="59"/>
      <c r="B183" s="16">
        <v>172</v>
      </c>
      <c r="C183" s="143"/>
      <c r="D183" s="143"/>
      <c r="E183" s="18" t="s">
        <v>230</v>
      </c>
      <c r="F183" s="47">
        <v>1</v>
      </c>
      <c r="G183" s="20">
        <f t="shared" ref="G183:G189" si="12">IF(F183=H183,I183)</f>
        <v>1</v>
      </c>
      <c r="H183" s="20">
        <f t="shared" ref="H183:H189" si="13">IF(F183="NA","NA",I183)</f>
        <v>1</v>
      </c>
      <c r="I183" s="19">
        <v>1</v>
      </c>
    </row>
    <row r="184" spans="1:10" ht="53.25" customHeight="1" x14ac:dyDescent="0.35">
      <c r="A184" s="59"/>
      <c r="B184" s="16">
        <v>173</v>
      </c>
      <c r="C184" s="141" t="s">
        <v>231</v>
      </c>
      <c r="D184" s="159" t="s">
        <v>232</v>
      </c>
      <c r="E184" s="18" t="s">
        <v>233</v>
      </c>
      <c r="F184" s="47">
        <v>1</v>
      </c>
      <c r="G184" s="20">
        <f t="shared" si="12"/>
        <v>1</v>
      </c>
      <c r="H184" s="20">
        <f t="shared" si="13"/>
        <v>1</v>
      </c>
      <c r="I184" s="19">
        <v>1</v>
      </c>
    </row>
    <row r="185" spans="1:10" ht="54" x14ac:dyDescent="0.35">
      <c r="A185" s="59"/>
      <c r="B185" s="16">
        <v>174</v>
      </c>
      <c r="C185" s="142"/>
      <c r="D185" s="160"/>
      <c r="E185" s="18" t="s">
        <v>234</v>
      </c>
      <c r="F185" s="47">
        <v>1</v>
      </c>
      <c r="G185" s="20">
        <f t="shared" si="12"/>
        <v>1</v>
      </c>
      <c r="H185" s="20">
        <f t="shared" si="13"/>
        <v>1</v>
      </c>
      <c r="I185" s="19">
        <v>1</v>
      </c>
    </row>
    <row r="186" spans="1:10" ht="66.75" customHeight="1" x14ac:dyDescent="0.35">
      <c r="A186" s="59"/>
      <c r="B186" s="16">
        <v>175</v>
      </c>
      <c r="C186" s="142"/>
      <c r="D186" s="160"/>
      <c r="E186" s="18" t="s">
        <v>235</v>
      </c>
      <c r="F186" s="47">
        <v>5</v>
      </c>
      <c r="G186" s="20">
        <f t="shared" si="12"/>
        <v>5</v>
      </c>
      <c r="H186" s="20">
        <f t="shared" si="13"/>
        <v>5</v>
      </c>
      <c r="I186" s="19">
        <v>5</v>
      </c>
    </row>
    <row r="187" spans="1:10" ht="86.25" customHeight="1" x14ac:dyDescent="0.35">
      <c r="A187" s="59"/>
      <c r="B187" s="16">
        <v>176</v>
      </c>
      <c r="C187" s="143"/>
      <c r="D187" s="161"/>
      <c r="E187" s="18" t="s">
        <v>236</v>
      </c>
      <c r="F187" s="47">
        <v>5</v>
      </c>
      <c r="G187" s="20">
        <f t="shared" si="12"/>
        <v>5</v>
      </c>
      <c r="H187" s="20">
        <f t="shared" si="13"/>
        <v>5</v>
      </c>
      <c r="I187" s="19">
        <v>5</v>
      </c>
    </row>
    <row r="188" spans="1:10" ht="67.5" customHeight="1" x14ac:dyDescent="0.35">
      <c r="A188" s="59"/>
      <c r="B188" s="16">
        <v>177</v>
      </c>
      <c r="C188" s="21" t="s">
        <v>237</v>
      </c>
      <c r="D188" s="21" t="s">
        <v>238</v>
      </c>
      <c r="E188" s="17" t="s">
        <v>339</v>
      </c>
      <c r="F188" s="47">
        <v>1</v>
      </c>
      <c r="G188" s="20">
        <f t="shared" si="12"/>
        <v>1</v>
      </c>
      <c r="H188" s="20">
        <f t="shared" si="13"/>
        <v>1</v>
      </c>
      <c r="I188" s="19">
        <v>1</v>
      </c>
    </row>
    <row r="189" spans="1:10" ht="171" customHeight="1" x14ac:dyDescent="0.35">
      <c r="A189" s="59"/>
      <c r="B189" s="16">
        <v>178</v>
      </c>
      <c r="C189" s="28" t="s">
        <v>368</v>
      </c>
      <c r="D189" s="21" t="s">
        <v>359</v>
      </c>
      <c r="E189" s="17" t="s">
        <v>367</v>
      </c>
      <c r="F189" s="47">
        <v>5</v>
      </c>
      <c r="G189" s="20">
        <f t="shared" si="12"/>
        <v>5</v>
      </c>
      <c r="H189" s="20">
        <f t="shared" si="13"/>
        <v>5</v>
      </c>
      <c r="I189" s="19">
        <v>5</v>
      </c>
    </row>
    <row r="190" spans="1:10" hidden="1" x14ac:dyDescent="0.35">
      <c r="F190" s="2">
        <f>SUM(F12:F189)</f>
        <v>656</v>
      </c>
      <c r="G190" s="52">
        <f>SUM(G12:G189)</f>
        <v>656</v>
      </c>
      <c r="H190" s="52">
        <f>SUM(H12:H189)</f>
        <v>656</v>
      </c>
      <c r="I190" s="52">
        <f>SUM(I12:I189)</f>
        <v>656</v>
      </c>
    </row>
    <row r="191" spans="1:10" ht="18.75" x14ac:dyDescent="0.35">
      <c r="A191" s="53"/>
      <c r="B191" s="53"/>
      <c r="C191" s="130"/>
      <c r="D191" s="130"/>
      <c r="E191" s="54"/>
      <c r="G191" s="15">
        <v>1</v>
      </c>
      <c r="H191" s="15">
        <v>1</v>
      </c>
      <c r="I191" s="15">
        <v>1</v>
      </c>
    </row>
    <row r="192" spans="1:10" ht="15.75" customHeight="1" x14ac:dyDescent="0.35">
      <c r="A192" s="53"/>
      <c r="B192" s="53"/>
      <c r="C192" s="144"/>
      <c r="D192" s="144"/>
      <c r="E192" s="144"/>
      <c r="G192" s="55" t="s">
        <v>125</v>
      </c>
      <c r="H192" s="55" t="s">
        <v>126</v>
      </c>
      <c r="I192" s="55" t="s">
        <v>127</v>
      </c>
    </row>
    <row r="193" spans="3:7" hidden="1" x14ac:dyDescent="0.35">
      <c r="C193" s="50"/>
      <c r="G193" s="56"/>
    </row>
    <row r="194" spans="3:7" ht="15.75" hidden="1" customHeight="1" x14ac:dyDescent="0.35"/>
    <row r="195" spans="3:7" hidden="1" x14ac:dyDescent="0.35">
      <c r="D195" s="131"/>
      <c r="E195" s="131"/>
    </row>
    <row r="196" spans="3:7" hidden="1" x14ac:dyDescent="0.35">
      <c r="D196" s="130"/>
      <c r="E196" s="130"/>
    </row>
    <row r="197" spans="3:7" ht="30" customHeight="1" x14ac:dyDescent="0.35"/>
  </sheetData>
  <protectedRanges>
    <protectedRange sqref="F117:F120" name="Rango1_2"/>
  </protectedRanges>
  <autoFilter ref="B122:F192"/>
  <mergeCells count="39">
    <mergeCell ref="A1:F1"/>
    <mergeCell ref="A2:F2"/>
    <mergeCell ref="C191:D191"/>
    <mergeCell ref="C184:C187"/>
    <mergeCell ref="D184:D187"/>
    <mergeCell ref="D10:D11"/>
    <mergeCell ref="C174:C177"/>
    <mergeCell ref="C10:C11"/>
    <mergeCell ref="C75:C76"/>
    <mergeCell ref="C69:C74"/>
    <mergeCell ref="C77:C88"/>
    <mergeCell ref="A8:F8"/>
    <mergeCell ref="A9:E9"/>
    <mergeCell ref="E10:E11"/>
    <mergeCell ref="A10:B11"/>
    <mergeCell ref="C12:C26"/>
    <mergeCell ref="A4:F4"/>
    <mergeCell ref="C96:C103"/>
    <mergeCell ref="C178:C179"/>
    <mergeCell ref="C172:C173"/>
    <mergeCell ref="C121:E121"/>
    <mergeCell ref="C122:C123"/>
    <mergeCell ref="C117:C120"/>
    <mergeCell ref="C33:C37"/>
    <mergeCell ref="A5:F5"/>
    <mergeCell ref="C38:C64"/>
    <mergeCell ref="A7:E7"/>
    <mergeCell ref="D196:E196"/>
    <mergeCell ref="D195:E195"/>
    <mergeCell ref="C27:C29"/>
    <mergeCell ref="C30:C32"/>
    <mergeCell ref="C104:C106"/>
    <mergeCell ref="D178:D179"/>
    <mergeCell ref="C107:C116"/>
    <mergeCell ref="C181:C183"/>
    <mergeCell ref="D182:D183"/>
    <mergeCell ref="C192:E192"/>
    <mergeCell ref="E167:E168"/>
    <mergeCell ref="E169:E171"/>
  </mergeCells>
  <phoneticPr fontId="2" type="noConversion"/>
  <conditionalFormatting sqref="C1:C1048576">
    <cfRule type="duplicateValues" dxfId="0" priority="3"/>
  </conditionalFormatting>
  <pageMargins left="0.70866141732283472" right="0.70866141732283472" top="0.74803149606299213" bottom="0.74803149606299213" header="0.31496062992125984" footer="0.31496062992125984"/>
  <pageSetup scale="46" orientation="portrait" r:id="rId1"/>
  <colBreaks count="1" manualBreakCount="1">
    <brk id="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7"/>
  <sheetViews>
    <sheetView view="pageBreakPreview" zoomScale="60" zoomScaleNormal="82" workbookViewId="0">
      <selection activeCell="E8" sqref="E8:F8"/>
    </sheetView>
  </sheetViews>
  <sheetFormatPr baseColWidth="10" defaultRowHeight="18.75" x14ac:dyDescent="0.35"/>
  <cols>
    <col min="1" max="1" width="6.28515625" style="62" bestFit="1" customWidth="1"/>
    <col min="2" max="2" width="22.5703125" style="62" customWidth="1"/>
    <col min="3" max="3" width="50.85546875" style="62" customWidth="1"/>
    <col min="4" max="4" width="40.140625" style="62" customWidth="1"/>
    <col min="5" max="5" width="7.28515625" style="62" customWidth="1"/>
    <col min="6" max="6" width="10" style="62" customWidth="1"/>
    <col min="7" max="7" width="13.28515625" style="62" hidden="1" customWidth="1"/>
    <col min="8" max="8" width="5.42578125" style="62" hidden="1" customWidth="1"/>
    <col min="9" max="9" width="12.28515625" style="62" hidden="1" customWidth="1"/>
    <col min="10" max="33" width="11.42578125" style="62" hidden="1" customWidth="1"/>
    <col min="34" max="16384" width="11.42578125" style="62"/>
  </cols>
  <sheetData>
    <row r="1" spans="1:33" x14ac:dyDescent="0.35">
      <c r="A1" s="107" t="s">
        <v>398</v>
      </c>
      <c r="B1" s="107"/>
      <c r="C1" s="107"/>
      <c r="D1" s="107"/>
      <c r="E1" s="107"/>
      <c r="F1" s="107"/>
    </row>
    <row r="2" spans="1:33" x14ac:dyDescent="0.35">
      <c r="A2" s="107" t="s">
        <v>120</v>
      </c>
      <c r="B2" s="107"/>
      <c r="C2" s="107"/>
      <c r="D2" s="107"/>
      <c r="E2" s="107"/>
      <c r="F2" s="107"/>
    </row>
    <row r="3" spans="1:33" x14ac:dyDescent="0.35">
      <c r="A3" s="107"/>
      <c r="B3" s="107"/>
      <c r="C3" s="107"/>
      <c r="D3" s="107"/>
      <c r="E3" s="107"/>
      <c r="F3" s="107"/>
    </row>
    <row r="4" spans="1:33" x14ac:dyDescent="0.35">
      <c r="A4" s="157" t="s">
        <v>397</v>
      </c>
      <c r="B4" s="157"/>
      <c r="C4" s="157"/>
      <c r="D4" s="157"/>
      <c r="E4" s="157"/>
      <c r="F4" s="157"/>
    </row>
    <row r="5" spans="1:33" x14ac:dyDescent="0.35">
      <c r="A5" s="102"/>
      <c r="B5" s="102"/>
      <c r="C5" s="102"/>
      <c r="D5" s="102"/>
      <c r="E5" s="102"/>
      <c r="F5" s="102"/>
    </row>
    <row r="6" spans="1:33" x14ac:dyDescent="0.35">
      <c r="A6" s="158">
        <f>Carátula!C13</f>
        <v>0</v>
      </c>
      <c r="B6" s="158"/>
      <c r="C6" s="158"/>
      <c r="D6" s="158"/>
      <c r="E6" s="158"/>
      <c r="F6" s="9">
        <f>Carátula!C11</f>
        <v>0</v>
      </c>
    </row>
    <row r="7" spans="1:33" ht="15" customHeight="1" thickBot="1" x14ac:dyDescent="0.4">
      <c r="A7" s="166"/>
      <c r="B7" s="166"/>
      <c r="C7" s="166"/>
      <c r="D7" s="166"/>
      <c r="E7" s="166"/>
      <c r="F7" s="166"/>
    </row>
    <row r="8" spans="1:33" ht="15" customHeight="1" x14ac:dyDescent="0.35">
      <c r="A8" s="181"/>
      <c r="B8" s="181"/>
      <c r="C8" s="181"/>
      <c r="D8" s="181"/>
      <c r="E8" s="179">
        <v>2023</v>
      </c>
      <c r="F8" s="180"/>
      <c r="G8" s="63" t="s">
        <v>4</v>
      </c>
      <c r="H8" s="64" t="s">
        <v>126</v>
      </c>
      <c r="I8" s="65" t="s">
        <v>5</v>
      </c>
      <c r="J8" s="63" t="s">
        <v>4</v>
      </c>
      <c r="K8" s="64" t="s">
        <v>126</v>
      </c>
      <c r="L8" s="65" t="s">
        <v>5</v>
      </c>
      <c r="M8" s="63" t="s">
        <v>4</v>
      </c>
      <c r="N8" s="64" t="s">
        <v>126</v>
      </c>
      <c r="O8" s="65" t="s">
        <v>5</v>
      </c>
      <c r="P8" s="63" t="s">
        <v>4</v>
      </c>
      <c r="Q8" s="64" t="s">
        <v>126</v>
      </c>
      <c r="R8" s="65" t="s">
        <v>5</v>
      </c>
      <c r="S8" s="63" t="s">
        <v>4</v>
      </c>
      <c r="T8" s="64" t="s">
        <v>126</v>
      </c>
      <c r="U8" s="65" t="s">
        <v>5</v>
      </c>
      <c r="V8" s="63" t="s">
        <v>4</v>
      </c>
      <c r="W8" s="64" t="s">
        <v>126</v>
      </c>
      <c r="X8" s="65" t="s">
        <v>5</v>
      </c>
      <c r="Y8" s="63" t="s">
        <v>4</v>
      </c>
      <c r="Z8" s="64" t="s">
        <v>126</v>
      </c>
      <c r="AA8" s="66" t="s">
        <v>5</v>
      </c>
      <c r="AB8" s="63" t="s">
        <v>4</v>
      </c>
      <c r="AC8" s="64" t="s">
        <v>126</v>
      </c>
      <c r="AD8" s="65" t="s">
        <v>5</v>
      </c>
      <c r="AE8" s="63" t="s">
        <v>4</v>
      </c>
      <c r="AF8" s="64" t="s">
        <v>126</v>
      </c>
      <c r="AG8" s="65" t="s">
        <v>5</v>
      </c>
    </row>
    <row r="9" spans="1:33" ht="56.25" x14ac:dyDescent="0.35">
      <c r="A9" s="95" t="s">
        <v>6</v>
      </c>
      <c r="B9" s="95" t="s">
        <v>7</v>
      </c>
      <c r="C9" s="95" t="s">
        <v>8</v>
      </c>
      <c r="D9" s="95" t="s">
        <v>9</v>
      </c>
      <c r="E9" s="95" t="s">
        <v>10</v>
      </c>
      <c r="F9" s="95" t="s">
        <v>12</v>
      </c>
      <c r="G9" s="173" t="s">
        <v>10</v>
      </c>
      <c r="H9" s="174"/>
      <c r="I9" s="175"/>
      <c r="J9" s="173" t="s">
        <v>11</v>
      </c>
      <c r="K9" s="174"/>
      <c r="L9" s="175"/>
      <c r="M9" s="173" t="s">
        <v>12</v>
      </c>
      <c r="N9" s="174"/>
      <c r="O9" s="175"/>
      <c r="P9" s="173" t="s">
        <v>13</v>
      </c>
      <c r="Q9" s="174"/>
      <c r="R9" s="175"/>
      <c r="S9" s="173" t="s">
        <v>14</v>
      </c>
      <c r="T9" s="174"/>
      <c r="U9" s="175"/>
      <c r="V9" s="173" t="s">
        <v>15</v>
      </c>
      <c r="W9" s="174"/>
      <c r="X9" s="175"/>
      <c r="Y9" s="173" t="s">
        <v>16</v>
      </c>
      <c r="Z9" s="174"/>
      <c r="AA9" s="174"/>
      <c r="AB9" s="176" t="s">
        <v>17</v>
      </c>
      <c r="AC9" s="177"/>
      <c r="AD9" s="178"/>
      <c r="AE9" s="176" t="s">
        <v>18</v>
      </c>
      <c r="AF9" s="177"/>
      <c r="AG9" s="178"/>
    </row>
    <row r="10" spans="1:33" ht="51.75" customHeight="1" x14ac:dyDescent="0.35">
      <c r="A10" s="96">
        <v>1</v>
      </c>
      <c r="B10" s="170" t="s">
        <v>19</v>
      </c>
      <c r="C10" s="67" t="s">
        <v>20</v>
      </c>
      <c r="D10" s="67" t="s">
        <v>21</v>
      </c>
      <c r="E10" s="67">
        <v>5</v>
      </c>
      <c r="F10" s="67">
        <v>5</v>
      </c>
      <c r="G10" s="68">
        <f t="shared" ref="G10:G41" si="0">IF(E10=H10,I10)</f>
        <v>5</v>
      </c>
      <c r="H10" s="69">
        <f t="shared" ref="H10:H41" si="1">IF(E10="NA","NA",I10)</f>
        <v>5</v>
      </c>
      <c r="I10" s="70">
        <v>5</v>
      </c>
      <c r="J10" s="68" t="e">
        <f>IF(#REF!=K10,L10)</f>
        <v>#REF!</v>
      </c>
      <c r="K10" s="69" t="e">
        <f>IF(#REF!="NA","NA",L10)</f>
        <v>#REF!</v>
      </c>
      <c r="L10" s="70">
        <v>5</v>
      </c>
      <c r="M10" s="68">
        <f t="shared" ref="M10:M41" si="2">IF(F10=N10,O10)</f>
        <v>5</v>
      </c>
      <c r="N10" s="69">
        <f t="shared" ref="N10:N41" si="3">IF(F10="NA","NA",O10)</f>
        <v>5</v>
      </c>
      <c r="O10" s="70">
        <v>5</v>
      </c>
      <c r="P10" s="68" t="e">
        <f>IF(#REF!=Q10,R10)</f>
        <v>#REF!</v>
      </c>
      <c r="Q10" s="69" t="e">
        <f>IF(#REF!="NA","NA",R10)</f>
        <v>#REF!</v>
      </c>
      <c r="R10" s="70">
        <v>5</v>
      </c>
      <c r="S10" s="68" t="e">
        <f>IF(#REF!=T10,U10)</f>
        <v>#REF!</v>
      </c>
      <c r="T10" s="69" t="e">
        <f>IF(#REF!="NA","NA",U10)</f>
        <v>#REF!</v>
      </c>
      <c r="U10" s="70">
        <v>5</v>
      </c>
      <c r="V10" s="68" t="e">
        <f>IF(#REF!=W10,X10)</f>
        <v>#REF!</v>
      </c>
      <c r="W10" s="69" t="e">
        <f>IF(#REF!="NA","NA",X10)</f>
        <v>#REF!</v>
      </c>
      <c r="X10" s="70">
        <v>5</v>
      </c>
      <c r="Y10" s="68" t="e">
        <f>IF(#REF!=Z10,AA10)</f>
        <v>#REF!</v>
      </c>
      <c r="Z10" s="69" t="e">
        <f>IF(#REF!="NA","NA",AA10)</f>
        <v>#REF!</v>
      </c>
      <c r="AA10" s="71">
        <v>5</v>
      </c>
      <c r="AB10" s="68" t="e">
        <f>IF(#REF!=AC10,AD10)</f>
        <v>#REF!</v>
      </c>
      <c r="AC10" s="69" t="e">
        <f>IF(#REF!="NA","NA",AD10)</f>
        <v>#REF!</v>
      </c>
      <c r="AD10" s="72">
        <v>5</v>
      </c>
      <c r="AE10" s="68" t="e">
        <f>IF(#REF!=AF10,AD10)</f>
        <v>#REF!</v>
      </c>
      <c r="AF10" s="69" t="e">
        <f>IF(#REF!="NA","NA",AD10)</f>
        <v>#REF!</v>
      </c>
      <c r="AG10" s="72">
        <v>5</v>
      </c>
    </row>
    <row r="11" spans="1:33" x14ac:dyDescent="0.35">
      <c r="A11" s="96">
        <v>2</v>
      </c>
      <c r="B11" s="171"/>
      <c r="C11" s="67" t="s">
        <v>22</v>
      </c>
      <c r="D11" s="67" t="s">
        <v>189</v>
      </c>
      <c r="E11" s="67">
        <v>5</v>
      </c>
      <c r="F11" s="67">
        <v>5</v>
      </c>
      <c r="G11" s="68">
        <f t="shared" si="0"/>
        <v>5</v>
      </c>
      <c r="H11" s="69">
        <f t="shared" si="1"/>
        <v>5</v>
      </c>
      <c r="I11" s="70">
        <v>5</v>
      </c>
      <c r="J11" s="68" t="e">
        <f>IF(#REF!=K11,L11)</f>
        <v>#REF!</v>
      </c>
      <c r="K11" s="69" t="e">
        <f>IF(#REF!="NA","NA",L11)</f>
        <v>#REF!</v>
      </c>
      <c r="L11" s="70">
        <v>5</v>
      </c>
      <c r="M11" s="68">
        <f t="shared" si="2"/>
        <v>5</v>
      </c>
      <c r="N11" s="69">
        <f t="shared" si="3"/>
        <v>5</v>
      </c>
      <c r="O11" s="70">
        <v>5</v>
      </c>
      <c r="P11" s="68" t="e">
        <f>IF(#REF!=Q11,R11)</f>
        <v>#REF!</v>
      </c>
      <c r="Q11" s="69" t="e">
        <f>IF(#REF!="NA","NA",R11)</f>
        <v>#REF!</v>
      </c>
      <c r="R11" s="70">
        <v>5</v>
      </c>
      <c r="S11" s="68" t="e">
        <f>IF(#REF!=T11,U11)</f>
        <v>#REF!</v>
      </c>
      <c r="T11" s="69" t="e">
        <f>IF(#REF!="NA","NA",U11)</f>
        <v>#REF!</v>
      </c>
      <c r="U11" s="70">
        <v>5</v>
      </c>
      <c r="V11" s="68" t="e">
        <f>IF(#REF!=W11,X11)</f>
        <v>#REF!</v>
      </c>
      <c r="W11" s="69" t="e">
        <f>IF(#REF!="NA","NA",X11)</f>
        <v>#REF!</v>
      </c>
      <c r="X11" s="70">
        <v>5</v>
      </c>
      <c r="Y11" s="68" t="e">
        <f>IF(#REF!=Z11,AA11)</f>
        <v>#REF!</v>
      </c>
      <c r="Z11" s="69" t="e">
        <f>IF(#REF!="NA","NA",AA11)</f>
        <v>#REF!</v>
      </c>
      <c r="AA11" s="71">
        <v>5</v>
      </c>
      <c r="AB11" s="68" t="e">
        <f>IF(#REF!=AC11,AD11)</f>
        <v>#REF!</v>
      </c>
      <c r="AC11" s="69" t="e">
        <f>IF(#REF!="NA","NA",AD11)</f>
        <v>#REF!</v>
      </c>
      <c r="AD11" s="72">
        <v>5</v>
      </c>
      <c r="AE11" s="68" t="e">
        <f>IF(#REF!=AF11,AD11)</f>
        <v>#REF!</v>
      </c>
      <c r="AF11" s="69" t="e">
        <f>IF(#REF!="NA","NA",AD11)</f>
        <v>#REF!</v>
      </c>
      <c r="AG11" s="72">
        <v>5</v>
      </c>
    </row>
    <row r="12" spans="1:33" ht="44.25" customHeight="1" x14ac:dyDescent="0.35">
      <c r="A12" s="96">
        <v>3</v>
      </c>
      <c r="B12" s="171"/>
      <c r="C12" s="67" t="s">
        <v>23</v>
      </c>
      <c r="D12" s="67" t="s">
        <v>189</v>
      </c>
      <c r="E12" s="67">
        <v>5</v>
      </c>
      <c r="F12" s="67">
        <v>5</v>
      </c>
      <c r="G12" s="68">
        <f t="shared" si="0"/>
        <v>5</v>
      </c>
      <c r="H12" s="69">
        <f t="shared" si="1"/>
        <v>5</v>
      </c>
      <c r="I12" s="70">
        <v>5</v>
      </c>
      <c r="J12" s="68" t="e">
        <f>IF(#REF!=K12,L12)</f>
        <v>#REF!</v>
      </c>
      <c r="K12" s="69" t="e">
        <f>IF(#REF!="NA","NA",L12)</f>
        <v>#REF!</v>
      </c>
      <c r="L12" s="70">
        <v>5</v>
      </c>
      <c r="M12" s="68">
        <f t="shared" si="2"/>
        <v>5</v>
      </c>
      <c r="N12" s="69">
        <f t="shared" si="3"/>
        <v>5</v>
      </c>
      <c r="O12" s="70">
        <v>5</v>
      </c>
      <c r="P12" s="68" t="e">
        <f>IF(#REF!=Q12,R12)</f>
        <v>#REF!</v>
      </c>
      <c r="Q12" s="69" t="e">
        <f>IF(#REF!="NA","NA",R12)</f>
        <v>#REF!</v>
      </c>
      <c r="R12" s="70">
        <v>5</v>
      </c>
      <c r="S12" s="68" t="e">
        <f>IF(#REF!=T12,U12)</f>
        <v>#REF!</v>
      </c>
      <c r="T12" s="69" t="e">
        <f>IF(#REF!="NA","NA",U12)</f>
        <v>#REF!</v>
      </c>
      <c r="U12" s="70">
        <v>5</v>
      </c>
      <c r="V12" s="68" t="e">
        <f>IF(#REF!=W12,X12)</f>
        <v>#REF!</v>
      </c>
      <c r="W12" s="69" t="e">
        <f>IF(#REF!="NA","NA",X12)</f>
        <v>#REF!</v>
      </c>
      <c r="X12" s="70">
        <v>5</v>
      </c>
      <c r="Y12" s="68" t="e">
        <f>IF(#REF!=Z12,AA12)</f>
        <v>#REF!</v>
      </c>
      <c r="Z12" s="69" t="e">
        <f>IF(#REF!="NA","NA",AA12)</f>
        <v>#REF!</v>
      </c>
      <c r="AA12" s="71">
        <v>5</v>
      </c>
      <c r="AB12" s="68" t="e">
        <f>IF(#REF!=AC12,AD12)</f>
        <v>#REF!</v>
      </c>
      <c r="AC12" s="69" t="e">
        <f>IF(#REF!="NA","NA",AD12)</f>
        <v>#REF!</v>
      </c>
      <c r="AD12" s="72">
        <v>5</v>
      </c>
      <c r="AE12" s="68" t="e">
        <f>IF(#REF!=AF12,AD12)</f>
        <v>#REF!</v>
      </c>
      <c r="AF12" s="69" t="e">
        <f>IF(#REF!="NA","NA",AD12)</f>
        <v>#REF!</v>
      </c>
      <c r="AG12" s="72">
        <v>5</v>
      </c>
    </row>
    <row r="13" spans="1:33" ht="43.5" customHeight="1" x14ac:dyDescent="0.35">
      <c r="A13" s="96">
        <v>4</v>
      </c>
      <c r="B13" s="171"/>
      <c r="C13" s="67" t="s">
        <v>24</v>
      </c>
      <c r="D13" s="67" t="s">
        <v>189</v>
      </c>
      <c r="E13" s="67">
        <v>5</v>
      </c>
      <c r="F13" s="67">
        <v>5</v>
      </c>
      <c r="G13" s="68">
        <f t="shared" si="0"/>
        <v>5</v>
      </c>
      <c r="H13" s="69">
        <f t="shared" si="1"/>
        <v>5</v>
      </c>
      <c r="I13" s="70">
        <v>5</v>
      </c>
      <c r="J13" s="68" t="e">
        <f>IF(#REF!=K13,L13)</f>
        <v>#REF!</v>
      </c>
      <c r="K13" s="69" t="e">
        <f>IF(#REF!="NA","NA",L13)</f>
        <v>#REF!</v>
      </c>
      <c r="L13" s="70">
        <v>5</v>
      </c>
      <c r="M13" s="68">
        <f t="shared" si="2"/>
        <v>5</v>
      </c>
      <c r="N13" s="69">
        <f t="shared" si="3"/>
        <v>5</v>
      </c>
      <c r="O13" s="70">
        <v>5</v>
      </c>
      <c r="P13" s="68" t="e">
        <f>IF(#REF!=Q13,R13)</f>
        <v>#REF!</v>
      </c>
      <c r="Q13" s="69" t="e">
        <f>IF(#REF!="NA","NA",R13)</f>
        <v>#REF!</v>
      </c>
      <c r="R13" s="70">
        <v>5</v>
      </c>
      <c r="S13" s="68" t="e">
        <f>IF(#REF!=T13,U13)</f>
        <v>#REF!</v>
      </c>
      <c r="T13" s="69" t="e">
        <f>IF(#REF!="NA","NA",U13)</f>
        <v>#REF!</v>
      </c>
      <c r="U13" s="70">
        <v>5</v>
      </c>
      <c r="V13" s="68" t="e">
        <f>IF(#REF!=W13,X13)</f>
        <v>#REF!</v>
      </c>
      <c r="W13" s="69" t="e">
        <f>IF(#REF!="NA","NA",X13)</f>
        <v>#REF!</v>
      </c>
      <c r="X13" s="70">
        <v>5</v>
      </c>
      <c r="Y13" s="68" t="e">
        <f>IF(#REF!=Z13,AA13)</f>
        <v>#REF!</v>
      </c>
      <c r="Z13" s="69" t="e">
        <f>IF(#REF!="NA","NA",AA13)</f>
        <v>#REF!</v>
      </c>
      <c r="AA13" s="71">
        <v>5</v>
      </c>
      <c r="AB13" s="68" t="e">
        <f>IF(#REF!=AC13,AD13)</f>
        <v>#REF!</v>
      </c>
      <c r="AC13" s="69" t="e">
        <f>IF(#REF!="NA","NA",AD13)</f>
        <v>#REF!</v>
      </c>
      <c r="AD13" s="72">
        <v>5</v>
      </c>
      <c r="AE13" s="68" t="e">
        <f>IF(#REF!=AF13,AD13)</f>
        <v>#REF!</v>
      </c>
      <c r="AF13" s="69" t="e">
        <f>IF(#REF!="NA","NA",AD13)</f>
        <v>#REF!</v>
      </c>
      <c r="AG13" s="72">
        <v>5</v>
      </c>
    </row>
    <row r="14" spans="1:33" ht="34.5" customHeight="1" x14ac:dyDescent="0.35">
      <c r="A14" s="96">
        <v>5</v>
      </c>
      <c r="B14" s="171"/>
      <c r="C14" s="67" t="s">
        <v>25</v>
      </c>
      <c r="D14" s="67" t="s">
        <v>189</v>
      </c>
      <c r="E14" s="67">
        <v>5</v>
      </c>
      <c r="F14" s="67">
        <v>5</v>
      </c>
      <c r="G14" s="68">
        <f t="shared" si="0"/>
        <v>5</v>
      </c>
      <c r="H14" s="69">
        <f t="shared" si="1"/>
        <v>5</v>
      </c>
      <c r="I14" s="70">
        <v>5</v>
      </c>
      <c r="J14" s="68" t="e">
        <f>IF(#REF!=K14,L14)</f>
        <v>#REF!</v>
      </c>
      <c r="K14" s="69" t="e">
        <f>IF(#REF!="NA","NA",L14)</f>
        <v>#REF!</v>
      </c>
      <c r="L14" s="70">
        <v>5</v>
      </c>
      <c r="M14" s="68">
        <f t="shared" si="2"/>
        <v>5</v>
      </c>
      <c r="N14" s="69">
        <f t="shared" si="3"/>
        <v>5</v>
      </c>
      <c r="O14" s="70">
        <v>5</v>
      </c>
      <c r="P14" s="68" t="e">
        <f>IF(#REF!=Q14,R14)</f>
        <v>#REF!</v>
      </c>
      <c r="Q14" s="69" t="e">
        <f>IF(#REF!="NA","NA",R14)</f>
        <v>#REF!</v>
      </c>
      <c r="R14" s="70">
        <v>5</v>
      </c>
      <c r="S14" s="68" t="e">
        <f>IF(#REF!=T14,U14)</f>
        <v>#REF!</v>
      </c>
      <c r="T14" s="69" t="e">
        <f>IF(#REF!="NA","NA",U14)</f>
        <v>#REF!</v>
      </c>
      <c r="U14" s="70">
        <v>5</v>
      </c>
      <c r="V14" s="68" t="e">
        <f>IF(#REF!=W14,X14)</f>
        <v>#REF!</v>
      </c>
      <c r="W14" s="69" t="e">
        <f>IF(#REF!="NA","NA",X14)</f>
        <v>#REF!</v>
      </c>
      <c r="X14" s="70">
        <v>5</v>
      </c>
      <c r="Y14" s="68" t="e">
        <f>IF(#REF!=Z14,AA14)</f>
        <v>#REF!</v>
      </c>
      <c r="Z14" s="69" t="e">
        <f>IF(#REF!="NA","NA",AA14)</f>
        <v>#REF!</v>
      </c>
      <c r="AA14" s="71">
        <v>5</v>
      </c>
      <c r="AB14" s="68" t="e">
        <f>IF(#REF!=AC14,AD14)</f>
        <v>#REF!</v>
      </c>
      <c r="AC14" s="69" t="e">
        <f>IF(#REF!="NA","NA",AD14)</f>
        <v>#REF!</v>
      </c>
      <c r="AD14" s="72">
        <v>5</v>
      </c>
      <c r="AE14" s="68" t="e">
        <f>IF(#REF!=AF14,AD14)</f>
        <v>#REF!</v>
      </c>
      <c r="AF14" s="69" t="e">
        <f>IF(#REF!="NA","NA",AD14)</f>
        <v>#REF!</v>
      </c>
      <c r="AG14" s="72">
        <v>5</v>
      </c>
    </row>
    <row r="15" spans="1:33" ht="37.5" x14ac:dyDescent="0.35">
      <c r="A15" s="96">
        <v>6</v>
      </c>
      <c r="B15" s="171"/>
      <c r="C15" s="67" t="s">
        <v>26</v>
      </c>
      <c r="D15" s="67" t="s">
        <v>189</v>
      </c>
      <c r="E15" s="67">
        <v>5</v>
      </c>
      <c r="F15" s="67">
        <v>5</v>
      </c>
      <c r="G15" s="68">
        <f t="shared" si="0"/>
        <v>5</v>
      </c>
      <c r="H15" s="69">
        <f t="shared" si="1"/>
        <v>5</v>
      </c>
      <c r="I15" s="70">
        <v>5</v>
      </c>
      <c r="J15" s="68" t="e">
        <f>IF(#REF!=K15,L15)</f>
        <v>#REF!</v>
      </c>
      <c r="K15" s="69" t="e">
        <f>IF(#REF!="NA","NA",L15)</f>
        <v>#REF!</v>
      </c>
      <c r="L15" s="70">
        <v>5</v>
      </c>
      <c r="M15" s="68">
        <f t="shared" si="2"/>
        <v>5</v>
      </c>
      <c r="N15" s="69">
        <f t="shared" si="3"/>
        <v>5</v>
      </c>
      <c r="O15" s="70">
        <v>5</v>
      </c>
      <c r="P15" s="68" t="e">
        <f>IF(#REF!=Q15,R15)</f>
        <v>#REF!</v>
      </c>
      <c r="Q15" s="69" t="e">
        <f>IF(#REF!="NA","NA",R15)</f>
        <v>#REF!</v>
      </c>
      <c r="R15" s="70">
        <v>5</v>
      </c>
      <c r="S15" s="68" t="e">
        <f>IF(#REF!=T15,U15)</f>
        <v>#REF!</v>
      </c>
      <c r="T15" s="69" t="e">
        <f>IF(#REF!="NA","NA",U15)</f>
        <v>#REF!</v>
      </c>
      <c r="U15" s="70">
        <v>5</v>
      </c>
      <c r="V15" s="68" t="e">
        <f>IF(#REF!=W15,X15)</f>
        <v>#REF!</v>
      </c>
      <c r="W15" s="69" t="e">
        <f>IF(#REF!="NA","NA",X15)</f>
        <v>#REF!</v>
      </c>
      <c r="X15" s="70">
        <v>5</v>
      </c>
      <c r="Y15" s="68" t="e">
        <f>IF(#REF!=Z15,AA15)</f>
        <v>#REF!</v>
      </c>
      <c r="Z15" s="69" t="e">
        <f>IF(#REF!="NA","NA",AA15)</f>
        <v>#REF!</v>
      </c>
      <c r="AA15" s="71">
        <v>5</v>
      </c>
      <c r="AB15" s="68" t="e">
        <f>IF(#REF!=AC15,AD15)</f>
        <v>#REF!</v>
      </c>
      <c r="AC15" s="69" t="e">
        <f>IF(#REF!="NA","NA",AD15)</f>
        <v>#REF!</v>
      </c>
      <c r="AD15" s="72">
        <v>5</v>
      </c>
      <c r="AE15" s="68" t="e">
        <f>IF(#REF!=AF15,AD15)</f>
        <v>#REF!</v>
      </c>
      <c r="AF15" s="69" t="e">
        <f>IF(#REF!="NA","NA",AD15)</f>
        <v>#REF!</v>
      </c>
      <c r="AG15" s="72">
        <v>5</v>
      </c>
    </row>
    <row r="16" spans="1:33" ht="37.5" x14ac:dyDescent="0.35">
      <c r="A16" s="96">
        <v>7</v>
      </c>
      <c r="B16" s="171"/>
      <c r="C16" s="67" t="s">
        <v>27</v>
      </c>
      <c r="D16" s="67" t="s">
        <v>189</v>
      </c>
      <c r="E16" s="67">
        <v>5</v>
      </c>
      <c r="F16" s="67">
        <v>5</v>
      </c>
      <c r="G16" s="68">
        <f t="shared" si="0"/>
        <v>5</v>
      </c>
      <c r="H16" s="69">
        <f t="shared" si="1"/>
        <v>5</v>
      </c>
      <c r="I16" s="70">
        <v>5</v>
      </c>
      <c r="J16" s="68" t="e">
        <f>IF(#REF!=K16,L16)</f>
        <v>#REF!</v>
      </c>
      <c r="K16" s="69" t="e">
        <f>IF(#REF!="NA","NA",L16)</f>
        <v>#REF!</v>
      </c>
      <c r="L16" s="70">
        <v>5</v>
      </c>
      <c r="M16" s="68">
        <f t="shared" si="2"/>
        <v>5</v>
      </c>
      <c r="N16" s="69">
        <f t="shared" si="3"/>
        <v>5</v>
      </c>
      <c r="O16" s="70">
        <v>5</v>
      </c>
      <c r="P16" s="68" t="e">
        <f>IF(#REF!=Q16,R16)</f>
        <v>#REF!</v>
      </c>
      <c r="Q16" s="69" t="e">
        <f>IF(#REF!="NA","NA",R16)</f>
        <v>#REF!</v>
      </c>
      <c r="R16" s="70">
        <v>5</v>
      </c>
      <c r="S16" s="68" t="e">
        <f>IF(#REF!=T16,U16)</f>
        <v>#REF!</v>
      </c>
      <c r="T16" s="69" t="e">
        <f>IF(#REF!="NA","NA",U16)</f>
        <v>#REF!</v>
      </c>
      <c r="U16" s="70">
        <v>5</v>
      </c>
      <c r="V16" s="68" t="e">
        <f>IF(#REF!=W16,X16)</f>
        <v>#REF!</v>
      </c>
      <c r="W16" s="69" t="e">
        <f>IF(#REF!="NA","NA",X16)</f>
        <v>#REF!</v>
      </c>
      <c r="X16" s="70">
        <v>5</v>
      </c>
      <c r="Y16" s="68" t="e">
        <f>IF(#REF!=Z16,AA16)</f>
        <v>#REF!</v>
      </c>
      <c r="Z16" s="69" t="e">
        <f>IF(#REF!="NA","NA",AA16)</f>
        <v>#REF!</v>
      </c>
      <c r="AA16" s="71">
        <v>5</v>
      </c>
      <c r="AB16" s="68" t="e">
        <f>IF(#REF!=AC16,AD16)</f>
        <v>#REF!</v>
      </c>
      <c r="AC16" s="69" t="e">
        <f>IF(#REF!="NA","NA",AD16)</f>
        <v>#REF!</v>
      </c>
      <c r="AD16" s="72">
        <v>5</v>
      </c>
      <c r="AE16" s="68" t="e">
        <f>IF(#REF!=AF16,AD16)</f>
        <v>#REF!</v>
      </c>
      <c r="AF16" s="69" t="e">
        <f>IF(#REF!="NA","NA",AD16)</f>
        <v>#REF!</v>
      </c>
      <c r="AG16" s="72">
        <v>5</v>
      </c>
    </row>
    <row r="17" spans="1:33" x14ac:dyDescent="0.35">
      <c r="A17" s="96">
        <v>8</v>
      </c>
      <c r="B17" s="171"/>
      <c r="C17" s="67" t="s">
        <v>28</v>
      </c>
      <c r="D17" s="67" t="s">
        <v>189</v>
      </c>
      <c r="E17" s="67">
        <v>5</v>
      </c>
      <c r="F17" s="67">
        <v>5</v>
      </c>
      <c r="G17" s="68">
        <f t="shared" si="0"/>
        <v>5</v>
      </c>
      <c r="H17" s="69">
        <f t="shared" si="1"/>
        <v>5</v>
      </c>
      <c r="I17" s="70">
        <v>5</v>
      </c>
      <c r="J17" s="68" t="e">
        <f>IF(#REF!=K17,L17)</f>
        <v>#REF!</v>
      </c>
      <c r="K17" s="69" t="e">
        <f>IF(#REF!="NA","NA",L17)</f>
        <v>#REF!</v>
      </c>
      <c r="L17" s="70">
        <v>5</v>
      </c>
      <c r="M17" s="68">
        <f t="shared" si="2"/>
        <v>5</v>
      </c>
      <c r="N17" s="69">
        <f t="shared" si="3"/>
        <v>5</v>
      </c>
      <c r="O17" s="70">
        <v>5</v>
      </c>
      <c r="P17" s="68" t="e">
        <f>IF(#REF!=Q17,R17)</f>
        <v>#REF!</v>
      </c>
      <c r="Q17" s="69" t="e">
        <f>IF(#REF!="NA","NA",R17)</f>
        <v>#REF!</v>
      </c>
      <c r="R17" s="70">
        <v>5</v>
      </c>
      <c r="S17" s="68" t="e">
        <f>IF(#REF!=T17,U17)</f>
        <v>#REF!</v>
      </c>
      <c r="T17" s="69" t="e">
        <f>IF(#REF!="NA","NA",U17)</f>
        <v>#REF!</v>
      </c>
      <c r="U17" s="70">
        <v>5</v>
      </c>
      <c r="V17" s="68" t="e">
        <f>IF(#REF!=W17,X17)</f>
        <v>#REF!</v>
      </c>
      <c r="W17" s="69" t="e">
        <f>IF(#REF!="NA","NA",X17)</f>
        <v>#REF!</v>
      </c>
      <c r="X17" s="70">
        <v>5</v>
      </c>
      <c r="Y17" s="68" t="e">
        <f>IF(#REF!=Z17,AA17)</f>
        <v>#REF!</v>
      </c>
      <c r="Z17" s="69" t="e">
        <f>IF(#REF!="NA","NA",AA17)</f>
        <v>#REF!</v>
      </c>
      <c r="AA17" s="71">
        <v>5</v>
      </c>
      <c r="AB17" s="68" t="e">
        <f>IF(#REF!=AC17,AD17)</f>
        <v>#REF!</v>
      </c>
      <c r="AC17" s="69" t="e">
        <f>IF(#REF!="NA","NA",AD17)</f>
        <v>#REF!</v>
      </c>
      <c r="AD17" s="72">
        <v>5</v>
      </c>
      <c r="AE17" s="68" t="e">
        <f>IF(#REF!=AF17,AD17)</f>
        <v>#REF!</v>
      </c>
      <c r="AF17" s="69" t="e">
        <f>IF(#REF!="NA","NA",AD17)</f>
        <v>#REF!</v>
      </c>
      <c r="AG17" s="72">
        <v>5</v>
      </c>
    </row>
    <row r="18" spans="1:33" ht="37.5" x14ac:dyDescent="0.35">
      <c r="A18" s="96">
        <v>9</v>
      </c>
      <c r="B18" s="171"/>
      <c r="C18" s="67" t="s">
        <v>29</v>
      </c>
      <c r="D18" s="67" t="s">
        <v>189</v>
      </c>
      <c r="E18" s="67">
        <v>5</v>
      </c>
      <c r="F18" s="67">
        <v>5</v>
      </c>
      <c r="G18" s="68">
        <f t="shared" si="0"/>
        <v>5</v>
      </c>
      <c r="H18" s="69">
        <f t="shared" si="1"/>
        <v>5</v>
      </c>
      <c r="I18" s="70">
        <v>5</v>
      </c>
      <c r="J18" s="68" t="e">
        <f>IF(#REF!=K18,L18)</f>
        <v>#REF!</v>
      </c>
      <c r="K18" s="69" t="e">
        <f>IF(#REF!="NA","NA",L18)</f>
        <v>#REF!</v>
      </c>
      <c r="L18" s="70">
        <v>5</v>
      </c>
      <c r="M18" s="68">
        <f t="shared" si="2"/>
        <v>5</v>
      </c>
      <c r="N18" s="69">
        <f t="shared" si="3"/>
        <v>5</v>
      </c>
      <c r="O18" s="70">
        <v>5</v>
      </c>
      <c r="P18" s="68" t="e">
        <f>IF(#REF!=Q18,R18)</f>
        <v>#REF!</v>
      </c>
      <c r="Q18" s="69" t="e">
        <f>IF(#REF!="NA","NA",R18)</f>
        <v>#REF!</v>
      </c>
      <c r="R18" s="70">
        <v>5</v>
      </c>
      <c r="S18" s="68" t="e">
        <f>IF(#REF!=T18,U18)</f>
        <v>#REF!</v>
      </c>
      <c r="T18" s="69" t="e">
        <f>IF(#REF!="NA","NA",U18)</f>
        <v>#REF!</v>
      </c>
      <c r="U18" s="70">
        <v>5</v>
      </c>
      <c r="V18" s="68" t="e">
        <f>IF(#REF!=W18,X18)</f>
        <v>#REF!</v>
      </c>
      <c r="W18" s="69" t="e">
        <f>IF(#REF!="NA","NA",X18)</f>
        <v>#REF!</v>
      </c>
      <c r="X18" s="70">
        <v>5</v>
      </c>
      <c r="Y18" s="68" t="e">
        <f>IF(#REF!=Z18,AA18)</f>
        <v>#REF!</v>
      </c>
      <c r="Z18" s="69" t="e">
        <f>IF(#REF!="NA","NA",AA18)</f>
        <v>#REF!</v>
      </c>
      <c r="AA18" s="71">
        <v>5</v>
      </c>
      <c r="AB18" s="68" t="e">
        <f>IF(#REF!=AC18,AD18)</f>
        <v>#REF!</v>
      </c>
      <c r="AC18" s="69" t="e">
        <f>IF(#REF!="NA","NA",AD18)</f>
        <v>#REF!</v>
      </c>
      <c r="AD18" s="72">
        <v>5</v>
      </c>
      <c r="AE18" s="68" t="e">
        <f>IF(#REF!=AF18,AD18)</f>
        <v>#REF!</v>
      </c>
      <c r="AF18" s="69" t="e">
        <f>IF(#REF!="NA","NA",AD18)</f>
        <v>#REF!</v>
      </c>
      <c r="AG18" s="72">
        <v>5</v>
      </c>
    </row>
    <row r="19" spans="1:33" x14ac:dyDescent="0.35">
      <c r="A19" s="96">
        <v>10</v>
      </c>
      <c r="B19" s="171"/>
      <c r="C19" s="67" t="s">
        <v>30</v>
      </c>
      <c r="D19" s="67" t="s">
        <v>189</v>
      </c>
      <c r="E19" s="67">
        <v>5</v>
      </c>
      <c r="F19" s="67">
        <v>5</v>
      </c>
      <c r="G19" s="68">
        <f t="shared" si="0"/>
        <v>5</v>
      </c>
      <c r="H19" s="69">
        <f t="shared" si="1"/>
        <v>5</v>
      </c>
      <c r="I19" s="70">
        <v>5</v>
      </c>
      <c r="J19" s="68" t="e">
        <f>IF(#REF!=K19,L19)</f>
        <v>#REF!</v>
      </c>
      <c r="K19" s="69" t="e">
        <f>IF(#REF!="NA","NA",L19)</f>
        <v>#REF!</v>
      </c>
      <c r="L19" s="70" t="s">
        <v>126</v>
      </c>
      <c r="M19" s="68">
        <f t="shared" si="2"/>
        <v>5</v>
      </c>
      <c r="N19" s="69">
        <f t="shared" si="3"/>
        <v>5</v>
      </c>
      <c r="O19" s="70">
        <v>5</v>
      </c>
      <c r="P19" s="68" t="e">
        <f>IF(#REF!=Q19,R19)</f>
        <v>#REF!</v>
      </c>
      <c r="Q19" s="69" t="e">
        <f>IF(#REF!="NA","NA",R19)</f>
        <v>#REF!</v>
      </c>
      <c r="R19" s="73" t="s">
        <v>126</v>
      </c>
      <c r="S19" s="68" t="e">
        <f>IF(#REF!=T19,U19)</f>
        <v>#REF!</v>
      </c>
      <c r="T19" s="69" t="e">
        <f>IF(#REF!="NA","NA",U19)</f>
        <v>#REF!</v>
      </c>
      <c r="U19" s="70">
        <v>5</v>
      </c>
      <c r="V19" s="68" t="e">
        <f>IF(#REF!=W19,X19)</f>
        <v>#REF!</v>
      </c>
      <c r="W19" s="69" t="e">
        <f>IF(#REF!="NA","NA",X19)</f>
        <v>#REF!</v>
      </c>
      <c r="X19" s="70">
        <v>5</v>
      </c>
      <c r="Y19" s="68" t="e">
        <f>IF(#REF!=Z19,AA19)</f>
        <v>#REF!</v>
      </c>
      <c r="Z19" s="69" t="e">
        <f>IF(#REF!="NA","NA",AA19)</f>
        <v>#REF!</v>
      </c>
      <c r="AA19" s="71">
        <v>5</v>
      </c>
      <c r="AB19" s="68" t="e">
        <f>IF(#REF!=AC19,AD19)</f>
        <v>#REF!</v>
      </c>
      <c r="AC19" s="69" t="e">
        <f>IF(#REF!="NA","NA",AD19)</f>
        <v>#REF!</v>
      </c>
      <c r="AD19" s="72">
        <v>5</v>
      </c>
      <c r="AE19" s="68" t="e">
        <f>IF(#REF!=AF19,AD19)</f>
        <v>#REF!</v>
      </c>
      <c r="AF19" s="69" t="e">
        <f>IF(#REF!="NA","NA",AD19)</f>
        <v>#REF!</v>
      </c>
      <c r="AG19" s="72">
        <v>5</v>
      </c>
    </row>
    <row r="20" spans="1:33" x14ac:dyDescent="0.35">
      <c r="A20" s="96">
        <v>11</v>
      </c>
      <c r="B20" s="171"/>
      <c r="C20" s="67" t="s">
        <v>31</v>
      </c>
      <c r="D20" s="67" t="s">
        <v>189</v>
      </c>
      <c r="E20" s="67">
        <v>5</v>
      </c>
      <c r="F20" s="67">
        <v>5</v>
      </c>
      <c r="G20" s="68">
        <f t="shared" si="0"/>
        <v>5</v>
      </c>
      <c r="H20" s="69">
        <f t="shared" si="1"/>
        <v>5</v>
      </c>
      <c r="I20" s="70">
        <v>5</v>
      </c>
      <c r="J20" s="68" t="e">
        <f>IF(#REF!=K20,L20)</f>
        <v>#REF!</v>
      </c>
      <c r="K20" s="69" t="e">
        <f>IF(#REF!="NA","NA",L20)</f>
        <v>#REF!</v>
      </c>
      <c r="L20" s="70">
        <v>5</v>
      </c>
      <c r="M20" s="68">
        <f t="shared" si="2"/>
        <v>5</v>
      </c>
      <c r="N20" s="69">
        <f t="shared" si="3"/>
        <v>5</v>
      </c>
      <c r="O20" s="70">
        <v>5</v>
      </c>
      <c r="P20" s="68" t="e">
        <f>IF(#REF!=Q20,R20)</f>
        <v>#REF!</v>
      </c>
      <c r="Q20" s="69" t="e">
        <f>IF(#REF!="NA","NA",R20)</f>
        <v>#REF!</v>
      </c>
      <c r="R20" s="73">
        <v>5</v>
      </c>
      <c r="S20" s="68" t="e">
        <f>IF(#REF!=T20,U20)</f>
        <v>#REF!</v>
      </c>
      <c r="T20" s="69" t="e">
        <f>IF(#REF!="NA","NA",U20)</f>
        <v>#REF!</v>
      </c>
      <c r="U20" s="70">
        <v>5</v>
      </c>
      <c r="V20" s="68" t="e">
        <f>IF(#REF!=W20,X20)</f>
        <v>#REF!</v>
      </c>
      <c r="W20" s="69" t="e">
        <f>IF(#REF!="NA","NA",X20)</f>
        <v>#REF!</v>
      </c>
      <c r="X20" s="73">
        <v>5</v>
      </c>
      <c r="Y20" s="68" t="e">
        <f>IF(#REF!=Z20,AA20)</f>
        <v>#REF!</v>
      </c>
      <c r="Z20" s="69" t="e">
        <f>IF(#REF!="NA","NA",AA20)</f>
        <v>#REF!</v>
      </c>
      <c r="AA20" s="74">
        <v>5</v>
      </c>
      <c r="AB20" s="68" t="e">
        <f>IF(#REF!=AC20,AD20)</f>
        <v>#REF!</v>
      </c>
      <c r="AC20" s="69" t="e">
        <f>IF(#REF!="NA","NA",AD20)</f>
        <v>#REF!</v>
      </c>
      <c r="AD20" s="75">
        <v>5</v>
      </c>
      <c r="AE20" s="68" t="e">
        <f>IF(#REF!=AF20,AD20)</f>
        <v>#REF!</v>
      </c>
      <c r="AF20" s="69" t="e">
        <f>IF(#REF!="NA","NA",AD20)</f>
        <v>#REF!</v>
      </c>
      <c r="AG20" s="72">
        <v>5</v>
      </c>
    </row>
    <row r="21" spans="1:33" x14ac:dyDescent="0.35">
      <c r="A21" s="96">
        <v>12</v>
      </c>
      <c r="B21" s="171"/>
      <c r="C21" s="67" t="s">
        <v>32</v>
      </c>
      <c r="D21" s="67" t="s">
        <v>189</v>
      </c>
      <c r="E21" s="67">
        <v>5</v>
      </c>
      <c r="F21" s="67">
        <v>5</v>
      </c>
      <c r="G21" s="68">
        <f t="shared" si="0"/>
        <v>5</v>
      </c>
      <c r="H21" s="69">
        <f t="shared" si="1"/>
        <v>5</v>
      </c>
      <c r="I21" s="70">
        <v>5</v>
      </c>
      <c r="J21" s="68" t="e">
        <f>IF(#REF!=K21,L21)</f>
        <v>#REF!</v>
      </c>
      <c r="K21" s="69" t="e">
        <f>IF(#REF!="NA","NA",L21)</f>
        <v>#REF!</v>
      </c>
      <c r="L21" s="70">
        <v>5</v>
      </c>
      <c r="M21" s="68">
        <f t="shared" si="2"/>
        <v>5</v>
      </c>
      <c r="N21" s="69">
        <f t="shared" si="3"/>
        <v>5</v>
      </c>
      <c r="O21" s="70">
        <v>5</v>
      </c>
      <c r="P21" s="68" t="e">
        <f>IF(#REF!=Q21,R21)</f>
        <v>#REF!</v>
      </c>
      <c r="Q21" s="69" t="e">
        <f>IF(#REF!="NA","NA",R21)</f>
        <v>#REF!</v>
      </c>
      <c r="R21" s="73">
        <v>5</v>
      </c>
      <c r="S21" s="68" t="e">
        <f>IF(#REF!=T21,U21)</f>
        <v>#REF!</v>
      </c>
      <c r="T21" s="69" t="e">
        <f>IF(#REF!="NA","NA",U21)</f>
        <v>#REF!</v>
      </c>
      <c r="U21" s="70">
        <v>5</v>
      </c>
      <c r="V21" s="68" t="e">
        <f>IF(#REF!=W21,X21)</f>
        <v>#REF!</v>
      </c>
      <c r="W21" s="69" t="e">
        <f>IF(#REF!="NA","NA",X21)</f>
        <v>#REF!</v>
      </c>
      <c r="X21" s="73">
        <v>5</v>
      </c>
      <c r="Y21" s="68" t="e">
        <f>IF(#REF!=Z21,AA21)</f>
        <v>#REF!</v>
      </c>
      <c r="Z21" s="69" t="e">
        <f>IF(#REF!="NA","NA",AA21)</f>
        <v>#REF!</v>
      </c>
      <c r="AA21" s="74">
        <v>5</v>
      </c>
      <c r="AB21" s="68" t="e">
        <f>IF(#REF!=AC21,AD21)</f>
        <v>#REF!</v>
      </c>
      <c r="AC21" s="69" t="e">
        <f>IF(#REF!="NA","NA",AD21)</f>
        <v>#REF!</v>
      </c>
      <c r="AD21" s="75">
        <v>5</v>
      </c>
      <c r="AE21" s="68" t="e">
        <f>IF(#REF!=AF21,AD21)</f>
        <v>#REF!</v>
      </c>
      <c r="AF21" s="69" t="e">
        <f>IF(#REF!="NA","NA",AD21)</f>
        <v>#REF!</v>
      </c>
      <c r="AG21" s="72">
        <v>5</v>
      </c>
    </row>
    <row r="22" spans="1:33" ht="24.75" customHeight="1" x14ac:dyDescent="0.35">
      <c r="A22" s="96">
        <v>13</v>
      </c>
      <c r="B22" s="171"/>
      <c r="C22" s="67" t="s">
        <v>33</v>
      </c>
      <c r="D22" s="67" t="s">
        <v>189</v>
      </c>
      <c r="E22" s="67">
        <v>5</v>
      </c>
      <c r="F22" s="67">
        <v>5</v>
      </c>
      <c r="G22" s="68">
        <f t="shared" si="0"/>
        <v>5</v>
      </c>
      <c r="H22" s="69">
        <f t="shared" si="1"/>
        <v>5</v>
      </c>
      <c r="I22" s="70">
        <v>5</v>
      </c>
      <c r="J22" s="68" t="e">
        <f>IF(#REF!=K22,L22)</f>
        <v>#REF!</v>
      </c>
      <c r="K22" s="69" t="e">
        <f>IF(#REF!="NA","NA",L22)</f>
        <v>#REF!</v>
      </c>
      <c r="L22" s="70">
        <v>5</v>
      </c>
      <c r="M22" s="68">
        <f t="shared" si="2"/>
        <v>5</v>
      </c>
      <c r="N22" s="69">
        <f t="shared" si="3"/>
        <v>5</v>
      </c>
      <c r="O22" s="70">
        <v>5</v>
      </c>
      <c r="P22" s="68" t="e">
        <f>IF(#REF!=Q22,R22)</f>
        <v>#REF!</v>
      </c>
      <c r="Q22" s="69" t="e">
        <f>IF(#REF!="NA","NA",R22)</f>
        <v>#REF!</v>
      </c>
      <c r="R22" s="73">
        <v>5</v>
      </c>
      <c r="S22" s="68" t="e">
        <f>IF(#REF!=T22,U22)</f>
        <v>#REF!</v>
      </c>
      <c r="T22" s="69" t="e">
        <f>IF(#REF!="NA","NA",U22)</f>
        <v>#REF!</v>
      </c>
      <c r="U22" s="70">
        <v>5</v>
      </c>
      <c r="V22" s="68" t="e">
        <f>IF(#REF!=W22,X22)</f>
        <v>#REF!</v>
      </c>
      <c r="W22" s="69" t="e">
        <f>IF(#REF!="NA","NA",X22)</f>
        <v>#REF!</v>
      </c>
      <c r="X22" s="70">
        <v>5</v>
      </c>
      <c r="Y22" s="68" t="e">
        <f>IF(#REF!=Z22,AA22)</f>
        <v>#REF!</v>
      </c>
      <c r="Z22" s="69" t="e">
        <f>IF(#REF!="NA","NA",AA22)</f>
        <v>#REF!</v>
      </c>
      <c r="AA22" s="71">
        <v>5</v>
      </c>
      <c r="AB22" s="68" t="e">
        <f>IF(#REF!=AC22,AD22)</f>
        <v>#REF!</v>
      </c>
      <c r="AC22" s="69" t="e">
        <f>IF(#REF!="NA","NA",AD22)</f>
        <v>#REF!</v>
      </c>
      <c r="AD22" s="72">
        <v>5</v>
      </c>
      <c r="AE22" s="68" t="e">
        <f>IF(#REF!=AF22,AD22)</f>
        <v>#REF!</v>
      </c>
      <c r="AF22" s="69" t="e">
        <f>IF(#REF!="NA","NA",AD22)</f>
        <v>#REF!</v>
      </c>
      <c r="AG22" s="72">
        <v>5</v>
      </c>
    </row>
    <row r="23" spans="1:33" ht="27.75" customHeight="1" x14ac:dyDescent="0.35">
      <c r="A23" s="96">
        <v>14</v>
      </c>
      <c r="B23" s="171"/>
      <c r="C23" s="67" t="s">
        <v>34</v>
      </c>
      <c r="D23" s="67" t="s">
        <v>189</v>
      </c>
      <c r="E23" s="67">
        <v>5</v>
      </c>
      <c r="F23" s="67">
        <v>5</v>
      </c>
      <c r="G23" s="68">
        <f t="shared" si="0"/>
        <v>5</v>
      </c>
      <c r="H23" s="69">
        <f t="shared" si="1"/>
        <v>5</v>
      </c>
      <c r="I23" s="70">
        <v>5</v>
      </c>
      <c r="J23" s="68" t="e">
        <f>IF(#REF!=K23,L23)</f>
        <v>#REF!</v>
      </c>
      <c r="K23" s="69" t="e">
        <f>IF(#REF!="NA","NA",L23)</f>
        <v>#REF!</v>
      </c>
      <c r="L23" s="70">
        <v>5</v>
      </c>
      <c r="M23" s="68">
        <f t="shared" si="2"/>
        <v>5</v>
      </c>
      <c r="N23" s="69">
        <f t="shared" si="3"/>
        <v>5</v>
      </c>
      <c r="O23" s="70">
        <v>5</v>
      </c>
      <c r="P23" s="68" t="e">
        <f>IF(#REF!=Q23,R23)</f>
        <v>#REF!</v>
      </c>
      <c r="Q23" s="69" t="e">
        <f>IF(#REF!="NA","NA",R23)</f>
        <v>#REF!</v>
      </c>
      <c r="R23" s="70">
        <v>5</v>
      </c>
      <c r="S23" s="68" t="e">
        <f>IF(#REF!=T23,U23)</f>
        <v>#REF!</v>
      </c>
      <c r="T23" s="69" t="e">
        <f>IF(#REF!="NA","NA",U23)</f>
        <v>#REF!</v>
      </c>
      <c r="U23" s="70">
        <v>5</v>
      </c>
      <c r="V23" s="68" t="e">
        <f>IF(#REF!=W23,X23)</f>
        <v>#REF!</v>
      </c>
      <c r="W23" s="69" t="e">
        <f>IF(#REF!="NA","NA",X23)</f>
        <v>#REF!</v>
      </c>
      <c r="X23" s="70">
        <v>5</v>
      </c>
      <c r="Y23" s="68" t="e">
        <f>IF(#REF!=Z23,AA23)</f>
        <v>#REF!</v>
      </c>
      <c r="Z23" s="69" t="e">
        <f>IF(#REF!="NA","NA",AA23)</f>
        <v>#REF!</v>
      </c>
      <c r="AA23" s="71">
        <v>5</v>
      </c>
      <c r="AB23" s="68" t="e">
        <f>IF(#REF!=AC23,AD23)</f>
        <v>#REF!</v>
      </c>
      <c r="AC23" s="69" t="e">
        <f>IF(#REF!="NA","NA",AD23)</f>
        <v>#REF!</v>
      </c>
      <c r="AD23" s="72">
        <v>5</v>
      </c>
      <c r="AE23" s="68" t="e">
        <f>IF(#REF!=AF23,AD23)</f>
        <v>#REF!</v>
      </c>
      <c r="AF23" s="69" t="e">
        <f>IF(#REF!="NA","NA",AD23)</f>
        <v>#REF!</v>
      </c>
      <c r="AG23" s="72">
        <v>5</v>
      </c>
    </row>
    <row r="24" spans="1:33" ht="36" customHeight="1" x14ac:dyDescent="0.35">
      <c r="A24" s="96">
        <v>15</v>
      </c>
      <c r="B24" s="171"/>
      <c r="C24" s="67" t="s">
        <v>35</v>
      </c>
      <c r="D24" s="67" t="s">
        <v>189</v>
      </c>
      <c r="E24" s="67">
        <v>5</v>
      </c>
      <c r="F24" s="67">
        <v>5</v>
      </c>
      <c r="G24" s="68">
        <f t="shared" si="0"/>
        <v>5</v>
      </c>
      <c r="H24" s="69">
        <f t="shared" si="1"/>
        <v>5</v>
      </c>
      <c r="I24" s="70">
        <v>5</v>
      </c>
      <c r="J24" s="68" t="e">
        <f>IF(#REF!=K24,L24)</f>
        <v>#REF!</v>
      </c>
      <c r="K24" s="69" t="e">
        <f>IF(#REF!="NA","NA",L24)</f>
        <v>#REF!</v>
      </c>
      <c r="L24" s="70">
        <v>5</v>
      </c>
      <c r="M24" s="68">
        <f t="shared" si="2"/>
        <v>5</v>
      </c>
      <c r="N24" s="69">
        <f t="shared" si="3"/>
        <v>5</v>
      </c>
      <c r="O24" s="70">
        <v>5</v>
      </c>
      <c r="P24" s="68" t="e">
        <f>IF(#REF!=Q24,R24)</f>
        <v>#REF!</v>
      </c>
      <c r="Q24" s="69" t="e">
        <f>IF(#REF!="NA","NA",R24)</f>
        <v>#REF!</v>
      </c>
      <c r="R24" s="70">
        <v>5</v>
      </c>
      <c r="S24" s="68" t="e">
        <f>IF(#REF!=T24,U24)</f>
        <v>#REF!</v>
      </c>
      <c r="T24" s="69" t="e">
        <f>IF(#REF!="NA","NA",U24)</f>
        <v>#REF!</v>
      </c>
      <c r="U24" s="70">
        <v>5</v>
      </c>
      <c r="V24" s="68" t="e">
        <f>IF(#REF!=W24,X24)</f>
        <v>#REF!</v>
      </c>
      <c r="W24" s="69" t="e">
        <f>IF(#REF!="NA","NA",X24)</f>
        <v>#REF!</v>
      </c>
      <c r="X24" s="70">
        <v>5</v>
      </c>
      <c r="Y24" s="68" t="e">
        <f>IF(#REF!=Z24,AA24)</f>
        <v>#REF!</v>
      </c>
      <c r="Z24" s="69" t="e">
        <f>IF(#REF!="NA","NA",AA24)</f>
        <v>#REF!</v>
      </c>
      <c r="AA24" s="71">
        <v>5</v>
      </c>
      <c r="AB24" s="68" t="e">
        <f>IF(#REF!=AC24,AD24)</f>
        <v>#REF!</v>
      </c>
      <c r="AC24" s="69" t="e">
        <f>IF(#REF!="NA","NA",AD24)</f>
        <v>#REF!</v>
      </c>
      <c r="AD24" s="72">
        <v>5</v>
      </c>
      <c r="AE24" s="68" t="e">
        <f>IF(#REF!=AF24,AD24)</f>
        <v>#REF!</v>
      </c>
      <c r="AF24" s="69" t="e">
        <f>IF(#REF!="NA","NA",AD24)</f>
        <v>#REF!</v>
      </c>
      <c r="AG24" s="72">
        <v>5</v>
      </c>
    </row>
    <row r="25" spans="1:33" ht="25.5" customHeight="1" x14ac:dyDescent="0.35">
      <c r="A25" s="96">
        <v>16</v>
      </c>
      <c r="B25" s="171"/>
      <c r="C25" s="67" t="s">
        <v>36</v>
      </c>
      <c r="D25" s="67" t="s">
        <v>189</v>
      </c>
      <c r="E25" s="67">
        <v>5</v>
      </c>
      <c r="F25" s="67">
        <v>5</v>
      </c>
      <c r="G25" s="68">
        <f t="shared" si="0"/>
        <v>5</v>
      </c>
      <c r="H25" s="69">
        <f t="shared" si="1"/>
        <v>5</v>
      </c>
      <c r="I25" s="70">
        <v>5</v>
      </c>
      <c r="J25" s="68" t="e">
        <f>IF(#REF!=K25,L25)</f>
        <v>#REF!</v>
      </c>
      <c r="K25" s="69" t="e">
        <f>IF(#REF!="NA","NA",L25)</f>
        <v>#REF!</v>
      </c>
      <c r="L25" s="70">
        <v>5</v>
      </c>
      <c r="M25" s="68">
        <f t="shared" si="2"/>
        <v>5</v>
      </c>
      <c r="N25" s="69">
        <f t="shared" si="3"/>
        <v>5</v>
      </c>
      <c r="O25" s="70">
        <v>5</v>
      </c>
      <c r="P25" s="68" t="e">
        <f>IF(#REF!=Q25,R25)</f>
        <v>#REF!</v>
      </c>
      <c r="Q25" s="69" t="e">
        <f>IF(#REF!="NA","NA",R25)</f>
        <v>#REF!</v>
      </c>
      <c r="R25" s="70">
        <v>5</v>
      </c>
      <c r="S25" s="68" t="e">
        <f>IF(#REF!=T25,U25)</f>
        <v>#REF!</v>
      </c>
      <c r="T25" s="69" t="e">
        <f>IF(#REF!="NA","NA",U25)</f>
        <v>#REF!</v>
      </c>
      <c r="U25" s="70">
        <v>5</v>
      </c>
      <c r="V25" s="68" t="e">
        <f>IF(#REF!=W25,X25)</f>
        <v>#REF!</v>
      </c>
      <c r="W25" s="69" t="e">
        <f>IF(#REF!="NA","NA",X25)</f>
        <v>#REF!</v>
      </c>
      <c r="X25" s="70">
        <v>5</v>
      </c>
      <c r="Y25" s="68" t="e">
        <f>IF(#REF!=Z25,AA25)</f>
        <v>#REF!</v>
      </c>
      <c r="Z25" s="69" t="e">
        <f>IF(#REF!="NA","NA",AA25)</f>
        <v>#REF!</v>
      </c>
      <c r="AA25" s="71">
        <v>5</v>
      </c>
      <c r="AB25" s="68" t="e">
        <f>IF(#REF!=AC25,AD25)</f>
        <v>#REF!</v>
      </c>
      <c r="AC25" s="69" t="e">
        <f>IF(#REF!="NA","NA",AD25)</f>
        <v>#REF!</v>
      </c>
      <c r="AD25" s="72">
        <v>5</v>
      </c>
      <c r="AE25" s="68" t="e">
        <f>IF(#REF!=AF25,AD25)</f>
        <v>#REF!</v>
      </c>
      <c r="AF25" s="69" t="e">
        <f>IF(#REF!="NA","NA",AD25)</f>
        <v>#REF!</v>
      </c>
      <c r="AG25" s="72">
        <v>5</v>
      </c>
    </row>
    <row r="26" spans="1:33" ht="37.5" x14ac:dyDescent="0.35">
      <c r="A26" s="96">
        <v>17</v>
      </c>
      <c r="B26" s="171"/>
      <c r="C26" s="67" t="s">
        <v>37</v>
      </c>
      <c r="D26" s="67" t="s">
        <v>189</v>
      </c>
      <c r="E26" s="67">
        <v>1</v>
      </c>
      <c r="F26" s="67">
        <v>1</v>
      </c>
      <c r="G26" s="68">
        <f t="shared" si="0"/>
        <v>1</v>
      </c>
      <c r="H26" s="69">
        <f t="shared" si="1"/>
        <v>1</v>
      </c>
      <c r="I26" s="70">
        <v>1</v>
      </c>
      <c r="J26" s="68" t="e">
        <f>IF(#REF!=K26,L26)</f>
        <v>#REF!</v>
      </c>
      <c r="K26" s="69" t="e">
        <f>IF(#REF!="NA","NA",L26)</f>
        <v>#REF!</v>
      </c>
      <c r="L26" s="70">
        <v>1</v>
      </c>
      <c r="M26" s="68">
        <f t="shared" si="2"/>
        <v>1</v>
      </c>
      <c r="N26" s="69">
        <f t="shared" si="3"/>
        <v>1</v>
      </c>
      <c r="O26" s="70">
        <v>1</v>
      </c>
      <c r="P26" s="68" t="e">
        <f>IF(#REF!=Q26,R26)</f>
        <v>#REF!</v>
      </c>
      <c r="Q26" s="69" t="e">
        <f>IF(#REF!="NA","NA",R26)</f>
        <v>#REF!</v>
      </c>
      <c r="R26" s="70">
        <v>1</v>
      </c>
      <c r="S26" s="68" t="e">
        <f>IF(#REF!=T26,U26)</f>
        <v>#REF!</v>
      </c>
      <c r="T26" s="69" t="e">
        <f>IF(#REF!="NA","NA",U26)</f>
        <v>#REF!</v>
      </c>
      <c r="U26" s="70">
        <v>1</v>
      </c>
      <c r="V26" s="68" t="e">
        <f>IF(#REF!=W26,X26)</f>
        <v>#REF!</v>
      </c>
      <c r="W26" s="69" t="e">
        <f>IF(#REF!="NA","NA",X26)</f>
        <v>#REF!</v>
      </c>
      <c r="X26" s="70">
        <v>1</v>
      </c>
      <c r="Y26" s="68" t="e">
        <f>IF(#REF!=Z26,AA26)</f>
        <v>#REF!</v>
      </c>
      <c r="Z26" s="69" t="e">
        <f>IF(#REF!="NA","NA",AA26)</f>
        <v>#REF!</v>
      </c>
      <c r="AA26" s="71">
        <v>1</v>
      </c>
      <c r="AB26" s="68" t="e">
        <f>IF(#REF!=AC26,AD26)</f>
        <v>#REF!</v>
      </c>
      <c r="AC26" s="69" t="e">
        <f>IF(#REF!="NA","NA",AD26)</f>
        <v>#REF!</v>
      </c>
      <c r="AD26" s="72">
        <v>1</v>
      </c>
      <c r="AE26" s="68" t="e">
        <f>IF(#REF!=AF26,AD26)</f>
        <v>#REF!</v>
      </c>
      <c r="AF26" s="69" t="e">
        <f>IF(#REF!="NA","NA",AD26)</f>
        <v>#REF!</v>
      </c>
      <c r="AG26" s="72">
        <v>1</v>
      </c>
    </row>
    <row r="27" spans="1:33" ht="37.5" x14ac:dyDescent="0.35">
      <c r="A27" s="96">
        <v>18</v>
      </c>
      <c r="B27" s="171"/>
      <c r="C27" s="67" t="s">
        <v>38</v>
      </c>
      <c r="D27" s="67" t="s">
        <v>189</v>
      </c>
      <c r="E27" s="67">
        <v>5</v>
      </c>
      <c r="F27" s="67">
        <v>5</v>
      </c>
      <c r="G27" s="68">
        <f t="shared" si="0"/>
        <v>5</v>
      </c>
      <c r="H27" s="69">
        <f t="shared" si="1"/>
        <v>5</v>
      </c>
      <c r="I27" s="70">
        <v>5</v>
      </c>
      <c r="J27" s="68" t="e">
        <f>IF(#REF!=K27,L27)</f>
        <v>#REF!</v>
      </c>
      <c r="K27" s="69" t="e">
        <f>IF(#REF!="NA","NA",L27)</f>
        <v>#REF!</v>
      </c>
      <c r="L27" s="70" t="s">
        <v>126</v>
      </c>
      <c r="M27" s="68">
        <f t="shared" si="2"/>
        <v>5</v>
      </c>
      <c r="N27" s="69">
        <f t="shared" si="3"/>
        <v>5</v>
      </c>
      <c r="O27" s="70">
        <v>5</v>
      </c>
      <c r="P27" s="68" t="e">
        <f>IF(#REF!=Q27,R27)</f>
        <v>#REF!</v>
      </c>
      <c r="Q27" s="69" t="e">
        <f>IF(#REF!="NA","NA",R27)</f>
        <v>#REF!</v>
      </c>
      <c r="R27" s="70" t="s">
        <v>126</v>
      </c>
      <c r="S27" s="68" t="e">
        <f>IF(#REF!=T27,U27)</f>
        <v>#REF!</v>
      </c>
      <c r="T27" s="69" t="e">
        <f>IF(#REF!="NA","NA",U27)</f>
        <v>#REF!</v>
      </c>
      <c r="U27" s="70">
        <v>5</v>
      </c>
      <c r="V27" s="68" t="e">
        <f>IF(#REF!=W27,X27)</f>
        <v>#REF!</v>
      </c>
      <c r="W27" s="69" t="e">
        <f>IF(#REF!="NA","NA",X27)</f>
        <v>#REF!</v>
      </c>
      <c r="X27" s="70">
        <v>5</v>
      </c>
      <c r="Y27" s="68" t="e">
        <f>IF(#REF!=Z27,AA27)</f>
        <v>#REF!</v>
      </c>
      <c r="Z27" s="69" t="e">
        <f>IF(#REF!="NA","NA",AA27)</f>
        <v>#REF!</v>
      </c>
      <c r="AA27" s="71">
        <v>5</v>
      </c>
      <c r="AB27" s="68" t="e">
        <f>IF(#REF!=AC27,AD27)</f>
        <v>#REF!</v>
      </c>
      <c r="AC27" s="69" t="e">
        <f>IF(#REF!="NA","NA",AD27)</f>
        <v>#REF!</v>
      </c>
      <c r="AD27" s="72">
        <v>5</v>
      </c>
      <c r="AE27" s="68" t="e">
        <f>IF(#REF!=AF27,AD27)</f>
        <v>#REF!</v>
      </c>
      <c r="AF27" s="69" t="e">
        <f>IF(#REF!="NA","NA",AD27)</f>
        <v>#REF!</v>
      </c>
      <c r="AG27" s="72">
        <v>5</v>
      </c>
    </row>
    <row r="28" spans="1:33" ht="37.5" x14ac:dyDescent="0.35">
      <c r="A28" s="96">
        <v>19</v>
      </c>
      <c r="B28" s="171"/>
      <c r="C28" s="67" t="s">
        <v>39</v>
      </c>
      <c r="D28" s="67" t="s">
        <v>189</v>
      </c>
      <c r="E28" s="67">
        <v>5</v>
      </c>
      <c r="F28" s="67">
        <v>5</v>
      </c>
      <c r="G28" s="68">
        <f t="shared" si="0"/>
        <v>5</v>
      </c>
      <c r="H28" s="69">
        <f t="shared" si="1"/>
        <v>5</v>
      </c>
      <c r="I28" s="70">
        <v>5</v>
      </c>
      <c r="J28" s="68" t="e">
        <f>IF(#REF!=K28,L28)</f>
        <v>#REF!</v>
      </c>
      <c r="K28" s="69" t="e">
        <f>IF(#REF!="NA","NA",L28)</f>
        <v>#REF!</v>
      </c>
      <c r="L28" s="70" t="s">
        <v>126</v>
      </c>
      <c r="M28" s="68">
        <f t="shared" si="2"/>
        <v>5</v>
      </c>
      <c r="N28" s="69">
        <f t="shared" si="3"/>
        <v>5</v>
      </c>
      <c r="O28" s="70">
        <v>5</v>
      </c>
      <c r="P28" s="68" t="e">
        <f>IF(#REF!=Q28,R28)</f>
        <v>#REF!</v>
      </c>
      <c r="Q28" s="69" t="e">
        <f>IF(#REF!="NA","NA",R28)</f>
        <v>#REF!</v>
      </c>
      <c r="R28" s="70" t="s">
        <v>126</v>
      </c>
      <c r="S28" s="68" t="e">
        <f>IF(#REF!=T28,U28)</f>
        <v>#REF!</v>
      </c>
      <c r="T28" s="69" t="e">
        <f>IF(#REF!="NA","NA",U28)</f>
        <v>#REF!</v>
      </c>
      <c r="U28" s="70">
        <v>5</v>
      </c>
      <c r="V28" s="68" t="e">
        <f>IF(#REF!=W28,X28)</f>
        <v>#REF!</v>
      </c>
      <c r="W28" s="69" t="e">
        <f>IF(#REF!="NA","NA",X28)</f>
        <v>#REF!</v>
      </c>
      <c r="X28" s="70">
        <v>5</v>
      </c>
      <c r="Y28" s="68" t="e">
        <f>IF(#REF!=Z28,AA28)</f>
        <v>#REF!</v>
      </c>
      <c r="Z28" s="69" t="e">
        <f>IF(#REF!="NA","NA",AA28)</f>
        <v>#REF!</v>
      </c>
      <c r="AA28" s="71">
        <v>5</v>
      </c>
      <c r="AB28" s="68" t="e">
        <f>IF(#REF!=AC28,AD28)</f>
        <v>#REF!</v>
      </c>
      <c r="AC28" s="69" t="e">
        <f>IF(#REF!="NA","NA",AD28)</f>
        <v>#REF!</v>
      </c>
      <c r="AD28" s="72">
        <v>5</v>
      </c>
      <c r="AE28" s="68" t="e">
        <f>IF(#REF!=AF28,AD28)</f>
        <v>#REF!</v>
      </c>
      <c r="AF28" s="69" t="e">
        <f>IF(#REF!="NA","NA",AD28)</f>
        <v>#REF!</v>
      </c>
      <c r="AG28" s="72">
        <v>5</v>
      </c>
    </row>
    <row r="29" spans="1:33" ht="34.5" customHeight="1" x14ac:dyDescent="0.35">
      <c r="A29" s="96">
        <v>20</v>
      </c>
      <c r="B29" s="171"/>
      <c r="C29" s="67" t="s">
        <v>40</v>
      </c>
      <c r="D29" s="67" t="s">
        <v>189</v>
      </c>
      <c r="E29" s="67">
        <v>5</v>
      </c>
      <c r="F29" s="67">
        <v>5</v>
      </c>
      <c r="G29" s="68">
        <f t="shared" si="0"/>
        <v>5</v>
      </c>
      <c r="H29" s="69">
        <f t="shared" si="1"/>
        <v>5</v>
      </c>
      <c r="I29" s="70">
        <v>5</v>
      </c>
      <c r="J29" s="68" t="e">
        <f>IF(#REF!=K29,L29)</f>
        <v>#REF!</v>
      </c>
      <c r="K29" s="69" t="e">
        <f>IF(#REF!="NA","NA",L29)</f>
        <v>#REF!</v>
      </c>
      <c r="L29" s="70">
        <v>5</v>
      </c>
      <c r="M29" s="68">
        <f t="shared" si="2"/>
        <v>5</v>
      </c>
      <c r="N29" s="69">
        <f t="shared" si="3"/>
        <v>5</v>
      </c>
      <c r="O29" s="70">
        <v>5</v>
      </c>
      <c r="P29" s="68" t="e">
        <f>IF(#REF!=Q29,R29)</f>
        <v>#REF!</v>
      </c>
      <c r="Q29" s="69" t="e">
        <f>IF(#REF!="NA","NA",R29)</f>
        <v>#REF!</v>
      </c>
      <c r="R29" s="70" t="s">
        <v>126</v>
      </c>
      <c r="S29" s="68" t="e">
        <f>IF(#REF!=T29,U29)</f>
        <v>#REF!</v>
      </c>
      <c r="T29" s="69" t="e">
        <f>IF(#REF!="NA","NA",U29)</f>
        <v>#REF!</v>
      </c>
      <c r="U29" s="70">
        <v>5</v>
      </c>
      <c r="V29" s="68" t="e">
        <f>IF(#REF!=W29,X29)</f>
        <v>#REF!</v>
      </c>
      <c r="W29" s="69" t="e">
        <f>IF(#REF!="NA","NA",X29)</f>
        <v>#REF!</v>
      </c>
      <c r="X29" s="70">
        <v>5</v>
      </c>
      <c r="Y29" s="68" t="e">
        <f>IF(#REF!=Z29,AA29)</f>
        <v>#REF!</v>
      </c>
      <c r="Z29" s="69" t="e">
        <f>IF(#REF!="NA","NA",AA29)</f>
        <v>#REF!</v>
      </c>
      <c r="AA29" s="71">
        <v>5</v>
      </c>
      <c r="AB29" s="68" t="e">
        <f>IF(#REF!=AC29,AD29)</f>
        <v>#REF!</v>
      </c>
      <c r="AC29" s="69" t="e">
        <f>IF(#REF!="NA","NA",AD29)</f>
        <v>#REF!</v>
      </c>
      <c r="AD29" s="72">
        <v>5</v>
      </c>
      <c r="AE29" s="68" t="e">
        <f>IF(#REF!=AF29,AD29)</f>
        <v>#REF!</v>
      </c>
      <c r="AF29" s="69" t="e">
        <f>IF(#REF!="NA","NA",AD29)</f>
        <v>#REF!</v>
      </c>
      <c r="AG29" s="72">
        <v>5</v>
      </c>
    </row>
    <row r="30" spans="1:33" x14ac:dyDescent="0.35">
      <c r="A30" s="96">
        <v>21</v>
      </c>
      <c r="B30" s="172"/>
      <c r="C30" s="67" t="s">
        <v>41</v>
      </c>
      <c r="D30" s="67" t="s">
        <v>189</v>
      </c>
      <c r="E30" s="67">
        <v>5</v>
      </c>
      <c r="F30" s="67">
        <v>5</v>
      </c>
      <c r="G30" s="68">
        <f t="shared" si="0"/>
        <v>5</v>
      </c>
      <c r="H30" s="69">
        <f t="shared" si="1"/>
        <v>5</v>
      </c>
      <c r="I30" s="70">
        <v>5</v>
      </c>
      <c r="J30" s="68" t="e">
        <f>IF(#REF!=K30,L30)</f>
        <v>#REF!</v>
      </c>
      <c r="K30" s="69" t="e">
        <f>IF(#REF!="NA","NA",L30)</f>
        <v>#REF!</v>
      </c>
      <c r="L30" s="70">
        <v>5</v>
      </c>
      <c r="M30" s="68">
        <f t="shared" si="2"/>
        <v>5</v>
      </c>
      <c r="N30" s="69">
        <f t="shared" si="3"/>
        <v>5</v>
      </c>
      <c r="O30" s="70">
        <v>5</v>
      </c>
      <c r="P30" s="68" t="e">
        <f>IF(#REF!=Q30,R30)</f>
        <v>#REF!</v>
      </c>
      <c r="Q30" s="69" t="e">
        <f>IF(#REF!="NA","NA",R30)</f>
        <v>#REF!</v>
      </c>
      <c r="R30" s="70">
        <v>5</v>
      </c>
      <c r="S30" s="68" t="e">
        <f>IF(#REF!=T30,U30)</f>
        <v>#REF!</v>
      </c>
      <c r="T30" s="69" t="e">
        <f>IF(#REF!="NA","NA",U30)</f>
        <v>#REF!</v>
      </c>
      <c r="U30" s="70">
        <v>5</v>
      </c>
      <c r="V30" s="68" t="e">
        <f>IF(#REF!=W30,X30)</f>
        <v>#REF!</v>
      </c>
      <c r="W30" s="69" t="e">
        <f>IF(#REF!="NA","NA",X30)</f>
        <v>#REF!</v>
      </c>
      <c r="X30" s="70">
        <v>5</v>
      </c>
      <c r="Y30" s="68" t="e">
        <f>IF(#REF!=Z30,AA30)</f>
        <v>#REF!</v>
      </c>
      <c r="Z30" s="69" t="e">
        <f>IF(#REF!="NA","NA",AA30)</f>
        <v>#REF!</v>
      </c>
      <c r="AA30" s="71">
        <v>5</v>
      </c>
      <c r="AB30" s="68" t="e">
        <f>IF(#REF!=AC30,AD30)</f>
        <v>#REF!</v>
      </c>
      <c r="AC30" s="69" t="e">
        <f>IF(#REF!="NA","NA",AD30)</f>
        <v>#REF!</v>
      </c>
      <c r="AD30" s="72">
        <v>5</v>
      </c>
      <c r="AE30" s="68" t="e">
        <f>IF(#REF!=AF30,AD30)</f>
        <v>#REF!</v>
      </c>
      <c r="AF30" s="69" t="e">
        <f>IF(#REF!="NA","NA",AD30)</f>
        <v>#REF!</v>
      </c>
      <c r="AG30" s="72">
        <v>5</v>
      </c>
    </row>
    <row r="31" spans="1:33" ht="54" customHeight="1" x14ac:dyDescent="0.35">
      <c r="A31" s="96">
        <v>22</v>
      </c>
      <c r="B31" s="170" t="s">
        <v>42</v>
      </c>
      <c r="C31" s="67" t="s">
        <v>43</v>
      </c>
      <c r="D31" s="67" t="s">
        <v>44</v>
      </c>
      <c r="E31" s="67">
        <v>1</v>
      </c>
      <c r="F31" s="67">
        <v>1</v>
      </c>
      <c r="G31" s="68">
        <f t="shared" si="0"/>
        <v>1</v>
      </c>
      <c r="H31" s="69">
        <f t="shared" si="1"/>
        <v>1</v>
      </c>
      <c r="I31" s="70">
        <v>1</v>
      </c>
      <c r="J31" s="68" t="e">
        <f>IF(#REF!=K31,L31)</f>
        <v>#REF!</v>
      </c>
      <c r="K31" s="69" t="e">
        <f>IF(#REF!="NA","NA",L31)</f>
        <v>#REF!</v>
      </c>
      <c r="L31" s="70">
        <v>1</v>
      </c>
      <c r="M31" s="68">
        <f t="shared" si="2"/>
        <v>1</v>
      </c>
      <c r="N31" s="69">
        <f t="shared" si="3"/>
        <v>1</v>
      </c>
      <c r="O31" s="70">
        <v>1</v>
      </c>
      <c r="P31" s="68" t="e">
        <f>IF(#REF!=Q31,R31)</f>
        <v>#REF!</v>
      </c>
      <c r="Q31" s="69" t="e">
        <f>IF(#REF!="NA","NA",R31)</f>
        <v>#REF!</v>
      </c>
      <c r="R31" s="70">
        <v>1</v>
      </c>
      <c r="S31" s="68" t="e">
        <f>IF(#REF!=T31,U31)</f>
        <v>#REF!</v>
      </c>
      <c r="T31" s="69" t="e">
        <f>IF(#REF!="NA","NA",U31)</f>
        <v>#REF!</v>
      </c>
      <c r="U31" s="70">
        <v>1</v>
      </c>
      <c r="V31" s="68" t="e">
        <f>IF(#REF!=W31,X31)</f>
        <v>#REF!</v>
      </c>
      <c r="W31" s="69" t="e">
        <f>IF(#REF!="NA","NA",X31)</f>
        <v>#REF!</v>
      </c>
      <c r="X31" s="70">
        <v>1</v>
      </c>
      <c r="Y31" s="68" t="e">
        <f>IF(#REF!=Z31,AA31)</f>
        <v>#REF!</v>
      </c>
      <c r="Z31" s="69" t="e">
        <f>IF(#REF!="NA","NA",AA31)</f>
        <v>#REF!</v>
      </c>
      <c r="AA31" s="71">
        <v>1</v>
      </c>
      <c r="AB31" s="68" t="e">
        <f>IF(#REF!=AC31,AD31)</f>
        <v>#REF!</v>
      </c>
      <c r="AC31" s="69" t="e">
        <f>IF(#REF!="NA","NA",AD31)</f>
        <v>#REF!</v>
      </c>
      <c r="AD31" s="72">
        <v>1</v>
      </c>
      <c r="AE31" s="68" t="e">
        <f>IF(#REF!=AF31,AD31)</f>
        <v>#REF!</v>
      </c>
      <c r="AF31" s="69" t="e">
        <f>IF(#REF!="NA","NA",AD31)</f>
        <v>#REF!</v>
      </c>
      <c r="AG31" s="72">
        <v>1</v>
      </c>
    </row>
    <row r="32" spans="1:33" x14ac:dyDescent="0.35">
      <c r="A32" s="96">
        <v>23</v>
      </c>
      <c r="B32" s="171"/>
      <c r="C32" s="67" t="s">
        <v>45</v>
      </c>
      <c r="D32" s="67" t="s">
        <v>189</v>
      </c>
      <c r="E32" s="67">
        <v>5</v>
      </c>
      <c r="F32" s="67">
        <v>5</v>
      </c>
      <c r="G32" s="68">
        <f t="shared" si="0"/>
        <v>5</v>
      </c>
      <c r="H32" s="69">
        <f t="shared" si="1"/>
        <v>5</v>
      </c>
      <c r="I32" s="70">
        <v>5</v>
      </c>
      <c r="J32" s="68" t="e">
        <f>IF(#REF!=K32,L32)</f>
        <v>#REF!</v>
      </c>
      <c r="K32" s="69" t="e">
        <f>IF(#REF!="NA","NA",L32)</f>
        <v>#REF!</v>
      </c>
      <c r="L32" s="70">
        <v>5</v>
      </c>
      <c r="M32" s="68">
        <f t="shared" si="2"/>
        <v>5</v>
      </c>
      <c r="N32" s="69">
        <f t="shared" si="3"/>
        <v>5</v>
      </c>
      <c r="O32" s="70">
        <v>5</v>
      </c>
      <c r="P32" s="68" t="e">
        <f>IF(#REF!=Q32,R32)</f>
        <v>#REF!</v>
      </c>
      <c r="Q32" s="69" t="e">
        <f>IF(#REF!="NA","NA",R32)</f>
        <v>#REF!</v>
      </c>
      <c r="R32" s="70" t="s">
        <v>126</v>
      </c>
      <c r="S32" s="68" t="e">
        <f>IF(#REF!=T32,U32)</f>
        <v>#REF!</v>
      </c>
      <c r="T32" s="69" t="e">
        <f>IF(#REF!="NA","NA",U32)</f>
        <v>#REF!</v>
      </c>
      <c r="U32" s="70">
        <v>5</v>
      </c>
      <c r="V32" s="68" t="e">
        <f>IF(#REF!=W32,X32)</f>
        <v>#REF!</v>
      </c>
      <c r="W32" s="69" t="e">
        <f>IF(#REF!="NA","NA",X32)</f>
        <v>#REF!</v>
      </c>
      <c r="X32" s="70">
        <v>5</v>
      </c>
      <c r="Y32" s="68" t="e">
        <f>IF(#REF!=Z32,AA32)</f>
        <v>#REF!</v>
      </c>
      <c r="Z32" s="69" t="e">
        <f>IF(#REF!="NA","NA",AA32)</f>
        <v>#REF!</v>
      </c>
      <c r="AA32" s="71">
        <v>5</v>
      </c>
      <c r="AB32" s="68" t="e">
        <f>IF(#REF!=AC32,AD32)</f>
        <v>#REF!</v>
      </c>
      <c r="AC32" s="69" t="e">
        <f>IF(#REF!="NA","NA",AD32)</f>
        <v>#REF!</v>
      </c>
      <c r="AD32" s="72">
        <v>5</v>
      </c>
      <c r="AE32" s="68" t="e">
        <f>IF(#REF!=AF32,AD32)</f>
        <v>#REF!</v>
      </c>
      <c r="AF32" s="69" t="e">
        <f>IF(#REF!="NA","NA",AD32)</f>
        <v>#REF!</v>
      </c>
      <c r="AG32" s="72">
        <v>5</v>
      </c>
    </row>
    <row r="33" spans="1:33" ht="34.5" customHeight="1" x14ac:dyDescent="0.35">
      <c r="A33" s="96">
        <v>24</v>
      </c>
      <c r="B33" s="171"/>
      <c r="C33" s="67" t="s">
        <v>46</v>
      </c>
      <c r="D33" s="67" t="s">
        <v>189</v>
      </c>
      <c r="E33" s="67">
        <v>1</v>
      </c>
      <c r="F33" s="67">
        <v>1</v>
      </c>
      <c r="G33" s="68">
        <f t="shared" si="0"/>
        <v>1</v>
      </c>
      <c r="H33" s="69">
        <f t="shared" si="1"/>
        <v>1</v>
      </c>
      <c r="I33" s="70">
        <v>1</v>
      </c>
      <c r="J33" s="68" t="e">
        <f>IF(#REF!=K33,L33)</f>
        <v>#REF!</v>
      </c>
      <c r="K33" s="69" t="e">
        <f>IF(#REF!="NA","NA",L33)</f>
        <v>#REF!</v>
      </c>
      <c r="L33" s="70">
        <v>1</v>
      </c>
      <c r="M33" s="68">
        <f t="shared" si="2"/>
        <v>1</v>
      </c>
      <c r="N33" s="69">
        <f t="shared" si="3"/>
        <v>1</v>
      </c>
      <c r="O33" s="70">
        <v>1</v>
      </c>
      <c r="P33" s="68" t="e">
        <f>IF(#REF!=Q33,R33)</f>
        <v>#REF!</v>
      </c>
      <c r="Q33" s="69" t="e">
        <f>IF(#REF!="NA","NA",R33)</f>
        <v>#REF!</v>
      </c>
      <c r="R33" s="70">
        <v>1</v>
      </c>
      <c r="S33" s="68" t="e">
        <f>IF(#REF!=T33,U33)</f>
        <v>#REF!</v>
      </c>
      <c r="T33" s="69" t="e">
        <f>IF(#REF!="NA","NA",U33)</f>
        <v>#REF!</v>
      </c>
      <c r="U33" s="70">
        <v>1</v>
      </c>
      <c r="V33" s="68" t="e">
        <f>IF(#REF!=W33,X33)</f>
        <v>#REF!</v>
      </c>
      <c r="W33" s="69" t="e">
        <f>IF(#REF!="NA","NA",X33)</f>
        <v>#REF!</v>
      </c>
      <c r="X33" s="70">
        <v>1</v>
      </c>
      <c r="Y33" s="68" t="e">
        <f>IF(#REF!=Z33,AA33)</f>
        <v>#REF!</v>
      </c>
      <c r="Z33" s="69" t="e">
        <f>IF(#REF!="NA","NA",AA33)</f>
        <v>#REF!</v>
      </c>
      <c r="AA33" s="71">
        <v>1</v>
      </c>
      <c r="AB33" s="68" t="e">
        <f>IF(#REF!=AC33,AD33)</f>
        <v>#REF!</v>
      </c>
      <c r="AC33" s="69" t="e">
        <f>IF(#REF!="NA","NA",AD33)</f>
        <v>#REF!</v>
      </c>
      <c r="AD33" s="72">
        <v>1</v>
      </c>
      <c r="AE33" s="68" t="e">
        <f>IF(#REF!=AF33,AD33)</f>
        <v>#REF!</v>
      </c>
      <c r="AF33" s="69" t="e">
        <f>IF(#REF!="NA","NA",AD33)</f>
        <v>#REF!</v>
      </c>
      <c r="AG33" s="72">
        <v>1</v>
      </c>
    </row>
    <row r="34" spans="1:33" x14ac:dyDescent="0.35">
      <c r="A34" s="96">
        <v>25</v>
      </c>
      <c r="B34" s="171"/>
      <c r="C34" s="67" t="s">
        <v>47</v>
      </c>
      <c r="D34" s="67" t="s">
        <v>189</v>
      </c>
      <c r="E34" s="67">
        <v>1</v>
      </c>
      <c r="F34" s="67">
        <v>1</v>
      </c>
      <c r="G34" s="68">
        <f t="shared" si="0"/>
        <v>1</v>
      </c>
      <c r="H34" s="69">
        <f t="shared" si="1"/>
        <v>1</v>
      </c>
      <c r="I34" s="70">
        <v>1</v>
      </c>
      <c r="J34" s="68" t="e">
        <f>IF(#REF!=K34,L34)</f>
        <v>#REF!</v>
      </c>
      <c r="K34" s="69" t="e">
        <f>IF(#REF!="NA","NA",L34)</f>
        <v>#REF!</v>
      </c>
      <c r="L34" s="70">
        <v>1</v>
      </c>
      <c r="M34" s="68">
        <f t="shared" si="2"/>
        <v>1</v>
      </c>
      <c r="N34" s="69">
        <f t="shared" si="3"/>
        <v>1</v>
      </c>
      <c r="O34" s="70">
        <v>1</v>
      </c>
      <c r="P34" s="68" t="e">
        <f>IF(#REF!=Q34,R34)</f>
        <v>#REF!</v>
      </c>
      <c r="Q34" s="69" t="e">
        <f>IF(#REF!="NA","NA",R34)</f>
        <v>#REF!</v>
      </c>
      <c r="R34" s="70">
        <v>1</v>
      </c>
      <c r="S34" s="68" t="e">
        <f>IF(#REF!=T34,U34)</f>
        <v>#REF!</v>
      </c>
      <c r="T34" s="69" t="e">
        <f>IF(#REF!="NA","NA",U34)</f>
        <v>#REF!</v>
      </c>
      <c r="U34" s="70">
        <v>1</v>
      </c>
      <c r="V34" s="68" t="e">
        <f>IF(#REF!=W34,X34)</f>
        <v>#REF!</v>
      </c>
      <c r="W34" s="69" t="e">
        <f>IF(#REF!="NA","NA",X34)</f>
        <v>#REF!</v>
      </c>
      <c r="X34" s="70">
        <v>1</v>
      </c>
      <c r="Y34" s="68" t="e">
        <f>IF(#REF!=Z34,AA34)</f>
        <v>#REF!</v>
      </c>
      <c r="Z34" s="69" t="e">
        <f>IF(#REF!="NA","NA",AA34)</f>
        <v>#REF!</v>
      </c>
      <c r="AA34" s="71">
        <v>1</v>
      </c>
      <c r="AB34" s="68" t="e">
        <f>IF(#REF!=AC34,AD34)</f>
        <v>#REF!</v>
      </c>
      <c r="AC34" s="69" t="e">
        <f>IF(#REF!="NA","NA",AD34)</f>
        <v>#REF!</v>
      </c>
      <c r="AD34" s="72">
        <v>1</v>
      </c>
      <c r="AE34" s="68" t="e">
        <f>IF(#REF!=AF34,AD34)</f>
        <v>#REF!</v>
      </c>
      <c r="AF34" s="69" t="e">
        <f>IF(#REF!="NA","NA",AD34)</f>
        <v>#REF!</v>
      </c>
      <c r="AG34" s="72">
        <v>1</v>
      </c>
    </row>
    <row r="35" spans="1:33" x14ac:dyDescent="0.35">
      <c r="A35" s="96">
        <v>26</v>
      </c>
      <c r="B35" s="171"/>
      <c r="C35" s="67" t="s">
        <v>48</v>
      </c>
      <c r="D35" s="67" t="s">
        <v>189</v>
      </c>
      <c r="E35" s="67">
        <v>1</v>
      </c>
      <c r="F35" s="67">
        <v>1</v>
      </c>
      <c r="G35" s="68">
        <f t="shared" si="0"/>
        <v>1</v>
      </c>
      <c r="H35" s="69">
        <f t="shared" si="1"/>
        <v>1</v>
      </c>
      <c r="I35" s="70">
        <v>1</v>
      </c>
      <c r="J35" s="68" t="e">
        <f>IF(#REF!=K35,L35)</f>
        <v>#REF!</v>
      </c>
      <c r="K35" s="69" t="e">
        <f>IF(#REF!="NA","NA",L35)</f>
        <v>#REF!</v>
      </c>
      <c r="L35" s="70">
        <v>1</v>
      </c>
      <c r="M35" s="68">
        <f t="shared" si="2"/>
        <v>1</v>
      </c>
      <c r="N35" s="69">
        <f t="shared" si="3"/>
        <v>1</v>
      </c>
      <c r="O35" s="70">
        <v>1</v>
      </c>
      <c r="P35" s="68" t="e">
        <f>IF(#REF!=Q35,R35)</f>
        <v>#REF!</v>
      </c>
      <c r="Q35" s="69" t="e">
        <f>IF(#REF!="NA","NA",R35)</f>
        <v>#REF!</v>
      </c>
      <c r="R35" s="70">
        <v>1</v>
      </c>
      <c r="S35" s="68" t="e">
        <f>IF(#REF!=T35,U35)</f>
        <v>#REF!</v>
      </c>
      <c r="T35" s="69" t="e">
        <f>IF(#REF!="NA","NA",U35)</f>
        <v>#REF!</v>
      </c>
      <c r="U35" s="70">
        <v>1</v>
      </c>
      <c r="V35" s="68" t="e">
        <f>IF(#REF!=W35,X35)</f>
        <v>#REF!</v>
      </c>
      <c r="W35" s="69" t="e">
        <f>IF(#REF!="NA","NA",X35)</f>
        <v>#REF!</v>
      </c>
      <c r="X35" s="70">
        <v>1</v>
      </c>
      <c r="Y35" s="68" t="e">
        <f>IF(#REF!=Z35,AA35)</f>
        <v>#REF!</v>
      </c>
      <c r="Z35" s="69" t="e">
        <f>IF(#REF!="NA","NA",AA35)</f>
        <v>#REF!</v>
      </c>
      <c r="AA35" s="71">
        <v>1</v>
      </c>
      <c r="AB35" s="68" t="e">
        <f>IF(#REF!=AC35,AD35)</f>
        <v>#REF!</v>
      </c>
      <c r="AC35" s="69" t="e">
        <f>IF(#REF!="NA","NA",AD35)</f>
        <v>#REF!</v>
      </c>
      <c r="AD35" s="72">
        <v>1</v>
      </c>
      <c r="AE35" s="68" t="e">
        <f>IF(#REF!=AF35,AD35)</f>
        <v>#REF!</v>
      </c>
      <c r="AF35" s="69" t="e">
        <f>IF(#REF!="NA","NA",AD35)</f>
        <v>#REF!</v>
      </c>
      <c r="AG35" s="72">
        <v>1</v>
      </c>
    </row>
    <row r="36" spans="1:33" ht="25.5" customHeight="1" x14ac:dyDescent="0.35">
      <c r="A36" s="96">
        <v>27</v>
      </c>
      <c r="B36" s="171"/>
      <c r="C36" s="67" t="s">
        <v>49</v>
      </c>
      <c r="D36" s="67" t="s">
        <v>189</v>
      </c>
      <c r="E36" s="67">
        <v>1</v>
      </c>
      <c r="F36" s="67">
        <v>1</v>
      </c>
      <c r="G36" s="68">
        <f t="shared" si="0"/>
        <v>1</v>
      </c>
      <c r="H36" s="69">
        <f t="shared" si="1"/>
        <v>1</v>
      </c>
      <c r="I36" s="70">
        <v>1</v>
      </c>
      <c r="J36" s="68" t="e">
        <f>IF(#REF!=K36,L36)</f>
        <v>#REF!</v>
      </c>
      <c r="K36" s="69" t="e">
        <f>IF(#REF!="NA","NA",L36)</f>
        <v>#REF!</v>
      </c>
      <c r="L36" s="70">
        <v>1</v>
      </c>
      <c r="M36" s="68">
        <f t="shared" si="2"/>
        <v>1</v>
      </c>
      <c r="N36" s="69">
        <f t="shared" si="3"/>
        <v>1</v>
      </c>
      <c r="O36" s="70">
        <v>1</v>
      </c>
      <c r="P36" s="68" t="e">
        <f>IF(#REF!=Q36,R36)</f>
        <v>#REF!</v>
      </c>
      <c r="Q36" s="69" t="e">
        <f>IF(#REF!="NA","NA",R36)</f>
        <v>#REF!</v>
      </c>
      <c r="R36" s="70">
        <v>1</v>
      </c>
      <c r="S36" s="68" t="e">
        <f>IF(#REF!=T36,U36)</f>
        <v>#REF!</v>
      </c>
      <c r="T36" s="69" t="e">
        <f>IF(#REF!="NA","NA",U36)</f>
        <v>#REF!</v>
      </c>
      <c r="U36" s="70">
        <v>1</v>
      </c>
      <c r="V36" s="68" t="e">
        <f>IF(#REF!=W36,X36)</f>
        <v>#REF!</v>
      </c>
      <c r="W36" s="69" t="e">
        <f>IF(#REF!="NA","NA",X36)</f>
        <v>#REF!</v>
      </c>
      <c r="X36" s="70">
        <v>1</v>
      </c>
      <c r="Y36" s="68" t="e">
        <f>IF(#REF!=Z36,AA36)</f>
        <v>#REF!</v>
      </c>
      <c r="Z36" s="69" t="e">
        <f>IF(#REF!="NA","NA",AA36)</f>
        <v>#REF!</v>
      </c>
      <c r="AA36" s="71">
        <v>1</v>
      </c>
      <c r="AB36" s="68" t="e">
        <f>IF(#REF!=AC36,AD36)</f>
        <v>#REF!</v>
      </c>
      <c r="AC36" s="69" t="e">
        <f>IF(#REF!="NA","NA",AD36)</f>
        <v>#REF!</v>
      </c>
      <c r="AD36" s="72">
        <v>1</v>
      </c>
      <c r="AE36" s="68" t="e">
        <f>IF(#REF!=AF36,AD36)</f>
        <v>#REF!</v>
      </c>
      <c r="AF36" s="69" t="e">
        <f>IF(#REF!="NA","NA",AD36)</f>
        <v>#REF!</v>
      </c>
      <c r="AG36" s="72">
        <v>1</v>
      </c>
    </row>
    <row r="37" spans="1:33" x14ac:dyDescent="0.35">
      <c r="A37" s="96">
        <v>28</v>
      </c>
      <c r="B37" s="171"/>
      <c r="C37" s="67" t="s">
        <v>50</v>
      </c>
      <c r="D37" s="67" t="s">
        <v>189</v>
      </c>
      <c r="E37" s="67">
        <v>1</v>
      </c>
      <c r="F37" s="67">
        <v>1</v>
      </c>
      <c r="G37" s="68">
        <f t="shared" si="0"/>
        <v>1</v>
      </c>
      <c r="H37" s="69">
        <f t="shared" si="1"/>
        <v>1</v>
      </c>
      <c r="I37" s="70">
        <v>1</v>
      </c>
      <c r="J37" s="68" t="e">
        <f>IF(#REF!=K37,L37)</f>
        <v>#REF!</v>
      </c>
      <c r="K37" s="69" t="e">
        <f>IF(#REF!="NA","NA",L37)</f>
        <v>#REF!</v>
      </c>
      <c r="L37" s="70">
        <v>1</v>
      </c>
      <c r="M37" s="68">
        <f t="shared" si="2"/>
        <v>1</v>
      </c>
      <c r="N37" s="69">
        <f t="shared" si="3"/>
        <v>1</v>
      </c>
      <c r="O37" s="70">
        <v>1</v>
      </c>
      <c r="P37" s="68" t="e">
        <f>IF(#REF!=Q37,R37)</f>
        <v>#REF!</v>
      </c>
      <c r="Q37" s="69" t="e">
        <f>IF(#REF!="NA","NA",R37)</f>
        <v>#REF!</v>
      </c>
      <c r="R37" s="70">
        <v>1</v>
      </c>
      <c r="S37" s="68" t="e">
        <f>IF(#REF!=T37,U37)</f>
        <v>#REF!</v>
      </c>
      <c r="T37" s="69" t="e">
        <f>IF(#REF!="NA","NA",U37)</f>
        <v>#REF!</v>
      </c>
      <c r="U37" s="70">
        <v>1</v>
      </c>
      <c r="V37" s="68" t="e">
        <f>IF(#REF!=W37,X37)</f>
        <v>#REF!</v>
      </c>
      <c r="W37" s="69" t="e">
        <f>IF(#REF!="NA","NA",X37)</f>
        <v>#REF!</v>
      </c>
      <c r="X37" s="70">
        <v>1</v>
      </c>
      <c r="Y37" s="68" t="e">
        <f>IF(#REF!=Z37,AA37)</f>
        <v>#REF!</v>
      </c>
      <c r="Z37" s="69" t="e">
        <f>IF(#REF!="NA","NA",AA37)</f>
        <v>#REF!</v>
      </c>
      <c r="AA37" s="71">
        <v>1</v>
      </c>
      <c r="AB37" s="68" t="e">
        <f>IF(#REF!=AC37,AD37)</f>
        <v>#REF!</v>
      </c>
      <c r="AC37" s="69" t="e">
        <f>IF(#REF!="NA","NA",AD37)</f>
        <v>#REF!</v>
      </c>
      <c r="AD37" s="72">
        <v>1</v>
      </c>
      <c r="AE37" s="68" t="e">
        <f>IF(#REF!=AF37,AD37)</f>
        <v>#REF!</v>
      </c>
      <c r="AF37" s="69" t="e">
        <f>IF(#REF!="NA","NA",AD37)</f>
        <v>#REF!</v>
      </c>
      <c r="AG37" s="72">
        <v>1</v>
      </c>
    </row>
    <row r="38" spans="1:33" x14ac:dyDescent="0.35">
      <c r="A38" s="96">
        <v>29</v>
      </c>
      <c r="B38" s="171"/>
      <c r="C38" s="67" t="s">
        <v>51</v>
      </c>
      <c r="D38" s="67" t="s">
        <v>189</v>
      </c>
      <c r="E38" s="67">
        <v>1</v>
      </c>
      <c r="F38" s="67">
        <v>1</v>
      </c>
      <c r="G38" s="68">
        <f t="shared" si="0"/>
        <v>1</v>
      </c>
      <c r="H38" s="69">
        <f t="shared" si="1"/>
        <v>1</v>
      </c>
      <c r="I38" s="70">
        <v>1</v>
      </c>
      <c r="J38" s="68" t="e">
        <f>IF(#REF!=K38,L38)</f>
        <v>#REF!</v>
      </c>
      <c r="K38" s="69" t="e">
        <f>IF(#REF!="NA","NA",L38)</f>
        <v>#REF!</v>
      </c>
      <c r="L38" s="70">
        <v>1</v>
      </c>
      <c r="M38" s="68">
        <f t="shared" si="2"/>
        <v>1</v>
      </c>
      <c r="N38" s="69">
        <f t="shared" si="3"/>
        <v>1</v>
      </c>
      <c r="O38" s="70">
        <v>1</v>
      </c>
      <c r="P38" s="68" t="e">
        <f>IF(#REF!=Q38,R38)</f>
        <v>#REF!</v>
      </c>
      <c r="Q38" s="69" t="e">
        <f>IF(#REF!="NA","NA",R38)</f>
        <v>#REF!</v>
      </c>
      <c r="R38" s="70">
        <v>1</v>
      </c>
      <c r="S38" s="68" t="e">
        <f>IF(#REF!=T38,U38)</f>
        <v>#REF!</v>
      </c>
      <c r="T38" s="69" t="e">
        <f>IF(#REF!="NA","NA",U38)</f>
        <v>#REF!</v>
      </c>
      <c r="U38" s="70">
        <v>1</v>
      </c>
      <c r="V38" s="68" t="e">
        <f>IF(#REF!=W38,X38)</f>
        <v>#REF!</v>
      </c>
      <c r="W38" s="69" t="e">
        <f>IF(#REF!="NA","NA",X38)</f>
        <v>#REF!</v>
      </c>
      <c r="X38" s="70">
        <v>1</v>
      </c>
      <c r="Y38" s="68" t="e">
        <f>IF(#REF!=Z38,AA38)</f>
        <v>#REF!</v>
      </c>
      <c r="Z38" s="69" t="e">
        <f>IF(#REF!="NA","NA",AA38)</f>
        <v>#REF!</v>
      </c>
      <c r="AA38" s="71">
        <v>1</v>
      </c>
      <c r="AB38" s="68" t="e">
        <f>IF(#REF!=AC38,AD38)</f>
        <v>#REF!</v>
      </c>
      <c r="AC38" s="69" t="e">
        <f>IF(#REF!="NA","NA",AD38)</f>
        <v>#REF!</v>
      </c>
      <c r="AD38" s="72">
        <v>1</v>
      </c>
      <c r="AE38" s="68" t="e">
        <f>IF(#REF!=AF38,AD38)</f>
        <v>#REF!</v>
      </c>
      <c r="AF38" s="69" t="e">
        <f>IF(#REF!="NA","NA",AD38)</f>
        <v>#REF!</v>
      </c>
      <c r="AG38" s="72">
        <v>1</v>
      </c>
    </row>
    <row r="39" spans="1:33" x14ac:dyDescent="0.35">
      <c r="A39" s="96">
        <v>30</v>
      </c>
      <c r="B39" s="172"/>
      <c r="C39" s="67" t="s">
        <v>52</v>
      </c>
      <c r="D39" s="67" t="s">
        <v>189</v>
      </c>
      <c r="E39" s="67">
        <v>1</v>
      </c>
      <c r="F39" s="67">
        <v>1</v>
      </c>
      <c r="G39" s="68">
        <f t="shared" si="0"/>
        <v>1</v>
      </c>
      <c r="H39" s="69">
        <f t="shared" si="1"/>
        <v>1</v>
      </c>
      <c r="I39" s="70">
        <v>1</v>
      </c>
      <c r="J39" s="68" t="e">
        <f>IF(#REF!=K39,L39)</f>
        <v>#REF!</v>
      </c>
      <c r="K39" s="69" t="e">
        <f>IF(#REF!="NA","NA",L39)</f>
        <v>#REF!</v>
      </c>
      <c r="L39" s="70">
        <v>1</v>
      </c>
      <c r="M39" s="68">
        <f t="shared" si="2"/>
        <v>1</v>
      </c>
      <c r="N39" s="69">
        <f t="shared" si="3"/>
        <v>1</v>
      </c>
      <c r="O39" s="70">
        <v>1</v>
      </c>
      <c r="P39" s="68" t="e">
        <f>IF(#REF!=Q39,R39)</f>
        <v>#REF!</v>
      </c>
      <c r="Q39" s="69" t="e">
        <f>IF(#REF!="NA","NA",R39)</f>
        <v>#REF!</v>
      </c>
      <c r="R39" s="70">
        <v>1</v>
      </c>
      <c r="S39" s="68" t="e">
        <f>IF(#REF!=T39,U39)</f>
        <v>#REF!</v>
      </c>
      <c r="T39" s="69" t="e">
        <f>IF(#REF!="NA","NA",U39)</f>
        <v>#REF!</v>
      </c>
      <c r="U39" s="70">
        <v>1</v>
      </c>
      <c r="V39" s="68" t="e">
        <f>IF(#REF!=W39,X39)</f>
        <v>#REF!</v>
      </c>
      <c r="W39" s="69" t="e">
        <f>IF(#REF!="NA","NA",X39)</f>
        <v>#REF!</v>
      </c>
      <c r="X39" s="70">
        <v>1</v>
      </c>
      <c r="Y39" s="68" t="e">
        <f>IF(#REF!=Z39,AA39)</f>
        <v>#REF!</v>
      </c>
      <c r="Z39" s="69" t="e">
        <f>IF(#REF!="NA","NA",AA39)</f>
        <v>#REF!</v>
      </c>
      <c r="AA39" s="71">
        <v>1</v>
      </c>
      <c r="AB39" s="68" t="e">
        <f>IF(#REF!=AC39,AD39)</f>
        <v>#REF!</v>
      </c>
      <c r="AC39" s="69" t="e">
        <f>IF(#REF!="NA","NA",AD39)</f>
        <v>#REF!</v>
      </c>
      <c r="AD39" s="72">
        <v>1</v>
      </c>
      <c r="AE39" s="68" t="e">
        <f>IF(#REF!=AF39,AD39)</f>
        <v>#REF!</v>
      </c>
      <c r="AF39" s="69" t="e">
        <f>IF(#REF!="NA","NA",AD39)</f>
        <v>#REF!</v>
      </c>
      <c r="AG39" s="72">
        <v>1</v>
      </c>
    </row>
    <row r="40" spans="1:33" ht="67.5" customHeight="1" x14ac:dyDescent="0.35">
      <c r="A40" s="96">
        <v>31</v>
      </c>
      <c r="B40" s="170" t="s">
        <v>53</v>
      </c>
      <c r="C40" s="67" t="s">
        <v>54</v>
      </c>
      <c r="D40" s="67" t="s">
        <v>55</v>
      </c>
      <c r="E40" s="67">
        <v>1</v>
      </c>
      <c r="F40" s="67">
        <v>1</v>
      </c>
      <c r="G40" s="68">
        <f t="shared" si="0"/>
        <v>1</v>
      </c>
      <c r="H40" s="69">
        <f t="shared" si="1"/>
        <v>1</v>
      </c>
      <c r="I40" s="70">
        <v>1</v>
      </c>
      <c r="J40" s="68" t="e">
        <f>IF(#REF!=K40,L40)</f>
        <v>#REF!</v>
      </c>
      <c r="K40" s="69" t="e">
        <f>IF(#REF!="NA","NA",L40)</f>
        <v>#REF!</v>
      </c>
      <c r="L40" s="70">
        <v>1</v>
      </c>
      <c r="M40" s="68">
        <f t="shared" si="2"/>
        <v>1</v>
      </c>
      <c r="N40" s="69">
        <f t="shared" si="3"/>
        <v>1</v>
      </c>
      <c r="O40" s="70">
        <v>1</v>
      </c>
      <c r="P40" s="68" t="e">
        <f>IF(#REF!=Q40,R40)</f>
        <v>#REF!</v>
      </c>
      <c r="Q40" s="69" t="e">
        <f>IF(#REF!="NA","NA",R40)</f>
        <v>#REF!</v>
      </c>
      <c r="R40" s="70">
        <v>1</v>
      </c>
      <c r="S40" s="68" t="e">
        <f>IF(#REF!=T40,U40)</f>
        <v>#REF!</v>
      </c>
      <c r="T40" s="69" t="e">
        <f>IF(#REF!="NA","NA",U40)</f>
        <v>#REF!</v>
      </c>
      <c r="U40" s="70">
        <v>1</v>
      </c>
      <c r="V40" s="68" t="e">
        <f>IF(#REF!=W40,X40)</f>
        <v>#REF!</v>
      </c>
      <c r="W40" s="69" t="e">
        <f>IF(#REF!="NA","NA",X40)</f>
        <v>#REF!</v>
      </c>
      <c r="X40" s="70">
        <v>1</v>
      </c>
      <c r="Y40" s="68" t="e">
        <f>IF(#REF!=Z40,AA40)</f>
        <v>#REF!</v>
      </c>
      <c r="Z40" s="69" t="e">
        <f>IF(#REF!="NA","NA",AA40)</f>
        <v>#REF!</v>
      </c>
      <c r="AA40" s="71">
        <v>1</v>
      </c>
      <c r="AB40" s="68" t="e">
        <f>IF(#REF!=AC40,AD40)</f>
        <v>#REF!</v>
      </c>
      <c r="AC40" s="69" t="e">
        <f>IF(#REF!="NA","NA",AD40)</f>
        <v>#REF!</v>
      </c>
      <c r="AD40" s="72">
        <v>1</v>
      </c>
      <c r="AE40" s="68" t="e">
        <f>IF(#REF!=AF40,AD40)</f>
        <v>#REF!</v>
      </c>
      <c r="AF40" s="69" t="e">
        <f>IF(#REF!="NA","NA",AD40)</f>
        <v>#REF!</v>
      </c>
      <c r="AG40" s="72">
        <v>1</v>
      </c>
    </row>
    <row r="41" spans="1:33" x14ac:dyDescent="0.35">
      <c r="A41" s="96">
        <v>32</v>
      </c>
      <c r="B41" s="171"/>
      <c r="C41" s="67" t="s">
        <v>56</v>
      </c>
      <c r="D41" s="67" t="s">
        <v>189</v>
      </c>
      <c r="E41" s="67">
        <v>5</v>
      </c>
      <c r="F41" s="67" t="s">
        <v>126</v>
      </c>
      <c r="G41" s="68">
        <f t="shared" si="0"/>
        <v>5</v>
      </c>
      <c r="H41" s="69">
        <f t="shared" si="1"/>
        <v>5</v>
      </c>
      <c r="I41" s="70">
        <v>5</v>
      </c>
      <c r="J41" s="68" t="e">
        <f>IF(#REF!=K41,L41)</f>
        <v>#REF!</v>
      </c>
      <c r="K41" s="69" t="e">
        <f>IF(#REF!="NA","NA",L41)</f>
        <v>#REF!</v>
      </c>
      <c r="L41" s="70" t="s">
        <v>126</v>
      </c>
      <c r="M41" s="68" t="str">
        <f t="shared" si="2"/>
        <v>NA</v>
      </c>
      <c r="N41" s="69" t="str">
        <f t="shared" si="3"/>
        <v>NA</v>
      </c>
      <c r="O41" s="70" t="s">
        <v>126</v>
      </c>
      <c r="P41" s="68" t="e">
        <f>IF(#REF!=Q41,R41)</f>
        <v>#REF!</v>
      </c>
      <c r="Q41" s="69" t="e">
        <f>IF(#REF!="NA","NA",R41)</f>
        <v>#REF!</v>
      </c>
      <c r="R41" s="70">
        <v>5</v>
      </c>
      <c r="S41" s="68" t="e">
        <f>IF(#REF!=T41,U41)</f>
        <v>#REF!</v>
      </c>
      <c r="T41" s="69" t="e">
        <f>IF(#REF!="NA","NA",U41)</f>
        <v>#REF!</v>
      </c>
      <c r="U41" s="70" t="s">
        <v>126</v>
      </c>
      <c r="V41" s="68" t="e">
        <f>IF(#REF!=W41,X41)</f>
        <v>#REF!</v>
      </c>
      <c r="W41" s="69" t="e">
        <f>IF(#REF!="NA","NA",X41)</f>
        <v>#REF!</v>
      </c>
      <c r="X41" s="70">
        <v>5</v>
      </c>
      <c r="Y41" s="68" t="e">
        <f>IF(#REF!=Z41,AA41)</f>
        <v>#REF!</v>
      </c>
      <c r="Z41" s="69" t="e">
        <f>IF(#REF!="NA","NA",AA41)</f>
        <v>#REF!</v>
      </c>
      <c r="AA41" s="71" t="s">
        <v>126</v>
      </c>
      <c r="AB41" s="68" t="e">
        <f>IF(#REF!=AC41,AD41)</f>
        <v>#REF!</v>
      </c>
      <c r="AC41" s="69" t="e">
        <f>IF(#REF!="NA","NA",AD41)</f>
        <v>#REF!</v>
      </c>
      <c r="AD41" s="72" t="s">
        <v>126</v>
      </c>
      <c r="AE41" s="68" t="e">
        <f>IF(#REF!=AF41,AD41)</f>
        <v>#REF!</v>
      </c>
      <c r="AF41" s="69" t="e">
        <f>IF(#REF!="NA","NA",AD41)</f>
        <v>#REF!</v>
      </c>
      <c r="AG41" s="72" t="s">
        <v>126</v>
      </c>
    </row>
    <row r="42" spans="1:33" x14ac:dyDescent="0.35">
      <c r="A42" s="96">
        <v>33</v>
      </c>
      <c r="B42" s="171"/>
      <c r="C42" s="67" t="s">
        <v>57</v>
      </c>
      <c r="D42" s="67" t="s">
        <v>189</v>
      </c>
      <c r="E42" s="67">
        <v>5</v>
      </c>
      <c r="F42" s="67">
        <v>5</v>
      </c>
      <c r="G42" s="68">
        <f t="shared" ref="G42:G63" si="4">IF(E42=H42,I42)</f>
        <v>5</v>
      </c>
      <c r="H42" s="69">
        <f t="shared" ref="H42:H63" si="5">IF(E42="NA","NA",I42)</f>
        <v>5</v>
      </c>
      <c r="I42" s="70">
        <v>5</v>
      </c>
      <c r="J42" s="68" t="e">
        <f>IF(#REF!=K42,L42)</f>
        <v>#REF!</v>
      </c>
      <c r="K42" s="69" t="e">
        <f>IF(#REF!="NA","NA",L42)</f>
        <v>#REF!</v>
      </c>
      <c r="L42" s="70">
        <v>5</v>
      </c>
      <c r="M42" s="68">
        <f t="shared" ref="M42:M63" si="6">IF(F42=N42,O42)</f>
        <v>5</v>
      </c>
      <c r="N42" s="69">
        <f t="shared" ref="N42:N63" si="7">IF(F42="NA","NA",O42)</f>
        <v>5</v>
      </c>
      <c r="O42" s="70">
        <v>5</v>
      </c>
      <c r="P42" s="68" t="e">
        <f>IF(#REF!=Q42,R42)</f>
        <v>#REF!</v>
      </c>
      <c r="Q42" s="69" t="e">
        <f>IF(#REF!="NA","NA",R42)</f>
        <v>#REF!</v>
      </c>
      <c r="R42" s="70">
        <v>5</v>
      </c>
      <c r="S42" s="68" t="e">
        <f>IF(#REF!=T42,U42)</f>
        <v>#REF!</v>
      </c>
      <c r="T42" s="69" t="e">
        <f>IF(#REF!="NA","NA",U42)</f>
        <v>#REF!</v>
      </c>
      <c r="U42" s="70">
        <v>5</v>
      </c>
      <c r="V42" s="68" t="e">
        <f>IF(#REF!=W42,X42)</f>
        <v>#REF!</v>
      </c>
      <c r="W42" s="69" t="e">
        <f>IF(#REF!="NA","NA",X42)</f>
        <v>#REF!</v>
      </c>
      <c r="X42" s="70">
        <v>5</v>
      </c>
      <c r="Y42" s="68" t="e">
        <f>IF(#REF!=Z42,AA42)</f>
        <v>#REF!</v>
      </c>
      <c r="Z42" s="69" t="e">
        <f>IF(#REF!="NA","NA",AA42)</f>
        <v>#REF!</v>
      </c>
      <c r="AA42" s="71">
        <v>5</v>
      </c>
      <c r="AB42" s="68" t="e">
        <f>IF(#REF!=AC42,AD42)</f>
        <v>#REF!</v>
      </c>
      <c r="AC42" s="69" t="e">
        <f>IF(#REF!="NA","NA",AD42)</f>
        <v>#REF!</v>
      </c>
      <c r="AD42" s="72">
        <v>5</v>
      </c>
      <c r="AE42" s="68" t="e">
        <f>IF(#REF!=AF42,AD42)</f>
        <v>#REF!</v>
      </c>
      <c r="AF42" s="69" t="e">
        <f>IF(#REF!="NA","NA",AD42)</f>
        <v>#REF!</v>
      </c>
      <c r="AG42" s="72">
        <v>5</v>
      </c>
    </row>
    <row r="43" spans="1:33" ht="37.5" customHeight="1" x14ac:dyDescent="0.35">
      <c r="A43" s="96">
        <v>34</v>
      </c>
      <c r="B43" s="171"/>
      <c r="C43" s="67" t="s">
        <v>58</v>
      </c>
      <c r="D43" s="67" t="s">
        <v>189</v>
      </c>
      <c r="E43" s="67">
        <v>1</v>
      </c>
      <c r="F43" s="67">
        <v>1</v>
      </c>
      <c r="G43" s="68">
        <f t="shared" si="4"/>
        <v>1</v>
      </c>
      <c r="H43" s="69">
        <f t="shared" si="5"/>
        <v>1</v>
      </c>
      <c r="I43" s="70">
        <v>1</v>
      </c>
      <c r="J43" s="68" t="e">
        <f>IF(#REF!=K43,L43)</f>
        <v>#REF!</v>
      </c>
      <c r="K43" s="69" t="e">
        <f>IF(#REF!="NA","NA",L43)</f>
        <v>#REF!</v>
      </c>
      <c r="L43" s="70">
        <v>1</v>
      </c>
      <c r="M43" s="68">
        <f t="shared" si="6"/>
        <v>1</v>
      </c>
      <c r="N43" s="69">
        <f t="shared" si="7"/>
        <v>1</v>
      </c>
      <c r="O43" s="70">
        <v>1</v>
      </c>
      <c r="P43" s="68" t="e">
        <f>IF(#REF!=Q43,R43)</f>
        <v>#REF!</v>
      </c>
      <c r="Q43" s="69" t="e">
        <f>IF(#REF!="NA","NA",R43)</f>
        <v>#REF!</v>
      </c>
      <c r="R43" s="70">
        <v>1</v>
      </c>
      <c r="S43" s="68" t="e">
        <f>IF(#REF!=T43,U43)</f>
        <v>#REF!</v>
      </c>
      <c r="T43" s="69" t="e">
        <f>IF(#REF!="NA","NA",U43)</f>
        <v>#REF!</v>
      </c>
      <c r="U43" s="70">
        <v>1</v>
      </c>
      <c r="V43" s="68" t="e">
        <f>IF(#REF!=W43,X43)</f>
        <v>#REF!</v>
      </c>
      <c r="W43" s="69" t="e">
        <f>IF(#REF!="NA","NA",X43)</f>
        <v>#REF!</v>
      </c>
      <c r="X43" s="70">
        <v>1</v>
      </c>
      <c r="Y43" s="68" t="e">
        <f>IF(#REF!=Z43,AA43)</f>
        <v>#REF!</v>
      </c>
      <c r="Z43" s="69" t="e">
        <f>IF(#REF!="NA","NA",AA43)</f>
        <v>#REF!</v>
      </c>
      <c r="AA43" s="71">
        <v>1</v>
      </c>
      <c r="AB43" s="68" t="e">
        <f>IF(#REF!=AC43,AD43)</f>
        <v>#REF!</v>
      </c>
      <c r="AC43" s="69" t="e">
        <f>IF(#REF!="NA","NA",AD43)</f>
        <v>#REF!</v>
      </c>
      <c r="AD43" s="72">
        <v>1</v>
      </c>
      <c r="AE43" s="68" t="e">
        <f>IF(#REF!=AF43,AD43)</f>
        <v>#REF!</v>
      </c>
      <c r="AF43" s="69" t="e">
        <f>IF(#REF!="NA","NA",AD43)</f>
        <v>#REF!</v>
      </c>
      <c r="AG43" s="72">
        <v>1</v>
      </c>
    </row>
    <row r="44" spans="1:33" ht="39.75" customHeight="1" x14ac:dyDescent="0.35">
      <c r="A44" s="96">
        <v>35</v>
      </c>
      <c r="B44" s="171"/>
      <c r="C44" s="67" t="s">
        <v>59</v>
      </c>
      <c r="D44" s="67" t="s">
        <v>60</v>
      </c>
      <c r="E44" s="67">
        <v>1</v>
      </c>
      <c r="F44" s="67">
        <v>1</v>
      </c>
      <c r="G44" s="68">
        <f t="shared" si="4"/>
        <v>1</v>
      </c>
      <c r="H44" s="69">
        <f t="shared" si="5"/>
        <v>1</v>
      </c>
      <c r="I44" s="70">
        <v>1</v>
      </c>
      <c r="J44" s="68" t="e">
        <f>IF(#REF!=K44,L44)</f>
        <v>#REF!</v>
      </c>
      <c r="K44" s="69" t="e">
        <f>IF(#REF!="NA","NA",L44)</f>
        <v>#REF!</v>
      </c>
      <c r="L44" s="70">
        <v>1</v>
      </c>
      <c r="M44" s="68">
        <f t="shared" si="6"/>
        <v>1</v>
      </c>
      <c r="N44" s="69">
        <f t="shared" si="7"/>
        <v>1</v>
      </c>
      <c r="O44" s="70">
        <v>1</v>
      </c>
      <c r="P44" s="68" t="e">
        <f>IF(#REF!=Q44,R44)</f>
        <v>#REF!</v>
      </c>
      <c r="Q44" s="69" t="e">
        <f>IF(#REF!="NA","NA",R44)</f>
        <v>#REF!</v>
      </c>
      <c r="R44" s="70">
        <v>1</v>
      </c>
      <c r="S44" s="68" t="e">
        <f>IF(#REF!=T44,U44)</f>
        <v>#REF!</v>
      </c>
      <c r="T44" s="69" t="e">
        <f>IF(#REF!="NA","NA",U44)</f>
        <v>#REF!</v>
      </c>
      <c r="U44" s="70">
        <v>1</v>
      </c>
      <c r="V44" s="68" t="e">
        <f>IF(#REF!=W44,X44)</f>
        <v>#REF!</v>
      </c>
      <c r="W44" s="69" t="e">
        <f>IF(#REF!="NA","NA",X44)</f>
        <v>#REF!</v>
      </c>
      <c r="X44" s="70">
        <v>1</v>
      </c>
      <c r="Y44" s="68" t="e">
        <f>IF(#REF!=Z44,AA44)</f>
        <v>#REF!</v>
      </c>
      <c r="Z44" s="69" t="e">
        <f>IF(#REF!="NA","NA",AA44)</f>
        <v>#REF!</v>
      </c>
      <c r="AA44" s="71">
        <v>1</v>
      </c>
      <c r="AB44" s="68" t="e">
        <f>IF(#REF!=AC44,AD44)</f>
        <v>#REF!</v>
      </c>
      <c r="AC44" s="69" t="e">
        <f>IF(#REF!="NA","NA",AD44)</f>
        <v>#REF!</v>
      </c>
      <c r="AD44" s="72">
        <v>1</v>
      </c>
      <c r="AE44" s="68" t="e">
        <f>IF(#REF!=AF44,AD44)</f>
        <v>#REF!</v>
      </c>
      <c r="AF44" s="69" t="e">
        <f>IF(#REF!="NA","NA",AD44)</f>
        <v>#REF!</v>
      </c>
      <c r="AG44" s="72">
        <v>1</v>
      </c>
    </row>
    <row r="45" spans="1:33" ht="43.5" customHeight="1" x14ac:dyDescent="0.35">
      <c r="A45" s="96">
        <v>36</v>
      </c>
      <c r="B45" s="171"/>
      <c r="C45" s="67" t="s">
        <v>61</v>
      </c>
      <c r="D45" s="67" t="s">
        <v>62</v>
      </c>
      <c r="E45" s="67">
        <v>1</v>
      </c>
      <c r="F45" s="67">
        <v>1</v>
      </c>
      <c r="G45" s="68">
        <f t="shared" si="4"/>
        <v>1</v>
      </c>
      <c r="H45" s="69">
        <f t="shared" si="5"/>
        <v>1</v>
      </c>
      <c r="I45" s="70">
        <v>1</v>
      </c>
      <c r="J45" s="68" t="e">
        <f>IF(#REF!=K45,L45)</f>
        <v>#REF!</v>
      </c>
      <c r="K45" s="69" t="e">
        <f>IF(#REF!="NA","NA",L45)</f>
        <v>#REF!</v>
      </c>
      <c r="L45" s="70">
        <v>1</v>
      </c>
      <c r="M45" s="68">
        <f t="shared" si="6"/>
        <v>1</v>
      </c>
      <c r="N45" s="69">
        <f t="shared" si="7"/>
        <v>1</v>
      </c>
      <c r="O45" s="70">
        <v>1</v>
      </c>
      <c r="P45" s="68" t="e">
        <f>IF(#REF!=Q45,R45)</f>
        <v>#REF!</v>
      </c>
      <c r="Q45" s="69" t="e">
        <f>IF(#REF!="NA","NA",R45)</f>
        <v>#REF!</v>
      </c>
      <c r="R45" s="70">
        <v>1</v>
      </c>
      <c r="S45" s="68" t="e">
        <f>IF(#REF!=T45,U45)</f>
        <v>#REF!</v>
      </c>
      <c r="T45" s="69" t="e">
        <f>IF(#REF!="NA","NA",U45)</f>
        <v>#REF!</v>
      </c>
      <c r="U45" s="70">
        <v>1</v>
      </c>
      <c r="V45" s="68" t="e">
        <f>IF(#REF!=W45,X45)</f>
        <v>#REF!</v>
      </c>
      <c r="W45" s="69" t="e">
        <f>IF(#REF!="NA","NA",X45)</f>
        <v>#REF!</v>
      </c>
      <c r="X45" s="70">
        <v>1</v>
      </c>
      <c r="Y45" s="68" t="e">
        <f>IF(#REF!=Z45,AA45)</f>
        <v>#REF!</v>
      </c>
      <c r="Z45" s="69" t="e">
        <f>IF(#REF!="NA","NA",AA45)</f>
        <v>#REF!</v>
      </c>
      <c r="AA45" s="71">
        <v>1</v>
      </c>
      <c r="AB45" s="68" t="e">
        <f>IF(#REF!=AC45,AD45)</f>
        <v>#REF!</v>
      </c>
      <c r="AC45" s="69" t="e">
        <f>IF(#REF!="NA","NA",AD45)</f>
        <v>#REF!</v>
      </c>
      <c r="AD45" s="72">
        <v>1</v>
      </c>
      <c r="AE45" s="68" t="e">
        <f>IF(#REF!=AF45,AD45)</f>
        <v>#REF!</v>
      </c>
      <c r="AF45" s="69" t="e">
        <f>IF(#REF!="NA","NA",AD45)</f>
        <v>#REF!</v>
      </c>
      <c r="AG45" s="72">
        <v>1</v>
      </c>
    </row>
    <row r="46" spans="1:33" ht="48.75" customHeight="1" x14ac:dyDescent="0.35">
      <c r="A46" s="96">
        <v>37</v>
      </c>
      <c r="B46" s="171"/>
      <c r="C46" s="67" t="s">
        <v>63</v>
      </c>
      <c r="D46" s="67" t="s">
        <v>64</v>
      </c>
      <c r="E46" s="67">
        <v>5</v>
      </c>
      <c r="F46" s="67">
        <v>5</v>
      </c>
      <c r="G46" s="68">
        <f t="shared" si="4"/>
        <v>5</v>
      </c>
      <c r="H46" s="69">
        <f t="shared" si="5"/>
        <v>5</v>
      </c>
      <c r="I46" s="70">
        <v>5</v>
      </c>
      <c r="J46" s="68" t="e">
        <f>IF(#REF!=K46,L46)</f>
        <v>#REF!</v>
      </c>
      <c r="K46" s="69" t="e">
        <f>IF(#REF!="NA","NA",L46)</f>
        <v>#REF!</v>
      </c>
      <c r="L46" s="70">
        <v>5</v>
      </c>
      <c r="M46" s="68">
        <f t="shared" si="6"/>
        <v>5</v>
      </c>
      <c r="N46" s="69">
        <f t="shared" si="7"/>
        <v>5</v>
      </c>
      <c r="O46" s="70">
        <v>5</v>
      </c>
      <c r="P46" s="68" t="e">
        <f>IF(#REF!=Q46,R46)</f>
        <v>#REF!</v>
      </c>
      <c r="Q46" s="69" t="e">
        <f>IF(#REF!="NA","NA",R46)</f>
        <v>#REF!</v>
      </c>
      <c r="R46" s="70">
        <v>5</v>
      </c>
      <c r="S46" s="68" t="e">
        <f>IF(#REF!=T46,U46)</f>
        <v>#REF!</v>
      </c>
      <c r="T46" s="69" t="e">
        <f>IF(#REF!="NA","NA",U46)</f>
        <v>#REF!</v>
      </c>
      <c r="U46" s="70">
        <v>5</v>
      </c>
      <c r="V46" s="68" t="e">
        <f>IF(#REF!=W46,X46)</f>
        <v>#REF!</v>
      </c>
      <c r="W46" s="69" t="e">
        <f>IF(#REF!="NA","NA",X46)</f>
        <v>#REF!</v>
      </c>
      <c r="X46" s="70">
        <v>5</v>
      </c>
      <c r="Y46" s="68" t="e">
        <f>IF(#REF!=Z46,AA46)</f>
        <v>#REF!</v>
      </c>
      <c r="Z46" s="69" t="e">
        <f>IF(#REF!="NA","NA",AA46)</f>
        <v>#REF!</v>
      </c>
      <c r="AA46" s="71">
        <v>5</v>
      </c>
      <c r="AB46" s="68" t="e">
        <f>IF(#REF!=AC46,AD46)</f>
        <v>#REF!</v>
      </c>
      <c r="AC46" s="69" t="e">
        <f>IF(#REF!="NA","NA",AD46)</f>
        <v>#REF!</v>
      </c>
      <c r="AD46" s="72">
        <v>5</v>
      </c>
      <c r="AE46" s="68" t="e">
        <f>IF(#REF!=AF46,AD46)</f>
        <v>#REF!</v>
      </c>
      <c r="AF46" s="69" t="e">
        <f>IF(#REF!="NA","NA",AD46)</f>
        <v>#REF!</v>
      </c>
      <c r="AG46" s="72">
        <v>5</v>
      </c>
    </row>
    <row r="47" spans="1:33" ht="45" customHeight="1" x14ac:dyDescent="0.35">
      <c r="A47" s="96">
        <v>38</v>
      </c>
      <c r="B47" s="171"/>
      <c r="C47" s="67" t="s">
        <v>65</v>
      </c>
      <c r="D47" s="67" t="s">
        <v>66</v>
      </c>
      <c r="E47" s="67">
        <v>5</v>
      </c>
      <c r="F47" s="67">
        <v>5</v>
      </c>
      <c r="G47" s="68">
        <f t="shared" si="4"/>
        <v>5</v>
      </c>
      <c r="H47" s="69">
        <f t="shared" si="5"/>
        <v>5</v>
      </c>
      <c r="I47" s="70">
        <v>5</v>
      </c>
      <c r="J47" s="68" t="e">
        <f>IF(#REF!=K47,L47)</f>
        <v>#REF!</v>
      </c>
      <c r="K47" s="69" t="e">
        <f>IF(#REF!="NA","NA",L47)</f>
        <v>#REF!</v>
      </c>
      <c r="L47" s="70">
        <v>5</v>
      </c>
      <c r="M47" s="68">
        <f t="shared" si="6"/>
        <v>5</v>
      </c>
      <c r="N47" s="69">
        <f t="shared" si="7"/>
        <v>5</v>
      </c>
      <c r="O47" s="70">
        <v>5</v>
      </c>
      <c r="P47" s="68" t="e">
        <f>IF(#REF!=Q47,R47)</f>
        <v>#REF!</v>
      </c>
      <c r="Q47" s="69" t="e">
        <f>IF(#REF!="NA","NA",R47)</f>
        <v>#REF!</v>
      </c>
      <c r="R47" s="70">
        <v>5</v>
      </c>
      <c r="S47" s="68" t="e">
        <f>IF(#REF!=T47,U47)</f>
        <v>#REF!</v>
      </c>
      <c r="T47" s="69" t="e">
        <f>IF(#REF!="NA","NA",U47)</f>
        <v>#REF!</v>
      </c>
      <c r="U47" s="70">
        <v>5</v>
      </c>
      <c r="V47" s="68" t="e">
        <f>IF(#REF!=W47,X47)</f>
        <v>#REF!</v>
      </c>
      <c r="W47" s="69" t="e">
        <f>IF(#REF!="NA","NA",X47)</f>
        <v>#REF!</v>
      </c>
      <c r="X47" s="70">
        <v>5</v>
      </c>
      <c r="Y47" s="68" t="e">
        <f>IF(#REF!=Z47,AA47)</f>
        <v>#REF!</v>
      </c>
      <c r="Z47" s="69" t="e">
        <f>IF(#REF!="NA","NA",AA47)</f>
        <v>#REF!</v>
      </c>
      <c r="AA47" s="71">
        <v>5</v>
      </c>
      <c r="AB47" s="68" t="e">
        <f>IF(#REF!=AC47,AD47)</f>
        <v>#REF!</v>
      </c>
      <c r="AC47" s="69" t="e">
        <f>IF(#REF!="NA","NA",AD47)</f>
        <v>#REF!</v>
      </c>
      <c r="AD47" s="72">
        <v>5</v>
      </c>
      <c r="AE47" s="68" t="e">
        <f>IF(#REF!=AF47,AD47)</f>
        <v>#REF!</v>
      </c>
      <c r="AF47" s="69" t="e">
        <f>IF(#REF!="NA","NA",AD47)</f>
        <v>#REF!</v>
      </c>
      <c r="AG47" s="72">
        <v>5</v>
      </c>
    </row>
    <row r="48" spans="1:33" ht="25.5" customHeight="1" x14ac:dyDescent="0.35">
      <c r="A48" s="96">
        <v>39</v>
      </c>
      <c r="B48" s="171"/>
      <c r="C48" s="67" t="s">
        <v>67</v>
      </c>
      <c r="D48" s="67" t="s">
        <v>189</v>
      </c>
      <c r="E48" s="67">
        <v>5</v>
      </c>
      <c r="F48" s="67">
        <v>5</v>
      </c>
      <c r="G48" s="68">
        <f t="shared" si="4"/>
        <v>5</v>
      </c>
      <c r="H48" s="69">
        <f t="shared" si="5"/>
        <v>5</v>
      </c>
      <c r="I48" s="70">
        <v>5</v>
      </c>
      <c r="J48" s="68" t="e">
        <f>IF(#REF!=K48,L48)</f>
        <v>#REF!</v>
      </c>
      <c r="K48" s="69" t="e">
        <f>IF(#REF!="NA","NA",L48)</f>
        <v>#REF!</v>
      </c>
      <c r="L48" s="70">
        <v>5</v>
      </c>
      <c r="M48" s="68">
        <f t="shared" si="6"/>
        <v>5</v>
      </c>
      <c r="N48" s="69">
        <f t="shared" si="7"/>
        <v>5</v>
      </c>
      <c r="O48" s="70">
        <v>5</v>
      </c>
      <c r="P48" s="68" t="e">
        <f>IF(#REF!=Q48,R48)</f>
        <v>#REF!</v>
      </c>
      <c r="Q48" s="69" t="e">
        <f>IF(#REF!="NA","NA",R48)</f>
        <v>#REF!</v>
      </c>
      <c r="R48" s="70" t="s">
        <v>126</v>
      </c>
      <c r="S48" s="68" t="e">
        <f>IF(#REF!=T48,U48)</f>
        <v>#REF!</v>
      </c>
      <c r="T48" s="69" t="e">
        <f>IF(#REF!="NA","NA",U48)</f>
        <v>#REF!</v>
      </c>
      <c r="U48" s="70">
        <v>5</v>
      </c>
      <c r="V48" s="68" t="e">
        <f>IF(#REF!=W48,X48)</f>
        <v>#REF!</v>
      </c>
      <c r="W48" s="69" t="e">
        <f>IF(#REF!="NA","NA",X48)</f>
        <v>#REF!</v>
      </c>
      <c r="X48" s="70">
        <v>5</v>
      </c>
      <c r="Y48" s="68" t="e">
        <f>IF(#REF!=Z48,AA48)</f>
        <v>#REF!</v>
      </c>
      <c r="Z48" s="69" t="e">
        <f>IF(#REF!="NA","NA",AA48)</f>
        <v>#REF!</v>
      </c>
      <c r="AA48" s="71">
        <v>5</v>
      </c>
      <c r="AB48" s="68" t="e">
        <f>IF(#REF!=AC48,AD48)</f>
        <v>#REF!</v>
      </c>
      <c r="AC48" s="69" t="e">
        <f>IF(#REF!="NA","NA",AD48)</f>
        <v>#REF!</v>
      </c>
      <c r="AD48" s="72">
        <v>5</v>
      </c>
      <c r="AE48" s="68" t="e">
        <f>IF(#REF!=AF48,AD48)</f>
        <v>#REF!</v>
      </c>
      <c r="AF48" s="69" t="e">
        <f>IF(#REF!="NA","NA",AD48)</f>
        <v>#REF!</v>
      </c>
      <c r="AG48" s="72">
        <v>5</v>
      </c>
    </row>
    <row r="49" spans="1:33" x14ac:dyDescent="0.35">
      <c r="A49" s="96">
        <v>40</v>
      </c>
      <c r="B49" s="171"/>
      <c r="C49" s="67" t="s">
        <v>68</v>
      </c>
      <c r="D49" s="67" t="s">
        <v>189</v>
      </c>
      <c r="E49" s="67">
        <v>1</v>
      </c>
      <c r="F49" s="67">
        <v>5</v>
      </c>
      <c r="G49" s="68">
        <f t="shared" si="4"/>
        <v>1</v>
      </c>
      <c r="H49" s="69">
        <f t="shared" si="5"/>
        <v>1</v>
      </c>
      <c r="I49" s="70">
        <v>1</v>
      </c>
      <c r="J49" s="68" t="e">
        <f>IF(#REF!=K49,L49)</f>
        <v>#REF!</v>
      </c>
      <c r="K49" s="69" t="e">
        <f>IF(#REF!="NA","NA",L49)</f>
        <v>#REF!</v>
      </c>
      <c r="L49" s="70">
        <v>1</v>
      </c>
      <c r="M49" s="68">
        <f t="shared" si="6"/>
        <v>5</v>
      </c>
      <c r="N49" s="69">
        <f t="shared" si="7"/>
        <v>5</v>
      </c>
      <c r="O49" s="70">
        <v>5</v>
      </c>
      <c r="P49" s="68" t="e">
        <f>IF(#REF!=Q49,R49)</f>
        <v>#REF!</v>
      </c>
      <c r="Q49" s="69" t="e">
        <f>IF(#REF!="NA","NA",R49)</f>
        <v>#REF!</v>
      </c>
      <c r="R49" s="70">
        <v>1</v>
      </c>
      <c r="S49" s="68" t="e">
        <f>IF(#REF!=T49,U49)</f>
        <v>#REF!</v>
      </c>
      <c r="T49" s="69" t="e">
        <f>IF(#REF!="NA","NA",U49)</f>
        <v>#REF!</v>
      </c>
      <c r="U49" s="70">
        <v>1</v>
      </c>
      <c r="V49" s="68" t="e">
        <f>IF(#REF!=W49,X49)</f>
        <v>#REF!</v>
      </c>
      <c r="W49" s="69" t="e">
        <f>IF(#REF!="NA","NA",X49)</f>
        <v>#REF!</v>
      </c>
      <c r="X49" s="70">
        <v>1</v>
      </c>
      <c r="Y49" s="68" t="e">
        <f>IF(#REF!=Z49,AA49)</f>
        <v>#REF!</v>
      </c>
      <c r="Z49" s="69" t="e">
        <f>IF(#REF!="NA","NA",AA49)</f>
        <v>#REF!</v>
      </c>
      <c r="AA49" s="71">
        <v>1</v>
      </c>
      <c r="AB49" s="68" t="e">
        <f>IF(#REF!=AC49,AD49)</f>
        <v>#REF!</v>
      </c>
      <c r="AC49" s="69" t="e">
        <f>IF(#REF!="NA","NA",AD49)</f>
        <v>#REF!</v>
      </c>
      <c r="AD49" s="72">
        <v>1</v>
      </c>
      <c r="AE49" s="68" t="e">
        <f>IF(#REF!=AF49,AD49)</f>
        <v>#REF!</v>
      </c>
      <c r="AF49" s="69" t="e">
        <f>IF(#REF!="NA","NA",AD49)</f>
        <v>#REF!</v>
      </c>
      <c r="AG49" s="72">
        <v>1</v>
      </c>
    </row>
    <row r="50" spans="1:33" x14ac:dyDescent="0.35">
      <c r="A50" s="96">
        <v>41</v>
      </c>
      <c r="B50" s="172"/>
      <c r="C50" s="67" t="s">
        <v>69</v>
      </c>
      <c r="D50" s="67" t="s">
        <v>189</v>
      </c>
      <c r="E50" s="67">
        <v>1</v>
      </c>
      <c r="F50" s="67">
        <v>5</v>
      </c>
      <c r="G50" s="68">
        <f t="shared" si="4"/>
        <v>1</v>
      </c>
      <c r="H50" s="69">
        <f t="shared" si="5"/>
        <v>1</v>
      </c>
      <c r="I50" s="70">
        <v>1</v>
      </c>
      <c r="J50" s="68" t="e">
        <f>IF(#REF!=K50,L50)</f>
        <v>#REF!</v>
      </c>
      <c r="K50" s="69" t="e">
        <f>IF(#REF!="NA","NA",L50)</f>
        <v>#REF!</v>
      </c>
      <c r="L50" s="70">
        <v>1</v>
      </c>
      <c r="M50" s="68">
        <f t="shared" si="6"/>
        <v>5</v>
      </c>
      <c r="N50" s="69">
        <f t="shared" si="7"/>
        <v>5</v>
      </c>
      <c r="O50" s="70">
        <v>5</v>
      </c>
      <c r="P50" s="68" t="e">
        <f>IF(#REF!=Q50,R50)</f>
        <v>#REF!</v>
      </c>
      <c r="Q50" s="69" t="e">
        <f>IF(#REF!="NA","NA",R50)</f>
        <v>#REF!</v>
      </c>
      <c r="R50" s="70">
        <v>1</v>
      </c>
      <c r="S50" s="68" t="e">
        <f>IF(#REF!=T50,U50)</f>
        <v>#REF!</v>
      </c>
      <c r="T50" s="69" t="e">
        <f>IF(#REF!="NA","NA",U50)</f>
        <v>#REF!</v>
      </c>
      <c r="U50" s="70">
        <v>1</v>
      </c>
      <c r="V50" s="68" t="e">
        <f>IF(#REF!=W50,X50)</f>
        <v>#REF!</v>
      </c>
      <c r="W50" s="69" t="e">
        <f>IF(#REF!="NA","NA",X50)</f>
        <v>#REF!</v>
      </c>
      <c r="X50" s="70">
        <v>1</v>
      </c>
      <c r="Y50" s="68" t="e">
        <f>IF(#REF!=Z50,AA50)</f>
        <v>#REF!</v>
      </c>
      <c r="Z50" s="69" t="e">
        <f>IF(#REF!="NA","NA",AA50)</f>
        <v>#REF!</v>
      </c>
      <c r="AA50" s="71">
        <v>1</v>
      </c>
      <c r="AB50" s="68" t="e">
        <f>IF(#REF!=AC50,AD50)</f>
        <v>#REF!</v>
      </c>
      <c r="AC50" s="69" t="e">
        <f>IF(#REF!="NA","NA",AD50)</f>
        <v>#REF!</v>
      </c>
      <c r="AD50" s="72">
        <v>1</v>
      </c>
      <c r="AE50" s="68" t="e">
        <f>IF(#REF!=AF50,AD50)</f>
        <v>#REF!</v>
      </c>
      <c r="AF50" s="69" t="e">
        <f>IF(#REF!="NA","NA",AD50)</f>
        <v>#REF!</v>
      </c>
      <c r="AG50" s="72">
        <v>1</v>
      </c>
    </row>
    <row r="51" spans="1:33" ht="53.25" customHeight="1" x14ac:dyDescent="0.35">
      <c r="A51" s="96">
        <v>42</v>
      </c>
      <c r="B51" s="170" t="s">
        <v>70</v>
      </c>
      <c r="C51" s="67" t="s">
        <v>71</v>
      </c>
      <c r="D51" s="67" t="s">
        <v>66</v>
      </c>
      <c r="E51" s="67">
        <v>5</v>
      </c>
      <c r="F51" s="67">
        <v>5</v>
      </c>
      <c r="G51" s="68">
        <f t="shared" si="4"/>
        <v>5</v>
      </c>
      <c r="H51" s="69">
        <f t="shared" si="5"/>
        <v>5</v>
      </c>
      <c r="I51" s="70">
        <v>5</v>
      </c>
      <c r="J51" s="68" t="e">
        <f>IF(#REF!=K51,L51)</f>
        <v>#REF!</v>
      </c>
      <c r="K51" s="69" t="e">
        <f>IF(#REF!="NA","NA",L51)</f>
        <v>#REF!</v>
      </c>
      <c r="L51" s="70">
        <v>5</v>
      </c>
      <c r="M51" s="68">
        <f t="shared" si="6"/>
        <v>5</v>
      </c>
      <c r="N51" s="69">
        <f t="shared" si="7"/>
        <v>5</v>
      </c>
      <c r="O51" s="70">
        <v>5</v>
      </c>
      <c r="P51" s="68" t="e">
        <f>IF(#REF!=Q51,R51)</f>
        <v>#REF!</v>
      </c>
      <c r="Q51" s="69" t="e">
        <f>IF(#REF!="NA","NA",R51)</f>
        <v>#REF!</v>
      </c>
      <c r="R51" s="70">
        <v>5</v>
      </c>
      <c r="S51" s="68" t="e">
        <f>IF(#REF!=T51,U51)</f>
        <v>#REF!</v>
      </c>
      <c r="T51" s="69" t="e">
        <f>IF(#REF!="NA","NA",U51)</f>
        <v>#REF!</v>
      </c>
      <c r="U51" s="70">
        <v>5</v>
      </c>
      <c r="V51" s="68" t="e">
        <f>IF(#REF!=W51,X51)</f>
        <v>#REF!</v>
      </c>
      <c r="W51" s="69" t="e">
        <f>IF(#REF!="NA","NA",X51)</f>
        <v>#REF!</v>
      </c>
      <c r="X51" s="70">
        <v>5</v>
      </c>
      <c r="Y51" s="68" t="e">
        <f>IF(#REF!=Z51,AA51)</f>
        <v>#REF!</v>
      </c>
      <c r="Z51" s="69" t="e">
        <f>IF(#REF!="NA","NA",AA51)</f>
        <v>#REF!</v>
      </c>
      <c r="AA51" s="71">
        <v>5</v>
      </c>
      <c r="AB51" s="68" t="e">
        <f>IF(#REF!=AC51,AD51)</f>
        <v>#REF!</v>
      </c>
      <c r="AC51" s="69" t="e">
        <f>IF(#REF!="NA","NA",AD51)</f>
        <v>#REF!</v>
      </c>
      <c r="AD51" s="72">
        <v>5</v>
      </c>
      <c r="AE51" s="68" t="e">
        <f>IF(#REF!=AF51,AD51)</f>
        <v>#REF!</v>
      </c>
      <c r="AF51" s="69" t="e">
        <f>IF(#REF!="NA","NA",AD51)</f>
        <v>#REF!</v>
      </c>
      <c r="AG51" s="72">
        <v>5</v>
      </c>
    </row>
    <row r="52" spans="1:33" ht="37.5" x14ac:dyDescent="0.35">
      <c r="A52" s="96">
        <v>43</v>
      </c>
      <c r="B52" s="171"/>
      <c r="C52" s="67" t="s">
        <v>72</v>
      </c>
      <c r="D52" s="67" t="s">
        <v>189</v>
      </c>
      <c r="E52" s="67">
        <v>5</v>
      </c>
      <c r="F52" s="67">
        <v>5</v>
      </c>
      <c r="G52" s="68">
        <f t="shared" si="4"/>
        <v>5</v>
      </c>
      <c r="H52" s="69">
        <f t="shared" si="5"/>
        <v>5</v>
      </c>
      <c r="I52" s="70">
        <v>5</v>
      </c>
      <c r="J52" s="68" t="e">
        <f>IF(#REF!=K52,L52)</f>
        <v>#REF!</v>
      </c>
      <c r="K52" s="69" t="e">
        <f>IF(#REF!="NA","NA",L52)</f>
        <v>#REF!</v>
      </c>
      <c r="L52" s="70">
        <v>5</v>
      </c>
      <c r="M52" s="68">
        <f t="shared" si="6"/>
        <v>5</v>
      </c>
      <c r="N52" s="69">
        <f t="shared" si="7"/>
        <v>5</v>
      </c>
      <c r="O52" s="70">
        <v>5</v>
      </c>
      <c r="P52" s="68" t="e">
        <f>IF(#REF!=Q52,R52)</f>
        <v>#REF!</v>
      </c>
      <c r="Q52" s="69" t="e">
        <f>IF(#REF!="NA","NA",R52)</f>
        <v>#REF!</v>
      </c>
      <c r="R52" s="70">
        <v>5</v>
      </c>
      <c r="S52" s="68" t="e">
        <f>IF(#REF!=T52,U52)</f>
        <v>#REF!</v>
      </c>
      <c r="T52" s="69" t="e">
        <f>IF(#REF!="NA","NA",U52)</f>
        <v>#REF!</v>
      </c>
      <c r="U52" s="70" t="s">
        <v>126</v>
      </c>
      <c r="V52" s="68" t="e">
        <f>IF(#REF!=W52,X52)</f>
        <v>#REF!</v>
      </c>
      <c r="W52" s="69" t="e">
        <f>IF(#REF!="NA","NA",X52)</f>
        <v>#REF!</v>
      </c>
      <c r="X52" s="70">
        <v>5</v>
      </c>
      <c r="Y52" s="68" t="e">
        <f>IF(#REF!=Z52,AA52)</f>
        <v>#REF!</v>
      </c>
      <c r="Z52" s="69" t="e">
        <f>IF(#REF!="NA","NA",AA52)</f>
        <v>#REF!</v>
      </c>
      <c r="AA52" s="71">
        <v>5</v>
      </c>
      <c r="AB52" s="68" t="e">
        <f>IF(#REF!=AC52,AD52)</f>
        <v>#REF!</v>
      </c>
      <c r="AC52" s="69" t="e">
        <f>IF(#REF!="NA","NA",AD52)</f>
        <v>#REF!</v>
      </c>
      <c r="AD52" s="72">
        <v>5</v>
      </c>
      <c r="AE52" s="68" t="e">
        <f>IF(#REF!=AF52,AD52)</f>
        <v>#REF!</v>
      </c>
      <c r="AF52" s="69" t="e">
        <f>IF(#REF!="NA","NA",AD52)</f>
        <v>#REF!</v>
      </c>
      <c r="AG52" s="72">
        <v>5</v>
      </c>
    </row>
    <row r="53" spans="1:33" ht="37.5" x14ac:dyDescent="0.35">
      <c r="A53" s="96">
        <v>44</v>
      </c>
      <c r="B53" s="171"/>
      <c r="C53" s="67" t="s">
        <v>73</v>
      </c>
      <c r="D53" s="67" t="s">
        <v>189</v>
      </c>
      <c r="E53" s="67">
        <v>5</v>
      </c>
      <c r="F53" s="67">
        <v>5</v>
      </c>
      <c r="G53" s="68">
        <f t="shared" si="4"/>
        <v>5</v>
      </c>
      <c r="H53" s="69">
        <f t="shared" si="5"/>
        <v>5</v>
      </c>
      <c r="I53" s="70">
        <v>5</v>
      </c>
      <c r="J53" s="68" t="e">
        <f>IF(#REF!=K53,L53)</f>
        <v>#REF!</v>
      </c>
      <c r="K53" s="69" t="e">
        <f>IF(#REF!="NA","NA",L53)</f>
        <v>#REF!</v>
      </c>
      <c r="L53" s="70">
        <v>5</v>
      </c>
      <c r="M53" s="68">
        <f t="shared" si="6"/>
        <v>5</v>
      </c>
      <c r="N53" s="69">
        <f t="shared" si="7"/>
        <v>5</v>
      </c>
      <c r="O53" s="70">
        <v>5</v>
      </c>
      <c r="P53" s="68" t="e">
        <f>IF(#REF!=Q53,R53)</f>
        <v>#REF!</v>
      </c>
      <c r="Q53" s="69" t="e">
        <f>IF(#REF!="NA","NA",R53)</f>
        <v>#REF!</v>
      </c>
      <c r="R53" s="70">
        <v>5</v>
      </c>
      <c r="S53" s="68" t="e">
        <f>IF(#REF!=T53,U53)</f>
        <v>#REF!</v>
      </c>
      <c r="T53" s="69" t="e">
        <f>IF(#REF!="NA","NA",U53)</f>
        <v>#REF!</v>
      </c>
      <c r="U53" s="70">
        <v>5</v>
      </c>
      <c r="V53" s="68" t="e">
        <f>IF(#REF!=W53,X53)</f>
        <v>#REF!</v>
      </c>
      <c r="W53" s="69" t="e">
        <f>IF(#REF!="NA","NA",X53)</f>
        <v>#REF!</v>
      </c>
      <c r="X53" s="70">
        <v>5</v>
      </c>
      <c r="Y53" s="68" t="e">
        <f>IF(#REF!=Z53,AA53)</f>
        <v>#REF!</v>
      </c>
      <c r="Z53" s="69" t="e">
        <f>IF(#REF!="NA","NA",AA53)</f>
        <v>#REF!</v>
      </c>
      <c r="AA53" s="71">
        <v>5</v>
      </c>
      <c r="AB53" s="68" t="e">
        <f>IF(#REF!=AC53,AD53)</f>
        <v>#REF!</v>
      </c>
      <c r="AC53" s="69" t="e">
        <f>IF(#REF!="NA","NA",AD53)</f>
        <v>#REF!</v>
      </c>
      <c r="AD53" s="72">
        <v>5</v>
      </c>
      <c r="AE53" s="68" t="e">
        <f>IF(#REF!=AF53,AD53)</f>
        <v>#REF!</v>
      </c>
      <c r="AF53" s="69" t="e">
        <f>IF(#REF!="NA","NA",AD53)</f>
        <v>#REF!</v>
      </c>
      <c r="AG53" s="72">
        <v>5</v>
      </c>
    </row>
    <row r="54" spans="1:33" x14ac:dyDescent="0.35">
      <c r="A54" s="96">
        <v>45</v>
      </c>
      <c r="B54" s="171"/>
      <c r="C54" s="67" t="s">
        <v>74</v>
      </c>
      <c r="D54" s="67" t="s">
        <v>189</v>
      </c>
      <c r="E54" s="67">
        <v>1</v>
      </c>
      <c r="F54" s="67">
        <v>1</v>
      </c>
      <c r="G54" s="68">
        <f t="shared" si="4"/>
        <v>1</v>
      </c>
      <c r="H54" s="69">
        <f t="shared" si="5"/>
        <v>1</v>
      </c>
      <c r="I54" s="70">
        <v>1</v>
      </c>
      <c r="J54" s="68" t="e">
        <f>IF(#REF!=K54,L54)</f>
        <v>#REF!</v>
      </c>
      <c r="K54" s="69" t="e">
        <f>IF(#REF!="NA","NA",L54)</f>
        <v>#REF!</v>
      </c>
      <c r="L54" s="70">
        <v>1</v>
      </c>
      <c r="M54" s="68">
        <f t="shared" si="6"/>
        <v>1</v>
      </c>
      <c r="N54" s="69">
        <f t="shared" si="7"/>
        <v>1</v>
      </c>
      <c r="O54" s="70">
        <v>1</v>
      </c>
      <c r="P54" s="68" t="e">
        <f>IF(#REF!=Q54,R54)</f>
        <v>#REF!</v>
      </c>
      <c r="Q54" s="69" t="e">
        <f>IF(#REF!="NA","NA",R54)</f>
        <v>#REF!</v>
      </c>
      <c r="R54" s="70">
        <v>1</v>
      </c>
      <c r="S54" s="68" t="e">
        <f>IF(#REF!=T54,U54)</f>
        <v>#REF!</v>
      </c>
      <c r="T54" s="69" t="e">
        <f>IF(#REF!="NA","NA",U54)</f>
        <v>#REF!</v>
      </c>
      <c r="U54" s="70">
        <v>1</v>
      </c>
      <c r="V54" s="68" t="e">
        <f>IF(#REF!=W54,X54)</f>
        <v>#REF!</v>
      </c>
      <c r="W54" s="69" t="e">
        <f>IF(#REF!="NA","NA",X54)</f>
        <v>#REF!</v>
      </c>
      <c r="X54" s="70">
        <v>1</v>
      </c>
      <c r="Y54" s="68" t="e">
        <f>IF(#REF!=Z54,AA54)</f>
        <v>#REF!</v>
      </c>
      <c r="Z54" s="69" t="e">
        <f>IF(#REF!="NA","NA",AA54)</f>
        <v>#REF!</v>
      </c>
      <c r="AA54" s="71">
        <v>1</v>
      </c>
      <c r="AB54" s="68" t="e">
        <f>IF(#REF!=AC54,AD54)</f>
        <v>#REF!</v>
      </c>
      <c r="AC54" s="69" t="e">
        <f>IF(#REF!="NA","NA",AD54)</f>
        <v>#REF!</v>
      </c>
      <c r="AD54" s="72">
        <v>1</v>
      </c>
      <c r="AE54" s="68" t="e">
        <f>IF(#REF!=AF54,AD54)</f>
        <v>#REF!</v>
      </c>
      <c r="AF54" s="69" t="e">
        <f>IF(#REF!="NA","NA",AD54)</f>
        <v>#REF!</v>
      </c>
      <c r="AG54" s="72">
        <v>1</v>
      </c>
    </row>
    <row r="55" spans="1:33" x14ac:dyDescent="0.35">
      <c r="A55" s="96">
        <v>46</v>
      </c>
      <c r="B55" s="171"/>
      <c r="C55" s="67" t="s">
        <v>75</v>
      </c>
      <c r="D55" s="67" t="s">
        <v>189</v>
      </c>
      <c r="E55" s="67">
        <v>1</v>
      </c>
      <c r="F55" s="67">
        <v>1</v>
      </c>
      <c r="G55" s="68">
        <f t="shared" si="4"/>
        <v>1</v>
      </c>
      <c r="H55" s="69">
        <f t="shared" si="5"/>
        <v>1</v>
      </c>
      <c r="I55" s="70">
        <v>1</v>
      </c>
      <c r="J55" s="68" t="e">
        <f>IF(#REF!=K55,L55)</f>
        <v>#REF!</v>
      </c>
      <c r="K55" s="69" t="e">
        <f>IF(#REF!="NA","NA",L55)</f>
        <v>#REF!</v>
      </c>
      <c r="L55" s="70">
        <v>1</v>
      </c>
      <c r="M55" s="68">
        <f t="shared" si="6"/>
        <v>1</v>
      </c>
      <c r="N55" s="69">
        <f t="shared" si="7"/>
        <v>1</v>
      </c>
      <c r="O55" s="70">
        <v>1</v>
      </c>
      <c r="P55" s="68" t="e">
        <f>IF(#REF!=Q55,R55)</f>
        <v>#REF!</v>
      </c>
      <c r="Q55" s="69" t="e">
        <f>IF(#REF!="NA","NA",R55)</f>
        <v>#REF!</v>
      </c>
      <c r="R55" s="70" t="s">
        <v>126</v>
      </c>
      <c r="S55" s="68" t="e">
        <f>IF(#REF!=T55,U55)</f>
        <v>#REF!</v>
      </c>
      <c r="T55" s="69" t="e">
        <f>IF(#REF!="NA","NA",U55)</f>
        <v>#REF!</v>
      </c>
      <c r="U55" s="70" t="s">
        <v>126</v>
      </c>
      <c r="V55" s="68" t="e">
        <f>IF(#REF!=W55,X55)</f>
        <v>#REF!</v>
      </c>
      <c r="W55" s="69" t="e">
        <f>IF(#REF!="NA","NA",X55)</f>
        <v>#REF!</v>
      </c>
      <c r="X55" s="70" t="s">
        <v>126</v>
      </c>
      <c r="Y55" s="68" t="e">
        <f>IF(#REF!=Z55,AA55)</f>
        <v>#REF!</v>
      </c>
      <c r="Z55" s="69" t="e">
        <f>IF(#REF!="NA","NA",AA55)</f>
        <v>#REF!</v>
      </c>
      <c r="AA55" s="71" t="s">
        <v>126</v>
      </c>
      <c r="AB55" s="68" t="e">
        <f>IF(#REF!=AC55,AD55)</f>
        <v>#REF!</v>
      </c>
      <c r="AC55" s="69" t="e">
        <f>IF(#REF!="NA","NA",AD55)</f>
        <v>#REF!</v>
      </c>
      <c r="AD55" s="72">
        <v>1</v>
      </c>
      <c r="AE55" s="68" t="e">
        <f>IF(#REF!=AF55,AD55)</f>
        <v>#REF!</v>
      </c>
      <c r="AF55" s="69" t="e">
        <f>IF(#REF!="NA","NA",AD55)</f>
        <v>#REF!</v>
      </c>
      <c r="AG55" s="72">
        <v>1</v>
      </c>
    </row>
    <row r="56" spans="1:33" ht="81.75" customHeight="1" x14ac:dyDescent="0.35">
      <c r="A56" s="96">
        <v>47</v>
      </c>
      <c r="B56" s="171"/>
      <c r="C56" s="67" t="s">
        <v>76</v>
      </c>
      <c r="D56" s="67" t="s">
        <v>77</v>
      </c>
      <c r="E56" s="67">
        <v>5</v>
      </c>
      <c r="F56" s="67">
        <v>5</v>
      </c>
      <c r="G56" s="68">
        <f t="shared" si="4"/>
        <v>5</v>
      </c>
      <c r="H56" s="69">
        <f t="shared" si="5"/>
        <v>5</v>
      </c>
      <c r="I56" s="70">
        <v>5</v>
      </c>
      <c r="J56" s="68" t="e">
        <f>IF(#REF!=K56,L56)</f>
        <v>#REF!</v>
      </c>
      <c r="K56" s="69" t="e">
        <f>IF(#REF!="NA","NA",L56)</f>
        <v>#REF!</v>
      </c>
      <c r="L56" s="70">
        <v>5</v>
      </c>
      <c r="M56" s="68">
        <f t="shared" si="6"/>
        <v>5</v>
      </c>
      <c r="N56" s="69">
        <f t="shared" si="7"/>
        <v>5</v>
      </c>
      <c r="O56" s="70">
        <v>5</v>
      </c>
      <c r="P56" s="68" t="e">
        <f>IF(#REF!=Q56,R56)</f>
        <v>#REF!</v>
      </c>
      <c r="Q56" s="69" t="e">
        <f>IF(#REF!="NA","NA",R56)</f>
        <v>#REF!</v>
      </c>
      <c r="R56" s="70">
        <v>5</v>
      </c>
      <c r="S56" s="68" t="e">
        <f>IF(#REF!=T56,U56)</f>
        <v>#REF!</v>
      </c>
      <c r="T56" s="69" t="e">
        <f>IF(#REF!="NA","NA",U56)</f>
        <v>#REF!</v>
      </c>
      <c r="U56" s="70">
        <v>5</v>
      </c>
      <c r="V56" s="68" t="e">
        <f>IF(#REF!=W56,X56)</f>
        <v>#REF!</v>
      </c>
      <c r="W56" s="69" t="e">
        <f>IF(#REF!="NA","NA",X56)</f>
        <v>#REF!</v>
      </c>
      <c r="X56" s="70">
        <v>5</v>
      </c>
      <c r="Y56" s="68" t="e">
        <f>IF(#REF!=Z56,AA56)</f>
        <v>#REF!</v>
      </c>
      <c r="Z56" s="69" t="e">
        <f>IF(#REF!="NA","NA",AA56)</f>
        <v>#REF!</v>
      </c>
      <c r="AA56" s="71">
        <v>5</v>
      </c>
      <c r="AB56" s="68" t="e">
        <f>IF(#REF!=AC56,AD56)</f>
        <v>#REF!</v>
      </c>
      <c r="AC56" s="69" t="e">
        <f>IF(#REF!="NA","NA",AD56)</f>
        <v>#REF!</v>
      </c>
      <c r="AD56" s="72">
        <v>5</v>
      </c>
      <c r="AE56" s="68" t="e">
        <f>IF(#REF!=AF56,AD56)</f>
        <v>#REF!</v>
      </c>
      <c r="AF56" s="69" t="e">
        <f>IF(#REF!="NA","NA",AD56)</f>
        <v>#REF!</v>
      </c>
      <c r="AG56" s="72">
        <v>5</v>
      </c>
    </row>
    <row r="57" spans="1:33" x14ac:dyDescent="0.35">
      <c r="A57" s="96">
        <v>48</v>
      </c>
      <c r="B57" s="171"/>
      <c r="C57" s="67" t="s">
        <v>78</v>
      </c>
      <c r="D57" s="67" t="s">
        <v>189</v>
      </c>
      <c r="E57" s="67">
        <v>5</v>
      </c>
      <c r="F57" s="67">
        <v>5</v>
      </c>
      <c r="G57" s="68">
        <f t="shared" si="4"/>
        <v>5</v>
      </c>
      <c r="H57" s="69">
        <f t="shared" si="5"/>
        <v>5</v>
      </c>
      <c r="I57" s="70">
        <v>5</v>
      </c>
      <c r="J57" s="68" t="e">
        <f>IF(#REF!=K57,L57)</f>
        <v>#REF!</v>
      </c>
      <c r="K57" s="69" t="e">
        <f>IF(#REF!="NA","NA",L57)</f>
        <v>#REF!</v>
      </c>
      <c r="L57" s="70">
        <v>5</v>
      </c>
      <c r="M57" s="68">
        <f t="shared" si="6"/>
        <v>5</v>
      </c>
      <c r="N57" s="69">
        <f t="shared" si="7"/>
        <v>5</v>
      </c>
      <c r="O57" s="70">
        <v>5</v>
      </c>
      <c r="P57" s="68" t="e">
        <f>IF(#REF!=Q57,R57)</f>
        <v>#REF!</v>
      </c>
      <c r="Q57" s="69" t="e">
        <f>IF(#REF!="NA","NA",R57)</f>
        <v>#REF!</v>
      </c>
      <c r="R57" s="70">
        <v>5</v>
      </c>
      <c r="S57" s="68" t="e">
        <f>IF(#REF!=T57,U57)</f>
        <v>#REF!</v>
      </c>
      <c r="T57" s="69" t="e">
        <f>IF(#REF!="NA","NA",U57)</f>
        <v>#REF!</v>
      </c>
      <c r="U57" s="70">
        <v>5</v>
      </c>
      <c r="V57" s="68" t="e">
        <f>IF(#REF!=W57,X57)</f>
        <v>#REF!</v>
      </c>
      <c r="W57" s="69" t="e">
        <f>IF(#REF!="NA","NA",X57)</f>
        <v>#REF!</v>
      </c>
      <c r="X57" s="70">
        <v>5</v>
      </c>
      <c r="Y57" s="68" t="e">
        <f>IF(#REF!=Z57,AA57)</f>
        <v>#REF!</v>
      </c>
      <c r="Z57" s="69" t="e">
        <f>IF(#REF!="NA","NA",AA57)</f>
        <v>#REF!</v>
      </c>
      <c r="AA57" s="71">
        <v>5</v>
      </c>
      <c r="AB57" s="68" t="e">
        <f>IF(#REF!=AC57,AD57)</f>
        <v>#REF!</v>
      </c>
      <c r="AC57" s="69" t="e">
        <f>IF(#REF!="NA","NA",AD57)</f>
        <v>#REF!</v>
      </c>
      <c r="AD57" s="72">
        <v>5</v>
      </c>
      <c r="AE57" s="68" t="e">
        <f>IF(#REF!=AF57,AD57)</f>
        <v>#REF!</v>
      </c>
      <c r="AF57" s="69" t="e">
        <f>IF(#REF!="NA","NA",AD57)</f>
        <v>#REF!</v>
      </c>
      <c r="AG57" s="72">
        <v>5</v>
      </c>
    </row>
    <row r="58" spans="1:33" ht="59.25" customHeight="1" x14ac:dyDescent="0.35">
      <c r="A58" s="96">
        <v>49</v>
      </c>
      <c r="B58" s="171"/>
      <c r="C58" s="67" t="s">
        <v>79</v>
      </c>
      <c r="D58" s="67" t="s">
        <v>80</v>
      </c>
      <c r="E58" s="67">
        <v>5</v>
      </c>
      <c r="F58" s="67">
        <v>5</v>
      </c>
      <c r="G58" s="68">
        <f t="shared" si="4"/>
        <v>5</v>
      </c>
      <c r="H58" s="69">
        <f t="shared" si="5"/>
        <v>5</v>
      </c>
      <c r="I58" s="70">
        <v>5</v>
      </c>
      <c r="J58" s="68" t="e">
        <f>IF(#REF!=K58,L58)</f>
        <v>#REF!</v>
      </c>
      <c r="K58" s="69" t="e">
        <f>IF(#REF!="NA","NA",L58)</f>
        <v>#REF!</v>
      </c>
      <c r="L58" s="70">
        <v>5</v>
      </c>
      <c r="M58" s="68">
        <f t="shared" si="6"/>
        <v>5</v>
      </c>
      <c r="N58" s="69">
        <f t="shared" si="7"/>
        <v>5</v>
      </c>
      <c r="O58" s="70">
        <v>5</v>
      </c>
      <c r="P58" s="68" t="e">
        <f>IF(#REF!=Q58,R58)</f>
        <v>#REF!</v>
      </c>
      <c r="Q58" s="69" t="e">
        <f>IF(#REF!="NA","NA",R58)</f>
        <v>#REF!</v>
      </c>
      <c r="R58" s="70">
        <v>5</v>
      </c>
      <c r="S58" s="68" t="e">
        <f>IF(#REF!=T58,U58)</f>
        <v>#REF!</v>
      </c>
      <c r="T58" s="69" t="e">
        <f>IF(#REF!="NA","NA",U58)</f>
        <v>#REF!</v>
      </c>
      <c r="U58" s="70">
        <v>5</v>
      </c>
      <c r="V58" s="68" t="e">
        <f>IF(#REF!=W58,X58)</f>
        <v>#REF!</v>
      </c>
      <c r="W58" s="69" t="e">
        <f>IF(#REF!="NA","NA",X58)</f>
        <v>#REF!</v>
      </c>
      <c r="X58" s="70">
        <v>5</v>
      </c>
      <c r="Y58" s="68" t="e">
        <f>IF(#REF!=Z58,AA58)</f>
        <v>#REF!</v>
      </c>
      <c r="Z58" s="69" t="e">
        <f>IF(#REF!="NA","NA",AA58)</f>
        <v>#REF!</v>
      </c>
      <c r="AA58" s="71">
        <v>5</v>
      </c>
      <c r="AB58" s="68" t="e">
        <f>IF(#REF!=AC58,AD58)</f>
        <v>#REF!</v>
      </c>
      <c r="AC58" s="69" t="e">
        <f>IF(#REF!="NA","NA",AD58)</f>
        <v>#REF!</v>
      </c>
      <c r="AD58" s="72">
        <v>5</v>
      </c>
      <c r="AE58" s="68" t="e">
        <f>IF(#REF!=AF58,AD58)</f>
        <v>#REF!</v>
      </c>
      <c r="AF58" s="69" t="e">
        <f>IF(#REF!="NA","NA",AD58)</f>
        <v>#REF!</v>
      </c>
      <c r="AG58" s="72">
        <v>5</v>
      </c>
    </row>
    <row r="59" spans="1:33" ht="37.5" x14ac:dyDescent="0.35">
      <c r="A59" s="96">
        <v>50</v>
      </c>
      <c r="B59" s="171"/>
      <c r="C59" s="67" t="s">
        <v>81</v>
      </c>
      <c r="D59" s="67" t="s">
        <v>189</v>
      </c>
      <c r="E59" s="67">
        <v>1</v>
      </c>
      <c r="F59" s="67">
        <v>1</v>
      </c>
      <c r="G59" s="68">
        <f t="shared" si="4"/>
        <v>1</v>
      </c>
      <c r="H59" s="69">
        <f t="shared" si="5"/>
        <v>1</v>
      </c>
      <c r="I59" s="70">
        <v>1</v>
      </c>
      <c r="J59" s="68" t="e">
        <f>IF(#REF!=K59,L59)</f>
        <v>#REF!</v>
      </c>
      <c r="K59" s="69" t="e">
        <f>IF(#REF!="NA","NA",L59)</f>
        <v>#REF!</v>
      </c>
      <c r="L59" s="70">
        <v>1</v>
      </c>
      <c r="M59" s="68">
        <f t="shared" si="6"/>
        <v>1</v>
      </c>
      <c r="N59" s="69">
        <f t="shared" si="7"/>
        <v>1</v>
      </c>
      <c r="O59" s="70">
        <v>1</v>
      </c>
      <c r="P59" s="68" t="e">
        <f>IF(#REF!=Q59,R59)</f>
        <v>#REF!</v>
      </c>
      <c r="Q59" s="69" t="e">
        <f>IF(#REF!="NA","NA",R59)</f>
        <v>#REF!</v>
      </c>
      <c r="R59" s="70">
        <v>1</v>
      </c>
      <c r="S59" s="68" t="e">
        <f>IF(#REF!=T59,U59)</f>
        <v>#REF!</v>
      </c>
      <c r="T59" s="69" t="e">
        <f>IF(#REF!="NA","NA",U59)</f>
        <v>#REF!</v>
      </c>
      <c r="U59" s="70">
        <v>1</v>
      </c>
      <c r="V59" s="68" t="e">
        <f>IF(#REF!=W59,X59)</f>
        <v>#REF!</v>
      </c>
      <c r="W59" s="69" t="e">
        <f>IF(#REF!="NA","NA",X59)</f>
        <v>#REF!</v>
      </c>
      <c r="X59" s="70">
        <v>1</v>
      </c>
      <c r="Y59" s="68" t="e">
        <f>IF(#REF!=Z59,AA59)</f>
        <v>#REF!</v>
      </c>
      <c r="Z59" s="69" t="e">
        <f>IF(#REF!="NA","NA",AA59)</f>
        <v>#REF!</v>
      </c>
      <c r="AA59" s="71">
        <v>1</v>
      </c>
      <c r="AB59" s="68" t="e">
        <f>IF(#REF!=AC59,AD59)</f>
        <v>#REF!</v>
      </c>
      <c r="AC59" s="69" t="e">
        <f>IF(#REF!="NA","NA",AD59)</f>
        <v>#REF!</v>
      </c>
      <c r="AD59" s="72">
        <v>1</v>
      </c>
      <c r="AE59" s="68" t="e">
        <f>IF(#REF!=AF59,AD59)</f>
        <v>#REF!</v>
      </c>
      <c r="AF59" s="69" t="e">
        <f>IF(#REF!="NA","NA",AD59)</f>
        <v>#REF!</v>
      </c>
      <c r="AG59" s="72">
        <v>1</v>
      </c>
    </row>
    <row r="60" spans="1:33" ht="37.5" x14ac:dyDescent="0.35">
      <c r="A60" s="96">
        <v>51</v>
      </c>
      <c r="B60" s="171"/>
      <c r="C60" s="67" t="s">
        <v>82</v>
      </c>
      <c r="D60" s="67" t="s">
        <v>189</v>
      </c>
      <c r="E60" s="67">
        <v>1</v>
      </c>
      <c r="F60" s="67">
        <v>1</v>
      </c>
      <c r="G60" s="68">
        <f t="shared" si="4"/>
        <v>1</v>
      </c>
      <c r="H60" s="69">
        <f t="shared" si="5"/>
        <v>1</v>
      </c>
      <c r="I60" s="70">
        <v>1</v>
      </c>
      <c r="J60" s="68" t="e">
        <f>IF(#REF!=K60,L60)</f>
        <v>#REF!</v>
      </c>
      <c r="K60" s="69" t="e">
        <f>IF(#REF!="NA","NA",L60)</f>
        <v>#REF!</v>
      </c>
      <c r="L60" s="70">
        <v>1</v>
      </c>
      <c r="M60" s="68">
        <f t="shared" si="6"/>
        <v>1</v>
      </c>
      <c r="N60" s="69">
        <f t="shared" si="7"/>
        <v>1</v>
      </c>
      <c r="O60" s="70">
        <v>1</v>
      </c>
      <c r="P60" s="68" t="e">
        <f>IF(#REF!=Q60,R60)</f>
        <v>#REF!</v>
      </c>
      <c r="Q60" s="69" t="e">
        <f>IF(#REF!="NA","NA",R60)</f>
        <v>#REF!</v>
      </c>
      <c r="R60" s="70">
        <v>1</v>
      </c>
      <c r="S60" s="68" t="e">
        <f>IF(#REF!=T60,U60)</f>
        <v>#REF!</v>
      </c>
      <c r="T60" s="69" t="e">
        <f>IF(#REF!="NA","NA",U60)</f>
        <v>#REF!</v>
      </c>
      <c r="U60" s="70">
        <v>1</v>
      </c>
      <c r="V60" s="68" t="e">
        <f>IF(#REF!=W60,X60)</f>
        <v>#REF!</v>
      </c>
      <c r="W60" s="69" t="e">
        <f>IF(#REF!="NA","NA",X60)</f>
        <v>#REF!</v>
      </c>
      <c r="X60" s="70">
        <v>1</v>
      </c>
      <c r="Y60" s="68" t="e">
        <f>IF(#REF!=Z60,AA60)</f>
        <v>#REF!</v>
      </c>
      <c r="Z60" s="69" t="e">
        <f>IF(#REF!="NA","NA",AA60)</f>
        <v>#REF!</v>
      </c>
      <c r="AA60" s="71">
        <v>1</v>
      </c>
      <c r="AB60" s="68" t="e">
        <f>IF(#REF!=AC60,AD60)</f>
        <v>#REF!</v>
      </c>
      <c r="AC60" s="69" t="e">
        <f>IF(#REF!="NA","NA",AD60)</f>
        <v>#REF!</v>
      </c>
      <c r="AD60" s="72">
        <v>1</v>
      </c>
      <c r="AE60" s="68" t="e">
        <f>IF(#REF!=AF60,AD60)</f>
        <v>#REF!</v>
      </c>
      <c r="AF60" s="69" t="e">
        <f>IF(#REF!="NA","NA",AD60)</f>
        <v>#REF!</v>
      </c>
      <c r="AG60" s="72">
        <v>1</v>
      </c>
    </row>
    <row r="61" spans="1:33" x14ac:dyDescent="0.35">
      <c r="A61" s="96">
        <v>52</v>
      </c>
      <c r="B61" s="171"/>
      <c r="C61" s="67" t="s">
        <v>83</v>
      </c>
      <c r="D61" s="67" t="s">
        <v>189</v>
      </c>
      <c r="E61" s="67">
        <v>5</v>
      </c>
      <c r="F61" s="67">
        <v>5</v>
      </c>
      <c r="G61" s="68">
        <f t="shared" si="4"/>
        <v>5</v>
      </c>
      <c r="H61" s="69">
        <f t="shared" si="5"/>
        <v>5</v>
      </c>
      <c r="I61" s="70">
        <v>5</v>
      </c>
      <c r="J61" s="68" t="e">
        <f>IF(#REF!=K61,L61)</f>
        <v>#REF!</v>
      </c>
      <c r="K61" s="69" t="e">
        <f>IF(#REF!="NA","NA",L61)</f>
        <v>#REF!</v>
      </c>
      <c r="L61" s="70" t="s">
        <v>126</v>
      </c>
      <c r="M61" s="68">
        <f t="shared" si="6"/>
        <v>5</v>
      </c>
      <c r="N61" s="69">
        <f t="shared" si="7"/>
        <v>5</v>
      </c>
      <c r="O61" s="70">
        <v>5</v>
      </c>
      <c r="P61" s="68" t="e">
        <f>IF(#REF!=Q61,R61)</f>
        <v>#REF!</v>
      </c>
      <c r="Q61" s="69" t="e">
        <f>IF(#REF!="NA","NA",R61)</f>
        <v>#REF!</v>
      </c>
      <c r="R61" s="70" t="s">
        <v>126</v>
      </c>
      <c r="S61" s="68" t="e">
        <f>IF(#REF!=T61,U61)</f>
        <v>#REF!</v>
      </c>
      <c r="T61" s="69" t="e">
        <f>IF(#REF!="NA","NA",U61)</f>
        <v>#REF!</v>
      </c>
      <c r="U61" s="70">
        <v>5</v>
      </c>
      <c r="V61" s="68" t="e">
        <f>IF(#REF!=W61,X61)</f>
        <v>#REF!</v>
      </c>
      <c r="W61" s="69" t="e">
        <f>IF(#REF!="NA","NA",X61)</f>
        <v>#REF!</v>
      </c>
      <c r="X61" s="70">
        <v>5</v>
      </c>
      <c r="Y61" s="68" t="e">
        <f>IF(#REF!=Z61,AA61)</f>
        <v>#REF!</v>
      </c>
      <c r="Z61" s="69" t="e">
        <f>IF(#REF!="NA","NA",AA61)</f>
        <v>#REF!</v>
      </c>
      <c r="AA61" s="71">
        <v>5</v>
      </c>
      <c r="AB61" s="68" t="e">
        <f>IF(#REF!=AC61,AD61)</f>
        <v>#REF!</v>
      </c>
      <c r="AC61" s="69" t="e">
        <f>IF(#REF!="NA","NA",AD61)</f>
        <v>#REF!</v>
      </c>
      <c r="AD61" s="72" t="s">
        <v>126</v>
      </c>
      <c r="AE61" s="68" t="e">
        <f>IF(#REF!=AF61,AD61)</f>
        <v>#REF!</v>
      </c>
      <c r="AF61" s="69" t="e">
        <f>IF(#REF!="NA","NA",AD61)</f>
        <v>#REF!</v>
      </c>
      <c r="AG61" s="72" t="s">
        <v>126</v>
      </c>
    </row>
    <row r="62" spans="1:33" ht="37.5" x14ac:dyDescent="0.35">
      <c r="A62" s="96">
        <v>53</v>
      </c>
      <c r="B62" s="171"/>
      <c r="C62" s="67" t="s">
        <v>84</v>
      </c>
      <c r="D62" s="67" t="s">
        <v>85</v>
      </c>
      <c r="E62" s="67">
        <v>1</v>
      </c>
      <c r="F62" s="67">
        <v>1</v>
      </c>
      <c r="G62" s="68">
        <f t="shared" si="4"/>
        <v>1</v>
      </c>
      <c r="H62" s="69">
        <f t="shared" si="5"/>
        <v>1</v>
      </c>
      <c r="I62" s="70">
        <v>1</v>
      </c>
      <c r="J62" s="68" t="e">
        <f>IF(#REF!=K62,L62)</f>
        <v>#REF!</v>
      </c>
      <c r="K62" s="69" t="e">
        <f>IF(#REF!="NA","NA",L62)</f>
        <v>#REF!</v>
      </c>
      <c r="L62" s="70">
        <v>1</v>
      </c>
      <c r="M62" s="68">
        <f t="shared" si="6"/>
        <v>1</v>
      </c>
      <c r="N62" s="69">
        <f t="shared" si="7"/>
        <v>1</v>
      </c>
      <c r="O62" s="70">
        <v>1</v>
      </c>
      <c r="P62" s="68" t="e">
        <f>IF(#REF!=Q62,R62)</f>
        <v>#REF!</v>
      </c>
      <c r="Q62" s="69" t="e">
        <f>IF(#REF!="NA","NA",R62)</f>
        <v>#REF!</v>
      </c>
      <c r="R62" s="70">
        <v>1</v>
      </c>
      <c r="S62" s="68" t="e">
        <f>IF(#REF!=T62,U62)</f>
        <v>#REF!</v>
      </c>
      <c r="T62" s="69" t="e">
        <f>IF(#REF!="NA","NA",U62)</f>
        <v>#REF!</v>
      </c>
      <c r="U62" s="70">
        <v>1</v>
      </c>
      <c r="V62" s="68" t="e">
        <f>IF(#REF!=W62,X62)</f>
        <v>#REF!</v>
      </c>
      <c r="W62" s="69" t="e">
        <f>IF(#REF!="NA","NA",X62)</f>
        <v>#REF!</v>
      </c>
      <c r="X62" s="70">
        <v>1</v>
      </c>
      <c r="Y62" s="68" t="e">
        <f>IF(#REF!=Z62,AA62)</f>
        <v>#REF!</v>
      </c>
      <c r="Z62" s="69" t="e">
        <f>IF(#REF!="NA","NA",AA62)</f>
        <v>#REF!</v>
      </c>
      <c r="AA62" s="71">
        <v>1</v>
      </c>
      <c r="AB62" s="68" t="e">
        <f>IF(#REF!=AC62,AD62)</f>
        <v>#REF!</v>
      </c>
      <c r="AC62" s="69" t="e">
        <f>IF(#REF!="NA","NA",AD62)</f>
        <v>#REF!</v>
      </c>
      <c r="AD62" s="72">
        <v>1</v>
      </c>
      <c r="AE62" s="68" t="e">
        <f>IF(#REF!=AF62,AD62)</f>
        <v>#REF!</v>
      </c>
      <c r="AF62" s="69" t="e">
        <f>IF(#REF!="NA","NA",AD62)</f>
        <v>#REF!</v>
      </c>
      <c r="AG62" s="72">
        <v>1</v>
      </c>
    </row>
    <row r="63" spans="1:33" ht="112.5" x14ac:dyDescent="0.35">
      <c r="A63" s="96">
        <v>54</v>
      </c>
      <c r="B63" s="172"/>
      <c r="C63" s="67" t="s">
        <v>86</v>
      </c>
      <c r="D63" s="67" t="s">
        <v>87</v>
      </c>
      <c r="E63" s="67">
        <v>5</v>
      </c>
      <c r="F63" s="67">
        <v>5</v>
      </c>
      <c r="G63" s="68">
        <f t="shared" si="4"/>
        <v>5</v>
      </c>
      <c r="H63" s="69">
        <f t="shared" si="5"/>
        <v>5</v>
      </c>
      <c r="I63" s="70">
        <v>5</v>
      </c>
      <c r="J63" s="68" t="e">
        <f>IF(#REF!=K63,L63)</f>
        <v>#REF!</v>
      </c>
      <c r="K63" s="69" t="e">
        <f>IF(#REF!="NA","NA",L63)</f>
        <v>#REF!</v>
      </c>
      <c r="L63" s="70">
        <v>5</v>
      </c>
      <c r="M63" s="68">
        <f t="shared" si="6"/>
        <v>5</v>
      </c>
      <c r="N63" s="69">
        <f t="shared" si="7"/>
        <v>5</v>
      </c>
      <c r="O63" s="70">
        <v>5</v>
      </c>
      <c r="P63" s="68" t="e">
        <f>IF(#REF!=Q63,R63)</f>
        <v>#REF!</v>
      </c>
      <c r="Q63" s="69" t="e">
        <f>IF(#REF!="NA","NA",R63)</f>
        <v>#REF!</v>
      </c>
      <c r="R63" s="70">
        <v>5</v>
      </c>
      <c r="S63" s="68" t="e">
        <f>IF(#REF!=T63,U63)</f>
        <v>#REF!</v>
      </c>
      <c r="T63" s="69" t="e">
        <f>IF(#REF!="NA","NA",U63)</f>
        <v>#REF!</v>
      </c>
      <c r="U63" s="70">
        <v>5</v>
      </c>
      <c r="V63" s="68" t="e">
        <f>IF(#REF!=W63,X63)</f>
        <v>#REF!</v>
      </c>
      <c r="W63" s="69" t="e">
        <f>IF(#REF!="NA","NA",X63)</f>
        <v>#REF!</v>
      </c>
      <c r="X63" s="70">
        <v>5</v>
      </c>
      <c r="Y63" s="68" t="e">
        <f>IF(#REF!=Z63,AA63)</f>
        <v>#REF!</v>
      </c>
      <c r="Z63" s="69" t="e">
        <f>IF(#REF!="NA","NA",AA63)</f>
        <v>#REF!</v>
      </c>
      <c r="AA63" s="71">
        <v>5</v>
      </c>
      <c r="AB63" s="68" t="e">
        <f>IF(#REF!=AC63,AD63)</f>
        <v>#REF!</v>
      </c>
      <c r="AC63" s="69" t="e">
        <f>IF(#REF!="NA","NA",AD63)</f>
        <v>#REF!</v>
      </c>
      <c r="AD63" s="72">
        <v>5</v>
      </c>
      <c r="AE63" s="68" t="e">
        <f>IF(#REF!=AF63,AD63)</f>
        <v>#REF!</v>
      </c>
      <c r="AF63" s="69" t="e">
        <f>IF(#REF!="NA","NA",AD63)</f>
        <v>#REF!</v>
      </c>
      <c r="AG63" s="72">
        <v>5</v>
      </c>
    </row>
    <row r="64" spans="1:33" hidden="1" x14ac:dyDescent="0.35">
      <c r="A64" s="67"/>
      <c r="B64" s="67"/>
      <c r="C64" s="67"/>
      <c r="D64" s="67"/>
      <c r="E64" s="67">
        <f>SUM(E10:E63)</f>
        <v>190</v>
      </c>
      <c r="F64" s="67">
        <f>SUM(F10:F63)</f>
        <v>193</v>
      </c>
      <c r="G64" s="76">
        <f>SUM(G10:G63)</f>
        <v>190</v>
      </c>
      <c r="H64" s="77">
        <f t="shared" ref="H64:AG64" si="8">SUM(H10:H63)</f>
        <v>190</v>
      </c>
      <c r="I64" s="78">
        <f t="shared" si="8"/>
        <v>190</v>
      </c>
      <c r="J64" s="76" t="e">
        <f t="shared" si="8"/>
        <v>#REF!</v>
      </c>
      <c r="K64" s="77" t="e">
        <f t="shared" si="8"/>
        <v>#REF!</v>
      </c>
      <c r="L64" s="78">
        <f t="shared" si="8"/>
        <v>165</v>
      </c>
      <c r="M64" s="76">
        <f t="shared" si="8"/>
        <v>193</v>
      </c>
      <c r="N64" s="77">
        <f t="shared" si="8"/>
        <v>193</v>
      </c>
      <c r="O64" s="78">
        <f t="shared" si="8"/>
        <v>193</v>
      </c>
      <c r="P64" s="76" t="e">
        <f t="shared" si="8"/>
        <v>#REF!</v>
      </c>
      <c r="Q64" s="77" t="e">
        <f t="shared" si="8"/>
        <v>#REF!</v>
      </c>
      <c r="R64" s="78">
        <f t="shared" si="8"/>
        <v>154</v>
      </c>
      <c r="S64" s="76" t="e">
        <f t="shared" si="8"/>
        <v>#REF!</v>
      </c>
      <c r="T64" s="77" t="e">
        <f t="shared" si="8"/>
        <v>#REF!</v>
      </c>
      <c r="U64" s="78">
        <f t="shared" si="8"/>
        <v>179</v>
      </c>
      <c r="V64" s="76" t="e">
        <f t="shared" si="8"/>
        <v>#REF!</v>
      </c>
      <c r="W64" s="77" t="e">
        <f t="shared" si="8"/>
        <v>#REF!</v>
      </c>
      <c r="X64" s="78">
        <f t="shared" si="8"/>
        <v>189</v>
      </c>
      <c r="Y64" s="76" t="e">
        <f t="shared" si="8"/>
        <v>#REF!</v>
      </c>
      <c r="Z64" s="77" t="e">
        <f t="shared" si="8"/>
        <v>#REF!</v>
      </c>
      <c r="AA64" s="79">
        <f t="shared" si="8"/>
        <v>184</v>
      </c>
      <c r="AB64" s="76" t="e">
        <f t="shared" si="8"/>
        <v>#REF!</v>
      </c>
      <c r="AC64" s="77" t="e">
        <f t="shared" si="8"/>
        <v>#REF!</v>
      </c>
      <c r="AD64" s="78">
        <f t="shared" si="8"/>
        <v>180</v>
      </c>
      <c r="AE64" s="80" t="e">
        <f t="shared" si="8"/>
        <v>#REF!</v>
      </c>
      <c r="AF64" s="81" t="e">
        <f t="shared" si="8"/>
        <v>#REF!</v>
      </c>
      <c r="AG64" s="82">
        <f t="shared" si="8"/>
        <v>180</v>
      </c>
    </row>
    <row r="65" spans="5:33" hidden="1" x14ac:dyDescent="0.35">
      <c r="E65" s="83">
        <f>IF(E64=190,20,0)</f>
        <v>20</v>
      </c>
      <c r="F65" s="83">
        <f>IF(F64=193,20,0)</f>
        <v>20</v>
      </c>
      <c r="G65" s="84" t="s">
        <v>4</v>
      </c>
      <c r="H65" s="85" t="s">
        <v>126</v>
      </c>
      <c r="I65" s="86" t="s">
        <v>5</v>
      </c>
      <c r="J65" s="84" t="s">
        <v>4</v>
      </c>
      <c r="K65" s="85" t="s">
        <v>126</v>
      </c>
      <c r="L65" s="86" t="s">
        <v>5</v>
      </c>
      <c r="M65" s="84" t="s">
        <v>4</v>
      </c>
      <c r="N65" s="85" t="s">
        <v>126</v>
      </c>
      <c r="O65" s="86" t="s">
        <v>5</v>
      </c>
      <c r="P65" s="84" t="s">
        <v>4</v>
      </c>
      <c r="Q65" s="85" t="s">
        <v>126</v>
      </c>
      <c r="R65" s="86" t="s">
        <v>5</v>
      </c>
      <c r="S65" s="84" t="s">
        <v>4</v>
      </c>
      <c r="T65" s="85" t="s">
        <v>126</v>
      </c>
      <c r="U65" s="86" t="s">
        <v>5</v>
      </c>
      <c r="V65" s="84" t="s">
        <v>4</v>
      </c>
      <c r="W65" s="85" t="s">
        <v>126</v>
      </c>
      <c r="X65" s="86" t="s">
        <v>5</v>
      </c>
      <c r="Y65" s="84" t="s">
        <v>4</v>
      </c>
      <c r="Z65" s="85" t="s">
        <v>126</v>
      </c>
      <c r="AA65" s="87" t="s">
        <v>5</v>
      </c>
      <c r="AB65" s="84" t="s">
        <v>4</v>
      </c>
      <c r="AC65" s="85" t="s">
        <v>126</v>
      </c>
      <c r="AD65" s="86" t="s">
        <v>5</v>
      </c>
      <c r="AE65" s="80" t="s">
        <v>4</v>
      </c>
      <c r="AF65" s="81" t="s">
        <v>126</v>
      </c>
      <c r="AG65" s="82" t="s">
        <v>5</v>
      </c>
    </row>
    <row r="66" spans="5:33" ht="19.5" thickBot="1" x14ac:dyDescent="0.4">
      <c r="G66" s="88">
        <f>IF(G64=190,10,0)</f>
        <v>10</v>
      </c>
      <c r="H66" s="89"/>
      <c r="I66" s="90"/>
      <c r="J66" s="88" t="e">
        <f>IF(J64=165,10,0)</f>
        <v>#REF!</v>
      </c>
      <c r="K66" s="89"/>
      <c r="L66" s="90"/>
      <c r="M66" s="88">
        <f>IF(M64=193,10,0)</f>
        <v>10</v>
      </c>
      <c r="N66" s="89"/>
      <c r="O66" s="90"/>
      <c r="P66" s="88" t="e">
        <f>IF(P64=154,10,0)</f>
        <v>#REF!</v>
      </c>
      <c r="Q66" s="89"/>
      <c r="R66" s="90"/>
      <c r="S66" s="88" t="e">
        <f>IF(S64=179,10,0)</f>
        <v>#REF!</v>
      </c>
      <c r="T66" s="89"/>
      <c r="U66" s="90"/>
      <c r="V66" s="88" t="e">
        <f>IF(V64=189,10,0)</f>
        <v>#REF!</v>
      </c>
      <c r="W66" s="89"/>
      <c r="X66" s="90"/>
      <c r="Y66" s="88" t="e">
        <f>IF(Y64=184,10,0)</f>
        <v>#REF!</v>
      </c>
      <c r="Z66" s="89"/>
      <c r="AA66" s="91"/>
      <c r="AB66" s="92" t="e">
        <f>IF(AB64=180,10,0)</f>
        <v>#REF!</v>
      </c>
      <c r="AC66" s="93"/>
      <c r="AD66" s="94"/>
      <c r="AE66" s="92" t="e">
        <f>IF(AE64=180,10,0)</f>
        <v>#REF!</v>
      </c>
      <c r="AF66" s="93"/>
      <c r="AG66" s="94"/>
    </row>
    <row r="67" spans="5:33" x14ac:dyDescent="0.35">
      <c r="G67" s="173" t="s">
        <v>10</v>
      </c>
      <c r="H67" s="174"/>
      <c r="I67" s="175"/>
      <c r="J67" s="173" t="s">
        <v>11</v>
      </c>
      <c r="K67" s="174"/>
      <c r="L67" s="175"/>
      <c r="M67" s="173" t="s">
        <v>12</v>
      </c>
      <c r="N67" s="174"/>
      <c r="O67" s="175"/>
      <c r="P67" s="173" t="s">
        <v>13</v>
      </c>
      <c r="Q67" s="174"/>
      <c r="R67" s="175"/>
      <c r="S67" s="173" t="s">
        <v>14</v>
      </c>
      <c r="T67" s="174"/>
      <c r="U67" s="175"/>
      <c r="V67" s="173" t="s">
        <v>15</v>
      </c>
      <c r="W67" s="174"/>
      <c r="X67" s="175"/>
      <c r="Y67" s="173" t="s">
        <v>16</v>
      </c>
      <c r="Z67" s="174"/>
      <c r="AA67" s="174"/>
      <c r="AB67" s="176" t="s">
        <v>17</v>
      </c>
      <c r="AC67" s="177"/>
      <c r="AD67" s="178"/>
      <c r="AE67" s="176" t="s">
        <v>18</v>
      </c>
      <c r="AF67" s="177"/>
      <c r="AG67" s="178"/>
    </row>
  </sheetData>
  <mergeCells count="30">
    <mergeCell ref="A7:F7"/>
    <mergeCell ref="E8:F8"/>
    <mergeCell ref="A8:D8"/>
    <mergeCell ref="A1:F1"/>
    <mergeCell ref="A2:F2"/>
    <mergeCell ref="A3:F3"/>
    <mergeCell ref="A4:F4"/>
    <mergeCell ref="A6:E6"/>
    <mergeCell ref="AB67:AD67"/>
    <mergeCell ref="AE67:AG67"/>
    <mergeCell ref="G67:I67"/>
    <mergeCell ref="J67:L67"/>
    <mergeCell ref="M67:O67"/>
    <mergeCell ref="P67:R67"/>
    <mergeCell ref="S67:U67"/>
    <mergeCell ref="V67:X67"/>
    <mergeCell ref="Y67:AA67"/>
    <mergeCell ref="AE9:AG9"/>
    <mergeCell ref="P9:R9"/>
    <mergeCell ref="S9:U9"/>
    <mergeCell ref="B40:B50"/>
    <mergeCell ref="V9:X9"/>
    <mergeCell ref="Y9:AA9"/>
    <mergeCell ref="AB9:AD9"/>
    <mergeCell ref="B51:B63"/>
    <mergeCell ref="G9:I9"/>
    <mergeCell ref="J9:L9"/>
    <mergeCell ref="M9:O9"/>
    <mergeCell ref="B10:B30"/>
    <mergeCell ref="B31:B39"/>
  </mergeCells>
  <phoneticPr fontId="2" type="noConversion"/>
  <pageMargins left="0.70866141732283472" right="0.70866141732283472" top="0.74803149606299213" bottom="0.74803149606299213" header="0.31496062992125984" footer="0.31496062992125984"/>
  <pageSetup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view="pageBreakPreview" zoomScaleNormal="70" zoomScaleSheetLayoutView="100" workbookViewId="0">
      <selection activeCell="A8" sqref="A8:B10"/>
    </sheetView>
  </sheetViews>
  <sheetFormatPr baseColWidth="10" defaultRowHeight="18" x14ac:dyDescent="0.35"/>
  <cols>
    <col min="1" max="6" width="24.7109375" style="2" customWidth="1"/>
    <col min="7" max="16384" width="11.42578125" style="2"/>
  </cols>
  <sheetData>
    <row r="1" spans="1:8" x14ac:dyDescent="0.35">
      <c r="A1" s="107" t="s">
        <v>398</v>
      </c>
      <c r="B1" s="107"/>
      <c r="C1" s="107"/>
      <c r="D1" s="107"/>
      <c r="E1" s="107"/>
      <c r="F1" s="107"/>
    </row>
    <row r="2" spans="1:8" x14ac:dyDescent="0.35">
      <c r="A2" s="107" t="s">
        <v>120</v>
      </c>
      <c r="B2" s="107"/>
      <c r="C2" s="107"/>
      <c r="D2" s="107"/>
      <c r="E2" s="107"/>
      <c r="F2" s="107"/>
    </row>
    <row r="3" spans="1:8" x14ac:dyDescent="0.35">
      <c r="A3" s="10"/>
      <c r="B3" s="10"/>
      <c r="C3" s="10"/>
      <c r="D3" s="10"/>
      <c r="E3" s="10"/>
      <c r="F3" s="10"/>
    </row>
    <row r="4" spans="1:8" x14ac:dyDescent="0.35">
      <c r="A4" s="107"/>
      <c r="B4" s="107"/>
      <c r="C4" s="107"/>
      <c r="D4" s="107"/>
      <c r="E4" s="107"/>
      <c r="F4" s="107"/>
    </row>
    <row r="5" spans="1:8" x14ac:dyDescent="0.35">
      <c r="A5" s="157" t="s">
        <v>397</v>
      </c>
      <c r="B5" s="157"/>
      <c r="C5" s="157"/>
      <c r="D5" s="157"/>
      <c r="E5" s="157"/>
      <c r="F5" s="157"/>
    </row>
    <row r="6" spans="1:8" x14ac:dyDescent="0.35">
      <c r="A6" s="102"/>
      <c r="B6" s="102"/>
      <c r="C6" s="102"/>
      <c r="D6" s="102"/>
      <c r="E6" s="102"/>
      <c r="F6" s="102"/>
    </row>
    <row r="7" spans="1:8" x14ac:dyDescent="0.35">
      <c r="A7" s="101"/>
      <c r="B7" s="101"/>
      <c r="C7" s="101"/>
      <c r="D7" s="101"/>
      <c r="E7" s="101"/>
      <c r="F7" s="101">
        <v>2023</v>
      </c>
      <c r="G7" s="101"/>
      <c r="H7" s="101"/>
    </row>
    <row r="8" spans="1:8" x14ac:dyDescent="0.35">
      <c r="A8" s="197" t="s">
        <v>108</v>
      </c>
      <c r="B8" s="198"/>
      <c r="C8" s="187">
        <f>Carátula!C9</f>
        <v>0</v>
      </c>
      <c r="D8" s="187"/>
      <c r="E8" s="187"/>
      <c r="F8" s="188"/>
    </row>
    <row r="9" spans="1:8" x14ac:dyDescent="0.35">
      <c r="A9" s="197" t="s">
        <v>109</v>
      </c>
      <c r="B9" s="198"/>
      <c r="C9" s="187">
        <f>Carátula!C13</f>
        <v>0</v>
      </c>
      <c r="D9" s="187"/>
      <c r="E9" s="187"/>
      <c r="F9" s="188"/>
    </row>
    <row r="10" spans="1:8" ht="18.75" thickBot="1" x14ac:dyDescent="0.4">
      <c r="A10" s="199" t="s">
        <v>110</v>
      </c>
      <c r="B10" s="200"/>
      <c r="C10" s="189">
        <f>Carátula!C11</f>
        <v>0</v>
      </c>
      <c r="D10" s="189"/>
      <c r="E10" s="189"/>
      <c r="F10" s="190"/>
    </row>
    <row r="11" spans="1:8" ht="18.75" thickBot="1" x14ac:dyDescent="0.4">
      <c r="A11" s="97"/>
      <c r="B11" s="98"/>
      <c r="C11" s="98"/>
      <c r="D11" s="98"/>
      <c r="E11" s="98"/>
      <c r="F11" s="98"/>
    </row>
    <row r="12" spans="1:8" x14ac:dyDescent="0.35">
      <c r="A12" s="191" t="s">
        <v>111</v>
      </c>
      <c r="B12" s="192"/>
      <c r="C12" s="192"/>
      <c r="D12" s="192"/>
      <c r="E12" s="192"/>
      <c r="F12" s="193"/>
    </row>
    <row r="13" spans="1:8" x14ac:dyDescent="0.35">
      <c r="A13" s="194" t="s">
        <v>112</v>
      </c>
      <c r="B13" s="187"/>
      <c r="C13" s="187" t="s">
        <v>113</v>
      </c>
      <c r="D13" s="187"/>
      <c r="E13" s="187" t="s">
        <v>114</v>
      </c>
      <c r="F13" s="188"/>
    </row>
    <row r="14" spans="1:8" x14ac:dyDescent="0.35">
      <c r="A14" s="99" t="s">
        <v>115</v>
      </c>
      <c r="B14" s="100" t="s">
        <v>116</v>
      </c>
      <c r="C14" s="195">
        <f>Evaluación!I190</f>
        <v>656</v>
      </c>
      <c r="D14" s="195"/>
      <c r="E14" s="195">
        <f>Evaluación!G190</f>
        <v>656</v>
      </c>
      <c r="F14" s="196"/>
    </row>
    <row r="15" spans="1:8" x14ac:dyDescent="0.35">
      <c r="A15" s="99" t="s">
        <v>117</v>
      </c>
      <c r="B15" s="100" t="s">
        <v>118</v>
      </c>
      <c r="C15" s="195"/>
      <c r="D15" s="195"/>
      <c r="E15" s="195"/>
      <c r="F15" s="196"/>
    </row>
    <row r="16" spans="1:8" x14ac:dyDescent="0.35">
      <c r="A16" s="182" t="s">
        <v>119</v>
      </c>
      <c r="B16" s="183"/>
      <c r="C16" s="184">
        <f>E14/C14</f>
        <v>1</v>
      </c>
      <c r="D16" s="185"/>
      <c r="E16" s="185"/>
      <c r="F16" s="186"/>
    </row>
  </sheetData>
  <mergeCells count="18">
    <mergeCell ref="A1:F1"/>
    <mergeCell ref="A2:F2"/>
    <mergeCell ref="A4:F4"/>
    <mergeCell ref="A5:F5"/>
    <mergeCell ref="C14:D15"/>
    <mergeCell ref="E14:F15"/>
    <mergeCell ref="A16:B16"/>
    <mergeCell ref="C16:F16"/>
    <mergeCell ref="A8:B8"/>
    <mergeCell ref="C8:F8"/>
    <mergeCell ref="A10:B10"/>
    <mergeCell ref="C10:F10"/>
    <mergeCell ref="A12:F12"/>
    <mergeCell ref="A13:B13"/>
    <mergeCell ref="C13:D13"/>
    <mergeCell ref="E13:F13"/>
    <mergeCell ref="A9:B9"/>
    <mergeCell ref="C9:F9"/>
  </mergeCells>
  <phoneticPr fontId="2" type="noConversion"/>
  <printOptions horizontalCentered="1"/>
  <pageMargins left="0.70866141732283472" right="0.70866141732283472" top="0.74803149606299213" bottom="0.74803149606299213" header="0.31496062992125984" footer="0.31496062992125984"/>
  <pageSetup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Carátula</vt:lpstr>
      <vt:lpstr>Evaluación</vt:lpstr>
      <vt:lpstr>Carro rojo</vt:lpstr>
      <vt:lpstr>Resultados</vt:lpstr>
      <vt:lpstr>'Carro rojo'!Área_de_impresión</vt:lpstr>
      <vt:lpstr>Evaluación!Área_de_impresión</vt:lpstr>
      <vt:lpstr>'Carro rojo'!Títulos_a_imprimir</vt:lpstr>
      <vt:lpstr>Evaluación!Títulos_a_imprimir</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123</cp:lastModifiedBy>
  <cp:lastPrinted>2022-08-25T23:55:51Z</cp:lastPrinted>
  <dcterms:created xsi:type="dcterms:W3CDTF">2012-01-05T08:22:19Z</dcterms:created>
  <dcterms:modified xsi:type="dcterms:W3CDTF">2023-05-25T00:03:36Z</dcterms:modified>
</cp:coreProperties>
</file>