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defaultThemeVersion="124226"/>
  <mc:AlternateContent xmlns:mc="http://schemas.openxmlformats.org/markup-compatibility/2006">
    <mc:Choice Requires="x15">
      <x15ac:absPath xmlns:x15ac="http://schemas.microsoft.com/office/spreadsheetml/2010/11/ac" url="/Users/moro/Desktop/NORMATIVIDAD/CRITERIOS DE EVALUACIÓN, CÉDULAS Y FORMATOS 2023/CÉDULAS 2023/"/>
    </mc:Choice>
  </mc:AlternateContent>
  <xr:revisionPtr revIDLastSave="0" documentId="13_ncr:1_{9BED7B77-C09F-7543-AD2A-5452A137ED49}" xr6:coauthVersionLast="47" xr6:coauthVersionMax="47" xr10:uidLastSave="{00000000-0000-0000-0000-000000000000}"/>
  <bookViews>
    <workbookView xWindow="5920" yWindow="0" windowWidth="30040" windowHeight="20920" activeTab="1" xr2:uid="{00000000-000D-0000-FFFF-FFFF00000000}"/>
  </bookViews>
  <sheets>
    <sheet name="Carátula" sheetId="3" r:id="rId1"/>
    <sheet name="Evaluación" sheetId="1" r:id="rId2"/>
    <sheet name="Farmacia " sheetId="8" r:id="rId3"/>
    <sheet name="Carro rojo" sheetId="7" r:id="rId4"/>
    <sheet name="Resultados" sheetId="4" r:id="rId5"/>
  </sheets>
  <definedNames>
    <definedName name="_xlnm._FilterDatabase" localSheetId="1" hidden="1">Evaluación!$A$8:$F$343</definedName>
    <definedName name="_xlnm._FilterDatabase" localSheetId="2" hidden="1">'Farmacia '!$A$8:$C$111</definedName>
    <definedName name="_xlnm.Print_Area" localSheetId="0">Carátula!$A$1:$G$34</definedName>
    <definedName name="_xlnm.Print_Area" localSheetId="1">Evaluación!$A$1:$I$377</definedName>
    <definedName name="_xlnm.Print_Area" localSheetId="2">'Farmacia '!$A$1:$E$110</definedName>
    <definedName name="_xlnm.Print_Area" localSheetId="4">Resultados!$A$1:$I$32</definedName>
    <definedName name="_xlnm.Print_Titles" localSheetId="3">'Carro rojo'!$1:$8</definedName>
    <definedName name="_xlnm.Print_Titles" localSheetId="1">Evaluación!$1:$8</definedName>
    <definedName name="_xlnm.Print_Titles" localSheetId="2">'Farmacia '!$1:$8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8" i="4" l="1"/>
  <c r="D6" i="4"/>
  <c r="E5" i="7" l="1"/>
  <c r="B5" i="7"/>
  <c r="D5" i="8"/>
  <c r="A5" i="8"/>
  <c r="E5" i="1" l="1"/>
  <c r="B5" i="1"/>
  <c r="E111" i="8" l="1"/>
  <c r="H67" i="1"/>
  <c r="G67" i="1" s="1"/>
  <c r="F63" i="7"/>
  <c r="F64" i="7" s="1"/>
  <c r="F134" i="1" s="1"/>
  <c r="G63" i="7"/>
  <c r="G64" i="7" s="1"/>
  <c r="F135" i="1" s="1"/>
  <c r="H63" i="7"/>
  <c r="H64" i="7" s="1"/>
  <c r="F136" i="1" s="1"/>
  <c r="I63" i="7"/>
  <c r="I64" i="7" s="1"/>
  <c r="F137" i="1" s="1"/>
  <c r="E63" i="7"/>
  <c r="E64" i="7" s="1"/>
  <c r="F133" i="1" s="1"/>
  <c r="C13" i="4"/>
  <c r="H10" i="1"/>
  <c r="G10" i="1" s="1"/>
  <c r="H11" i="1"/>
  <c r="G11" i="1" s="1"/>
  <c r="H12" i="1"/>
  <c r="G12" i="1" s="1"/>
  <c r="H13" i="1"/>
  <c r="G13" i="1" s="1"/>
  <c r="H14" i="1"/>
  <c r="G14" i="1" s="1"/>
  <c r="H15" i="1"/>
  <c r="G15" i="1" s="1"/>
  <c r="H16" i="1"/>
  <c r="G16" i="1" s="1"/>
  <c r="H17" i="1"/>
  <c r="G17" i="1" s="1"/>
  <c r="H18" i="1"/>
  <c r="G18" i="1" s="1"/>
  <c r="H19" i="1"/>
  <c r="G19" i="1" s="1"/>
  <c r="H20" i="1"/>
  <c r="G20" i="1" s="1"/>
  <c r="H21" i="1"/>
  <c r="G21" i="1" s="1"/>
  <c r="H22" i="1"/>
  <c r="G22" i="1" s="1"/>
  <c r="H23" i="1"/>
  <c r="G23" i="1" s="1"/>
  <c r="H24" i="1"/>
  <c r="G24" i="1" s="1"/>
  <c r="H25" i="1"/>
  <c r="G25" i="1" s="1"/>
  <c r="H26" i="1"/>
  <c r="G26" i="1" s="1"/>
  <c r="H27" i="1"/>
  <c r="G27" i="1" s="1"/>
  <c r="H28" i="1"/>
  <c r="G28" i="1" s="1"/>
  <c r="H29" i="1"/>
  <c r="G29" i="1" s="1"/>
  <c r="H30" i="1"/>
  <c r="G30" i="1" s="1"/>
  <c r="H31" i="1"/>
  <c r="G31" i="1" s="1"/>
  <c r="H32" i="1"/>
  <c r="G32" i="1" s="1"/>
  <c r="H33" i="1"/>
  <c r="G33" i="1" s="1"/>
  <c r="H34" i="1"/>
  <c r="G34" i="1" s="1"/>
  <c r="H35" i="1"/>
  <c r="G35" i="1" s="1"/>
  <c r="H36" i="1"/>
  <c r="G36" i="1" s="1"/>
  <c r="H37" i="1"/>
  <c r="G37" i="1" s="1"/>
  <c r="H38" i="1"/>
  <c r="G38" i="1" s="1"/>
  <c r="H39" i="1"/>
  <c r="G39" i="1" s="1"/>
  <c r="H40" i="1"/>
  <c r="G40" i="1" s="1"/>
  <c r="H41" i="1"/>
  <c r="G41" i="1" s="1"/>
  <c r="H42" i="1"/>
  <c r="G42" i="1" s="1"/>
  <c r="H43" i="1"/>
  <c r="G43" i="1" s="1"/>
  <c r="H44" i="1"/>
  <c r="G44" i="1" s="1"/>
  <c r="H45" i="1"/>
  <c r="G45" i="1" s="1"/>
  <c r="H46" i="1"/>
  <c r="G46" i="1"/>
  <c r="H47" i="1"/>
  <c r="G47" i="1" s="1"/>
  <c r="H48" i="1"/>
  <c r="G48" i="1" s="1"/>
  <c r="H49" i="1"/>
  <c r="G49" i="1" s="1"/>
  <c r="H50" i="1"/>
  <c r="G50" i="1" s="1"/>
  <c r="H51" i="1"/>
  <c r="G51" i="1" s="1"/>
  <c r="H52" i="1"/>
  <c r="G52" i="1" s="1"/>
  <c r="H53" i="1"/>
  <c r="G53" i="1" s="1"/>
  <c r="H54" i="1"/>
  <c r="G54" i="1" s="1"/>
  <c r="H55" i="1"/>
  <c r="G55" i="1" s="1"/>
  <c r="H56" i="1"/>
  <c r="G56" i="1" s="1"/>
  <c r="H57" i="1"/>
  <c r="G57" i="1" s="1"/>
  <c r="H58" i="1"/>
  <c r="G58" i="1"/>
  <c r="H59" i="1"/>
  <c r="G59" i="1" s="1"/>
  <c r="H60" i="1"/>
  <c r="G60" i="1" s="1"/>
  <c r="H61" i="1"/>
  <c r="G61" i="1" s="1"/>
  <c r="H62" i="1"/>
  <c r="G62" i="1" s="1"/>
  <c r="H63" i="1"/>
  <c r="G63" i="1" s="1"/>
  <c r="H64" i="1"/>
  <c r="G64" i="1" s="1"/>
  <c r="H65" i="1"/>
  <c r="G65" i="1" s="1"/>
  <c r="H66" i="1"/>
  <c r="G66" i="1" s="1"/>
  <c r="H68" i="1"/>
  <c r="G68" i="1" s="1"/>
  <c r="H69" i="1"/>
  <c r="G69" i="1" s="1"/>
  <c r="H70" i="1"/>
  <c r="G70" i="1" s="1"/>
  <c r="H71" i="1"/>
  <c r="G71" i="1" s="1"/>
  <c r="H72" i="1"/>
  <c r="G72" i="1" s="1"/>
  <c r="H73" i="1"/>
  <c r="G73" i="1" s="1"/>
  <c r="H74" i="1"/>
  <c r="G74" i="1" s="1"/>
  <c r="H75" i="1"/>
  <c r="G75" i="1" s="1"/>
  <c r="H76" i="1"/>
  <c r="G76" i="1" s="1"/>
  <c r="H77" i="1"/>
  <c r="G77" i="1" s="1"/>
  <c r="H78" i="1"/>
  <c r="G78" i="1" s="1"/>
  <c r="H79" i="1"/>
  <c r="G79" i="1" s="1"/>
  <c r="H80" i="1"/>
  <c r="G80" i="1" s="1"/>
  <c r="H81" i="1"/>
  <c r="G81" i="1" s="1"/>
  <c r="H82" i="1"/>
  <c r="G82" i="1" s="1"/>
  <c r="H83" i="1"/>
  <c r="G83" i="1" s="1"/>
  <c r="H84" i="1"/>
  <c r="G84" i="1" s="1"/>
  <c r="H85" i="1"/>
  <c r="G85" i="1" s="1"/>
  <c r="H86" i="1"/>
  <c r="G86" i="1" s="1"/>
  <c r="H87" i="1"/>
  <c r="G87" i="1" s="1"/>
  <c r="H88" i="1"/>
  <c r="G88" i="1" s="1"/>
  <c r="H89" i="1"/>
  <c r="G89" i="1" s="1"/>
  <c r="H90" i="1"/>
  <c r="G90" i="1" s="1"/>
  <c r="H91" i="1"/>
  <c r="G91" i="1" s="1"/>
  <c r="H92" i="1"/>
  <c r="G92" i="1" s="1"/>
  <c r="H93" i="1"/>
  <c r="G93" i="1" s="1"/>
  <c r="H94" i="1"/>
  <c r="G94" i="1" s="1"/>
  <c r="H95" i="1"/>
  <c r="G95" i="1" s="1"/>
  <c r="H96" i="1"/>
  <c r="G96" i="1" s="1"/>
  <c r="H97" i="1"/>
  <c r="G97" i="1" s="1"/>
  <c r="H98" i="1"/>
  <c r="G98" i="1" s="1"/>
  <c r="H99" i="1"/>
  <c r="G99" i="1" s="1"/>
  <c r="H100" i="1"/>
  <c r="G100" i="1" s="1"/>
  <c r="H101" i="1"/>
  <c r="G101" i="1"/>
  <c r="H102" i="1"/>
  <c r="G102" i="1" s="1"/>
  <c r="H103" i="1"/>
  <c r="G103" i="1" s="1"/>
  <c r="H104" i="1"/>
  <c r="G104" i="1" s="1"/>
  <c r="H105" i="1"/>
  <c r="G105" i="1" s="1"/>
  <c r="H106" i="1"/>
  <c r="G106" i="1" s="1"/>
  <c r="H107" i="1"/>
  <c r="G107" i="1" s="1"/>
  <c r="H108" i="1"/>
  <c r="G108" i="1" s="1"/>
  <c r="H109" i="1"/>
  <c r="G109" i="1" s="1"/>
  <c r="H110" i="1"/>
  <c r="G110" i="1" s="1"/>
  <c r="H111" i="1"/>
  <c r="G111" i="1" s="1"/>
  <c r="H112" i="1"/>
  <c r="G112" i="1" s="1"/>
  <c r="H113" i="1"/>
  <c r="G113" i="1" s="1"/>
  <c r="H114" i="1"/>
  <c r="G114" i="1" s="1"/>
  <c r="H115" i="1"/>
  <c r="G115" i="1" s="1"/>
  <c r="H116" i="1"/>
  <c r="G116" i="1" s="1"/>
  <c r="H117" i="1"/>
  <c r="G117" i="1" s="1"/>
  <c r="H118" i="1"/>
  <c r="G118" i="1" s="1"/>
  <c r="H119" i="1"/>
  <c r="G119" i="1" s="1"/>
  <c r="H120" i="1"/>
  <c r="G120" i="1" s="1"/>
  <c r="H121" i="1"/>
  <c r="G121" i="1" s="1"/>
  <c r="H122" i="1"/>
  <c r="G122" i="1" s="1"/>
  <c r="H123" i="1"/>
  <c r="G123" i="1" s="1"/>
  <c r="H124" i="1"/>
  <c r="G124" i="1" s="1"/>
  <c r="H125" i="1"/>
  <c r="G125" i="1" s="1"/>
  <c r="H126" i="1"/>
  <c r="G126" i="1" s="1"/>
  <c r="H127" i="1"/>
  <c r="G127" i="1" s="1"/>
  <c r="H128" i="1"/>
  <c r="G128" i="1" s="1"/>
  <c r="H129" i="1"/>
  <c r="G129" i="1" s="1"/>
  <c r="H130" i="1"/>
  <c r="G130" i="1" s="1"/>
  <c r="H131" i="1"/>
  <c r="G131" i="1" s="1"/>
  <c r="H132" i="1"/>
  <c r="G132" i="1" s="1"/>
  <c r="H138" i="1"/>
  <c r="G138" i="1" s="1"/>
  <c r="H139" i="1"/>
  <c r="G139" i="1" s="1"/>
  <c r="H140" i="1"/>
  <c r="G140" i="1" s="1"/>
  <c r="H141" i="1"/>
  <c r="G141" i="1" s="1"/>
  <c r="H142" i="1"/>
  <c r="G142" i="1" s="1"/>
  <c r="H143" i="1"/>
  <c r="G143" i="1" s="1"/>
  <c r="H144" i="1"/>
  <c r="G144" i="1" s="1"/>
  <c r="H145" i="1"/>
  <c r="G145" i="1" s="1"/>
  <c r="H146" i="1"/>
  <c r="G146" i="1" s="1"/>
  <c r="H147" i="1"/>
  <c r="G147" i="1" s="1"/>
  <c r="H148" i="1"/>
  <c r="G148" i="1" s="1"/>
  <c r="H149" i="1"/>
  <c r="G149" i="1" s="1"/>
  <c r="H150" i="1"/>
  <c r="G150" i="1" s="1"/>
  <c r="H151" i="1"/>
  <c r="G151" i="1" s="1"/>
  <c r="H152" i="1"/>
  <c r="G152" i="1" s="1"/>
  <c r="H153" i="1"/>
  <c r="G153" i="1" s="1"/>
  <c r="H154" i="1"/>
  <c r="G154" i="1" s="1"/>
  <c r="H155" i="1"/>
  <c r="G155" i="1" s="1"/>
  <c r="H156" i="1"/>
  <c r="G156" i="1" s="1"/>
  <c r="H157" i="1"/>
  <c r="G157" i="1" s="1"/>
  <c r="H158" i="1"/>
  <c r="G158" i="1" s="1"/>
  <c r="H159" i="1"/>
  <c r="G159" i="1" s="1"/>
  <c r="H160" i="1"/>
  <c r="G160" i="1" s="1"/>
  <c r="H161" i="1"/>
  <c r="G161" i="1" s="1"/>
  <c r="H162" i="1"/>
  <c r="G162" i="1" s="1"/>
  <c r="H163" i="1"/>
  <c r="G163" i="1" s="1"/>
  <c r="H164" i="1"/>
  <c r="G164" i="1" s="1"/>
  <c r="H165" i="1"/>
  <c r="G165" i="1" s="1"/>
  <c r="H166" i="1"/>
  <c r="G166" i="1"/>
  <c r="H167" i="1"/>
  <c r="G167" i="1" s="1"/>
  <c r="H168" i="1"/>
  <c r="G168" i="1" s="1"/>
  <c r="H169" i="1"/>
  <c r="G169" i="1" s="1"/>
  <c r="H170" i="1"/>
  <c r="G170" i="1" s="1"/>
  <c r="H171" i="1"/>
  <c r="G171" i="1" s="1"/>
  <c r="H172" i="1"/>
  <c r="G172" i="1" s="1"/>
  <c r="H173" i="1"/>
  <c r="G173" i="1" s="1"/>
  <c r="H174" i="1"/>
  <c r="G174" i="1" s="1"/>
  <c r="H175" i="1"/>
  <c r="G175" i="1" s="1"/>
  <c r="H176" i="1"/>
  <c r="G176" i="1" s="1"/>
  <c r="H177" i="1"/>
  <c r="G177" i="1" s="1"/>
  <c r="H178" i="1"/>
  <c r="G178" i="1" s="1"/>
  <c r="H179" i="1"/>
  <c r="G179" i="1" s="1"/>
  <c r="H180" i="1"/>
  <c r="G180" i="1" s="1"/>
  <c r="H181" i="1"/>
  <c r="G181" i="1" s="1"/>
  <c r="H182" i="1"/>
  <c r="G182" i="1" s="1"/>
  <c r="H183" i="1"/>
  <c r="G183" i="1" s="1"/>
  <c r="H184" i="1"/>
  <c r="G184" i="1" s="1"/>
  <c r="H185" i="1"/>
  <c r="G185" i="1" s="1"/>
  <c r="H186" i="1"/>
  <c r="G186" i="1" s="1"/>
  <c r="H187" i="1"/>
  <c r="G187" i="1" s="1"/>
  <c r="H188" i="1"/>
  <c r="G188" i="1" s="1"/>
  <c r="H189" i="1"/>
  <c r="G189" i="1" s="1"/>
  <c r="H190" i="1"/>
  <c r="G190" i="1" s="1"/>
  <c r="H191" i="1"/>
  <c r="G191" i="1" s="1"/>
  <c r="H192" i="1"/>
  <c r="G192" i="1" s="1"/>
  <c r="H193" i="1"/>
  <c r="G193" i="1" s="1"/>
  <c r="H194" i="1"/>
  <c r="G194" i="1" s="1"/>
  <c r="H195" i="1"/>
  <c r="G195" i="1" s="1"/>
  <c r="H196" i="1"/>
  <c r="G196" i="1" s="1"/>
  <c r="H197" i="1"/>
  <c r="G197" i="1" s="1"/>
  <c r="H198" i="1"/>
  <c r="G198" i="1" s="1"/>
  <c r="H199" i="1"/>
  <c r="G199" i="1" s="1"/>
  <c r="H200" i="1"/>
  <c r="G200" i="1" s="1"/>
  <c r="H201" i="1"/>
  <c r="G201" i="1" s="1"/>
  <c r="H202" i="1"/>
  <c r="G202" i="1" s="1"/>
  <c r="H203" i="1"/>
  <c r="G203" i="1" s="1"/>
  <c r="H204" i="1"/>
  <c r="G204" i="1" s="1"/>
  <c r="H205" i="1"/>
  <c r="G205" i="1" s="1"/>
  <c r="H206" i="1"/>
  <c r="G206" i="1" s="1"/>
  <c r="H207" i="1"/>
  <c r="G207" i="1" s="1"/>
  <c r="H208" i="1"/>
  <c r="G208" i="1" s="1"/>
  <c r="H209" i="1"/>
  <c r="G209" i="1" s="1"/>
  <c r="H210" i="1"/>
  <c r="G210" i="1" s="1"/>
  <c r="H211" i="1"/>
  <c r="G211" i="1" s="1"/>
  <c r="H212" i="1"/>
  <c r="G212" i="1" s="1"/>
  <c r="H213" i="1"/>
  <c r="G213" i="1" s="1"/>
  <c r="H214" i="1"/>
  <c r="G214" i="1" s="1"/>
  <c r="H215" i="1"/>
  <c r="G215" i="1" s="1"/>
  <c r="H216" i="1"/>
  <c r="G216" i="1" s="1"/>
  <c r="H217" i="1"/>
  <c r="G217" i="1" s="1"/>
  <c r="H218" i="1"/>
  <c r="G218" i="1" s="1"/>
  <c r="H219" i="1"/>
  <c r="G219" i="1" s="1"/>
  <c r="H220" i="1"/>
  <c r="G220" i="1" s="1"/>
  <c r="H221" i="1"/>
  <c r="G221" i="1" s="1"/>
  <c r="H222" i="1"/>
  <c r="G222" i="1" s="1"/>
  <c r="H223" i="1"/>
  <c r="G223" i="1" s="1"/>
  <c r="H224" i="1"/>
  <c r="G224" i="1" s="1"/>
  <c r="H225" i="1"/>
  <c r="G225" i="1" s="1"/>
  <c r="H226" i="1"/>
  <c r="G226" i="1" s="1"/>
  <c r="H227" i="1"/>
  <c r="G227" i="1" s="1"/>
  <c r="H228" i="1"/>
  <c r="G228" i="1" s="1"/>
  <c r="H229" i="1"/>
  <c r="G229" i="1" s="1"/>
  <c r="H230" i="1"/>
  <c r="G230" i="1" s="1"/>
  <c r="H231" i="1"/>
  <c r="G231" i="1" s="1"/>
  <c r="H232" i="1"/>
  <c r="G232" i="1" s="1"/>
  <c r="H233" i="1"/>
  <c r="G233" i="1" s="1"/>
  <c r="H234" i="1"/>
  <c r="G234" i="1" s="1"/>
  <c r="H235" i="1"/>
  <c r="G235" i="1" s="1"/>
  <c r="H236" i="1"/>
  <c r="G236" i="1" s="1"/>
  <c r="H237" i="1"/>
  <c r="G237" i="1" s="1"/>
  <c r="H238" i="1"/>
  <c r="G238" i="1" s="1"/>
  <c r="H239" i="1"/>
  <c r="G239" i="1" s="1"/>
  <c r="H240" i="1"/>
  <c r="G240" i="1" s="1"/>
  <c r="H241" i="1"/>
  <c r="G241" i="1" s="1"/>
  <c r="H242" i="1"/>
  <c r="G242" i="1" s="1"/>
  <c r="H243" i="1"/>
  <c r="G243" i="1" s="1"/>
  <c r="H244" i="1"/>
  <c r="G244" i="1" s="1"/>
  <c r="H245" i="1"/>
  <c r="G245" i="1" s="1"/>
  <c r="H246" i="1"/>
  <c r="G246" i="1" s="1"/>
  <c r="H247" i="1"/>
  <c r="G247" i="1" s="1"/>
  <c r="H248" i="1"/>
  <c r="G248" i="1" s="1"/>
  <c r="H249" i="1"/>
  <c r="G249" i="1" s="1"/>
  <c r="H250" i="1"/>
  <c r="G250" i="1" s="1"/>
  <c r="H251" i="1"/>
  <c r="G251" i="1" s="1"/>
  <c r="H252" i="1"/>
  <c r="G252" i="1" s="1"/>
  <c r="H253" i="1"/>
  <c r="G253" i="1" s="1"/>
  <c r="H254" i="1"/>
  <c r="G254" i="1" s="1"/>
  <c r="H255" i="1"/>
  <c r="G255" i="1" s="1"/>
  <c r="H256" i="1"/>
  <c r="G256" i="1" s="1"/>
  <c r="H257" i="1"/>
  <c r="G257" i="1" s="1"/>
  <c r="H258" i="1"/>
  <c r="G258" i="1" s="1"/>
  <c r="H259" i="1"/>
  <c r="G259" i="1" s="1"/>
  <c r="H260" i="1"/>
  <c r="G260" i="1" s="1"/>
  <c r="H261" i="1"/>
  <c r="G261" i="1" s="1"/>
  <c r="H262" i="1"/>
  <c r="G262" i="1" s="1"/>
  <c r="H263" i="1"/>
  <c r="G263" i="1" s="1"/>
  <c r="H264" i="1"/>
  <c r="G264" i="1" s="1"/>
  <c r="H265" i="1"/>
  <c r="G265" i="1" s="1"/>
  <c r="H266" i="1"/>
  <c r="G266" i="1" s="1"/>
  <c r="H267" i="1"/>
  <c r="G267" i="1" s="1"/>
  <c r="H268" i="1"/>
  <c r="G268" i="1"/>
  <c r="H269" i="1"/>
  <c r="G269" i="1" s="1"/>
  <c r="H270" i="1"/>
  <c r="G270" i="1" s="1"/>
  <c r="H271" i="1"/>
  <c r="G271" i="1" s="1"/>
  <c r="H272" i="1"/>
  <c r="G272" i="1" s="1"/>
  <c r="H273" i="1"/>
  <c r="G273" i="1" s="1"/>
  <c r="H274" i="1"/>
  <c r="G274" i="1" s="1"/>
  <c r="H275" i="1"/>
  <c r="G275" i="1" s="1"/>
  <c r="H276" i="1"/>
  <c r="G276" i="1" s="1"/>
  <c r="H277" i="1"/>
  <c r="G277" i="1" s="1"/>
  <c r="H278" i="1"/>
  <c r="G278" i="1" s="1"/>
  <c r="H279" i="1"/>
  <c r="G279" i="1" s="1"/>
  <c r="H280" i="1"/>
  <c r="G280" i="1" s="1"/>
  <c r="H281" i="1"/>
  <c r="G281" i="1" s="1"/>
  <c r="H282" i="1"/>
  <c r="G282" i="1" s="1"/>
  <c r="H283" i="1"/>
  <c r="G283" i="1" s="1"/>
  <c r="H284" i="1"/>
  <c r="G284" i="1" s="1"/>
  <c r="H285" i="1"/>
  <c r="G285" i="1" s="1"/>
  <c r="H286" i="1"/>
  <c r="G286" i="1" s="1"/>
  <c r="H287" i="1"/>
  <c r="G287" i="1" s="1"/>
  <c r="H288" i="1"/>
  <c r="G288" i="1" s="1"/>
  <c r="H289" i="1"/>
  <c r="G289" i="1" s="1"/>
  <c r="H290" i="1"/>
  <c r="G290" i="1" s="1"/>
  <c r="H291" i="1"/>
  <c r="G291" i="1" s="1"/>
  <c r="H292" i="1"/>
  <c r="G292" i="1" s="1"/>
  <c r="H293" i="1"/>
  <c r="G293" i="1" s="1"/>
  <c r="H294" i="1"/>
  <c r="G294" i="1" s="1"/>
  <c r="H295" i="1"/>
  <c r="G295" i="1" s="1"/>
  <c r="H296" i="1"/>
  <c r="G296" i="1" s="1"/>
  <c r="H297" i="1"/>
  <c r="G297" i="1" s="1"/>
  <c r="H298" i="1"/>
  <c r="G298" i="1" s="1"/>
  <c r="H299" i="1"/>
  <c r="G299" i="1" s="1"/>
  <c r="H300" i="1"/>
  <c r="G300" i="1" s="1"/>
  <c r="H301" i="1"/>
  <c r="G301" i="1" s="1"/>
  <c r="H302" i="1"/>
  <c r="G302" i="1" s="1"/>
  <c r="H303" i="1"/>
  <c r="G303" i="1" s="1"/>
  <c r="H304" i="1"/>
  <c r="G304" i="1" s="1"/>
  <c r="H305" i="1"/>
  <c r="G305" i="1" s="1"/>
  <c r="H306" i="1"/>
  <c r="G306" i="1" s="1"/>
  <c r="H307" i="1"/>
  <c r="G307" i="1" s="1"/>
  <c r="H308" i="1"/>
  <c r="G308" i="1" s="1"/>
  <c r="H309" i="1"/>
  <c r="G309" i="1" s="1"/>
  <c r="H310" i="1"/>
  <c r="G310" i="1" s="1"/>
  <c r="H311" i="1"/>
  <c r="G311" i="1" s="1"/>
  <c r="H312" i="1"/>
  <c r="G312" i="1" s="1"/>
  <c r="H313" i="1"/>
  <c r="G313" i="1" s="1"/>
  <c r="H314" i="1"/>
  <c r="G314" i="1" s="1"/>
  <c r="H315" i="1"/>
  <c r="G315" i="1" s="1"/>
  <c r="H316" i="1"/>
  <c r="G316" i="1" s="1"/>
  <c r="H317" i="1"/>
  <c r="G317" i="1" s="1"/>
  <c r="H318" i="1"/>
  <c r="G318" i="1" s="1"/>
  <c r="H319" i="1"/>
  <c r="G319" i="1" s="1"/>
  <c r="H320" i="1"/>
  <c r="G320" i="1" s="1"/>
  <c r="H321" i="1"/>
  <c r="G321" i="1" s="1"/>
  <c r="H322" i="1"/>
  <c r="G322" i="1" s="1"/>
  <c r="H323" i="1"/>
  <c r="G323" i="1" s="1"/>
  <c r="H324" i="1"/>
  <c r="G324" i="1" s="1"/>
  <c r="H325" i="1"/>
  <c r="G325" i="1" s="1"/>
  <c r="H326" i="1"/>
  <c r="G326" i="1" s="1"/>
  <c r="H327" i="1"/>
  <c r="G327" i="1" s="1"/>
  <c r="H328" i="1"/>
  <c r="G328" i="1" s="1"/>
  <c r="H329" i="1"/>
  <c r="G329" i="1" s="1"/>
  <c r="H330" i="1"/>
  <c r="G330" i="1" s="1"/>
  <c r="H331" i="1"/>
  <c r="G331" i="1" s="1"/>
  <c r="H332" i="1"/>
  <c r="G332" i="1" s="1"/>
  <c r="H333" i="1"/>
  <c r="G333" i="1" s="1"/>
  <c r="H334" i="1"/>
  <c r="G334" i="1" s="1"/>
  <c r="H335" i="1"/>
  <c r="G335" i="1" s="1"/>
  <c r="H336" i="1"/>
  <c r="G336" i="1" s="1"/>
  <c r="H337" i="1"/>
  <c r="G337" i="1" s="1"/>
  <c r="H338" i="1"/>
  <c r="G338" i="1" s="1"/>
  <c r="H339" i="1"/>
  <c r="G339" i="1" s="1"/>
  <c r="H340" i="1"/>
  <c r="G340" i="1"/>
  <c r="H344" i="1"/>
  <c r="G344" i="1" s="1"/>
  <c r="H345" i="1"/>
  <c r="G345" i="1" s="1"/>
  <c r="H346" i="1"/>
  <c r="G346" i="1" s="1"/>
  <c r="H347" i="1"/>
  <c r="G347" i="1" s="1"/>
  <c r="H348" i="1"/>
  <c r="G348" i="1" s="1"/>
  <c r="H349" i="1"/>
  <c r="G349" i="1" s="1"/>
  <c r="H350" i="1"/>
  <c r="G350" i="1" s="1"/>
  <c r="H351" i="1"/>
  <c r="G351" i="1" s="1"/>
  <c r="H352" i="1"/>
  <c r="G352" i="1" s="1"/>
  <c r="H353" i="1"/>
  <c r="G353" i="1" s="1"/>
  <c r="H354" i="1"/>
  <c r="G354" i="1" s="1"/>
  <c r="H355" i="1"/>
  <c r="G355" i="1" s="1"/>
  <c r="H356" i="1"/>
  <c r="G356" i="1" s="1"/>
  <c r="H357" i="1"/>
  <c r="G357" i="1" s="1"/>
  <c r="H358" i="1"/>
  <c r="G358" i="1" s="1"/>
  <c r="H359" i="1"/>
  <c r="G359" i="1" s="1"/>
  <c r="H360" i="1"/>
  <c r="G360" i="1" s="1"/>
  <c r="H361" i="1"/>
  <c r="G361" i="1" s="1"/>
  <c r="H362" i="1"/>
  <c r="G362" i="1" s="1"/>
  <c r="H363" i="1"/>
  <c r="G363" i="1" s="1"/>
  <c r="H364" i="1"/>
  <c r="G364" i="1" s="1"/>
  <c r="H365" i="1"/>
  <c r="G365" i="1" s="1"/>
  <c r="H366" i="1"/>
  <c r="G366" i="1" s="1"/>
  <c r="H367" i="1"/>
  <c r="G367" i="1" s="1"/>
  <c r="H368" i="1"/>
  <c r="G368" i="1" s="1"/>
  <c r="H369" i="1"/>
  <c r="G369" i="1" s="1"/>
  <c r="H370" i="1"/>
  <c r="G370" i="1" s="1"/>
  <c r="H371" i="1"/>
  <c r="G371" i="1" s="1"/>
  <c r="H372" i="1"/>
  <c r="G372" i="1" s="1"/>
  <c r="H373" i="1"/>
  <c r="G373" i="1" s="1"/>
  <c r="H374" i="1"/>
  <c r="G374" i="1" s="1"/>
  <c r="H375" i="1"/>
  <c r="G375" i="1" s="1"/>
  <c r="H376" i="1"/>
  <c r="G376" i="1" s="1"/>
  <c r="H377" i="1"/>
  <c r="G377" i="1" s="1"/>
  <c r="H9" i="1"/>
  <c r="G9" i="1" s="1"/>
  <c r="F27" i="4"/>
  <c r="F26" i="4"/>
  <c r="F25" i="4"/>
  <c r="F23" i="4"/>
  <c r="F22" i="4"/>
  <c r="F30" i="4"/>
  <c r="F29" i="4"/>
  <c r="F28" i="4"/>
  <c r="F24" i="4"/>
  <c r="F343" i="1" l="1"/>
  <c r="F342" i="1"/>
  <c r="F341" i="1"/>
  <c r="H137" i="1"/>
  <c r="G137" i="1" s="1"/>
  <c r="H136" i="1"/>
  <c r="G136" i="1" s="1"/>
  <c r="H134" i="1"/>
  <c r="G134" i="1" s="1"/>
  <c r="H135" i="1"/>
  <c r="G135" i="1" s="1"/>
  <c r="H133" i="1"/>
  <c r="G133" i="1" s="1"/>
  <c r="H342" i="1"/>
  <c r="G342" i="1" s="1"/>
  <c r="F378" i="1" l="1"/>
  <c r="H343" i="1"/>
  <c r="G343" i="1" s="1"/>
  <c r="H341" i="1"/>
  <c r="H378" i="1" l="1"/>
  <c r="G341" i="1"/>
  <c r="G378" i="1" s="1"/>
  <c r="F13" i="4" s="1"/>
  <c r="F15" i="4" s="1"/>
</calcChain>
</file>

<file path=xl/sharedStrings.xml><?xml version="1.0" encoding="utf-8"?>
<sst xmlns="http://schemas.openxmlformats.org/spreadsheetml/2006/main" count="1350" uniqueCount="1039">
  <si>
    <t>Furosemida, solución inyectable 20 mg / 2 ml.</t>
  </si>
  <si>
    <t>Hidralazina, tabletas 10 mg.</t>
  </si>
  <si>
    <t>Hidralazina,  solución inyectable 20 mg / 1 ml.</t>
  </si>
  <si>
    <t>Hidrocortisona, solución inyectable 100 mg / 2 ml.</t>
  </si>
  <si>
    <t xml:space="preserve">Servicio de Laboratorio propio o de referencia y los medicamentos. </t>
  </si>
  <si>
    <t xml:space="preserve">Servicio de Imagenología propio o de referencia para rayos X simples. </t>
  </si>
  <si>
    <t>Registros de la enfermedad. Servicio de Imagenología propio o de referencia para mastografía y ultrasonido.</t>
  </si>
  <si>
    <t>Examen y prueba de embarazo. Tiras reactivas para determinación de infección de vías urinarias y albuminuria.</t>
  </si>
  <si>
    <t>Existencia.</t>
  </si>
  <si>
    <t>Verificar: 1. Ubicación. 2. Señalización, rótulo de acceso restringido a personal ajeno y de peligro. 3 Extintores.</t>
  </si>
  <si>
    <t>1. Programa de mantenimiento preventivo. 2. Bitácora con registro de incidencias, pruebas o simulacros, servicios realizados, fallas temporales. 3. Convenios con empresas para mantenimiento.</t>
  </si>
  <si>
    <t>Planta de energía eléctrica de emergencia.</t>
  </si>
  <si>
    <t xml:space="preserve">Desecho de líquidos y placas radiográficas </t>
  </si>
  <si>
    <t>Manual de procedimiento para desecho de residuos líquidos y placas radiográficas.</t>
  </si>
  <si>
    <t>Expedientes clínicos</t>
  </si>
  <si>
    <t>Verificar existencia, localización, flujo adecuado de personal y pacientes.</t>
  </si>
  <si>
    <t>Se cuenta con personal técnico capacitado para  garantizar la oferta de servicios.</t>
  </si>
  <si>
    <t>Pasillos de circulación gris y negra bien delimitada.</t>
  </si>
  <si>
    <t>Se cuenta con personal de enfermería capacitado para  garantizar la oferta de servicios.</t>
  </si>
  <si>
    <t>Se cuenta con personal médico y de enfermería capacitado para  garantizar la oferta de servicios.</t>
  </si>
  <si>
    <t>Personal de Estomatología.</t>
  </si>
  <si>
    <t>Se cuenta con personal de Estomatología capacitado para  garantizar la oferta de servicios de atención médica.</t>
  </si>
  <si>
    <t>Verificar: 1. Existencia, ubicación visible. 2. Rótulo de identificación. 3. Ruta de evacuación y punto de reunión.</t>
  </si>
  <si>
    <t>Verificar: 1 Existencia de insumos: bote campana o pedal para basura, jabón (líquido o gel), toallas desechables y papel sanitario. 2. Sin fugas de agua o drenaje. 3. Separación de sanitarios por género. 4. Limpieza e higiene. 5. Cartel con recomendación del lavado de manos. 6. Bitácora de limpieza firmada por turno el jefe de servicio o el supervisor. 7. En obra nueva baños para discapacitados con barras fijas.</t>
  </si>
  <si>
    <t>Verificar: 1. Biombos o cortinas para privacidad. 2. Buen funcionamiento de las tomas de succión.</t>
  </si>
  <si>
    <t>Complejo B, cápsulas, comprimidos o tabletas, tiamina 100 mg, piridoxina 5 mg, cianocobalamina 50 µg.</t>
  </si>
  <si>
    <t>Diclofenaco, cápsulas o grageas de liberación prolongada 100 mg.</t>
  </si>
  <si>
    <t>Dicloxacilina, cápsulas o comprimidos 500 mg.</t>
  </si>
  <si>
    <t>Dicloxacilina, suspensión oral  250 mg / 5 ml.</t>
  </si>
  <si>
    <t>Difenidol, solución inyectable 40 mg /2 ml.</t>
  </si>
  <si>
    <t>Difenidol, tabletas 25 mg.</t>
  </si>
  <si>
    <t>Doxiciclina, cápsulas ó tabletas 100 mg.</t>
  </si>
  <si>
    <t>Electrolitos orales, polvo para solución 27.9 g (glucosa 20 g, KCl 1.5 g, NaCl 3.5 g, citrato trisódico 2.9 g).</t>
  </si>
  <si>
    <t>Verificar: 1. Existencia, condiciones y funcionalidad. 2. Fecha de esterilización.</t>
  </si>
  <si>
    <t>Extractores de aire funcionando con ductos y filtros. Aire filtrado al 99.9%</t>
  </si>
  <si>
    <t>Verificar: 1. Existencia, condiciones y mantenimiento. 2. Documentación del programa de mantenimiento preventivo. 3. Soporte documental del mantenimiento correctivo.</t>
  </si>
  <si>
    <t xml:space="preserve">Verificar: 1. Equipo en  buen estado, funcional y con soporte documental de su mantenimiento preventivo. 2. Soporte documental del mantenimiento correctivo. 3. Calibración periódica documentada de vaporizadores de acuerdo a normatividad.  </t>
  </si>
  <si>
    <t>Verificar condiciones, funcionamiento y soporte documental de su mantenimiento preventivo. Soporte documental del mantenimiento correctivo.</t>
  </si>
  <si>
    <t>Verificar existencia, sistema de abasto, fecha de caducidad e integridad del empaque.</t>
  </si>
  <si>
    <t xml:space="preserve">Lidocaína al 2%, solución inyectable.  </t>
  </si>
  <si>
    <t>Verificar existencia, sistema de abasto  y fecha de caducidad.</t>
  </si>
  <si>
    <t>Verificar existencia, suficiencia y fecha de esterilización.</t>
  </si>
  <si>
    <t>Verificar existencia, suficiencia y vigencia.</t>
  </si>
  <si>
    <t xml:space="preserve">Hidróxido de Aluminio y Magnesio,  tabletas masticables, Al 200 mg, Mg. 200 mg ó 447.3 mg. </t>
  </si>
  <si>
    <t>Verificar en el área que existan contactos diferenciados en color naranja.</t>
  </si>
  <si>
    <t>Camas y camillas con barandales de seguridad.</t>
  </si>
  <si>
    <t>Verificar que todas las camas y camillas cuenten con barandales en buen estado y funcionales.</t>
  </si>
  <si>
    <t>Extintores y equipo contra incendios.</t>
  </si>
  <si>
    <t>Extintores colocados de acuerdo a la NOM-002-STPS-2000, fecha de la carga original o del último servicio de mantenimiento realizado.</t>
  </si>
  <si>
    <t>Resucitador para adultos y pediátricos.</t>
  </si>
  <si>
    <t xml:space="preserve">Verificar: 1. Existencia para uso exclusivo del servicio. 2. Accesorios adecuado a la edad (perillas o electrodos). 3.  Funcionamiento. 4. Inclusión en el programa de mantenimiento preventivo.  </t>
  </si>
  <si>
    <t xml:space="preserve">Verificar: 1. Existencia para uso exclusivo del servicio. 2. Funcionamiento. 3. Inclusión en el programa de mantenimiento preventivo. </t>
  </si>
  <si>
    <t>Verificar: 1. Existencia, suficiencia, buenas condiciones y funcionalidad. 2. Existencia de pilas y foco de repuesto. 3. Bitácora de mantenimiento preventivo y correctivo.</t>
  </si>
  <si>
    <t>Analgésicos: 1. Ácido acetilsalicílico efervescentes 300 mg., y tab. de 500 mg. 2. Metamizol Sódico comp. y sol. Iny. 3. Paracetamol tab., supositorios y sol. oral. 4. Ketorolaco iny. 30 mg.</t>
  </si>
  <si>
    <t>Verificar existencia, suficiencia, sistema de abasto y fecha de caducidad y estado de conservación.</t>
  </si>
  <si>
    <t>Verificar existencia, suficiencia, sistema de abasto y  fecha de caducidad.</t>
  </si>
  <si>
    <t>Verificar que los integrantes del personal portan uniforme y gafete de identificación de la institución.</t>
  </si>
  <si>
    <t>Se cuenta con un sistema de clasificación de urgencias médicas ( TRIAGE ).</t>
  </si>
  <si>
    <t>Apoyo de laboratorio y radiología las 24 horas.</t>
  </si>
  <si>
    <t>Verificar: 1. Existencia y funcionamiento en las áreas o demostrar documentalmente el servicio subrogado (sistema de referencia y contrarreferencia). 2. Resultados integrados en expedientes clínicos e interpretados en notas médicas.</t>
  </si>
  <si>
    <t>Se cuenta con Guías de Práctica Clínica.</t>
  </si>
  <si>
    <t xml:space="preserve">Existencia de las Guías de Práctica Clínica: Atención integral de preeclampsia en segundo y tercer nivel de atención, Diagnóstico y tratamiento de eclampsia, Diagnóstico y tratamiento de sepsis grave y choque séptico en el adulto. </t>
  </si>
  <si>
    <t>Permanencia del paciente no más de doce horas en el servicio.</t>
  </si>
  <si>
    <t>Verificar en las áreas y en registros.</t>
  </si>
  <si>
    <t>Área de inyecciones, curaciones y suturas.</t>
  </si>
  <si>
    <t>Verificar ubicación, condiciones generales y funcionalidad.</t>
  </si>
  <si>
    <t>Verificar: 1. Existencia mínimo dos equipos esterilizados en el área  2. Rótulo de fecha de esterilización del paquete (no mayor de 7 días). 3. Integridad y funcionamiento.</t>
  </si>
  <si>
    <t>Suturas: catgut, nylon y seda de tres ceros a un cero.</t>
  </si>
  <si>
    <t>Verificar: 1. Existencia de mínimo cinco paquetes de cada sutura. 2. Fecha de caducidad. 3. Sistema de abasto. 4. Empaques íntegros.</t>
  </si>
  <si>
    <t>Equipo de punción lumbar.</t>
  </si>
  <si>
    <t>Verificar existencia, fecha de esterilización no mayor a 7 días, condiciones y accesibilidad.</t>
  </si>
  <si>
    <t>Estabilización de crisis hipertensiva, síndrome hiperglucémico no cetósico y de angor pectoris.</t>
  </si>
  <si>
    <t>Urgencias obstétricas.</t>
  </si>
  <si>
    <t>Condiciones generales del área.</t>
  </si>
  <si>
    <t>Partograma e identificación de factores de riesgo en la atención del parto y sus complicaciones.</t>
  </si>
  <si>
    <t>Verificar por muestreo que los integrantes del personal portan uniforme.</t>
  </si>
  <si>
    <t>Humidificador, toma de oxígeno.</t>
  </si>
  <si>
    <t>Verificar existencia y funcionamiento del equipo.</t>
  </si>
  <si>
    <t>Verificar existencia y condiciones.</t>
  </si>
  <si>
    <t>Ropa limpia de cama para las pacientes.</t>
  </si>
  <si>
    <t>Cinta umbilical, ligadura o equivalente.</t>
  </si>
  <si>
    <t>Equipo para identificación del bebé.</t>
  </si>
  <si>
    <t xml:space="preserve">Jeringas de 5 y 10 ml. </t>
  </si>
  <si>
    <t>Catgut 000.</t>
  </si>
  <si>
    <t>Gasas y apósitos.</t>
  </si>
  <si>
    <t xml:space="preserve">Solución glucosada 5%. </t>
  </si>
  <si>
    <t>Aseo de áreas y mobiliario conforme a la normatividad.</t>
  </si>
  <si>
    <t>Revisión en el área para verificar su existencia y condiciones.</t>
  </si>
  <si>
    <t>Aspirador fijo o portátil para succión regulable.</t>
  </si>
  <si>
    <t>Condiciones generales.</t>
  </si>
  <si>
    <t>Control de  los Residuos Peligrosos Biológico-Infecciosos. (R.P.B.I.) NOM-087-ECOL-SSA1-2002, Protección ambiental - Salud ambiental - Residuos Peligrosos Biológico Infecciosos - Clasificación y especificaciones de manejo.</t>
  </si>
  <si>
    <t>Verificar: 1. Existencia de contenedores (bolsas rojas, negras y contenedor hermético para punzocortantes). 2. Uso y separación de contenedores. 3. Señalización y circulación de contenedores. 4. Existencia de almacén temporal o destino final. 5. Separado y envasado, sin mezclar con residuos municipales. 6. Documentación del registro de movimiento y control de R.P.B.I. (bitácora actualizada, convenio con el prestador de servicio legalmente autorizado y calendario de recolección).</t>
  </si>
  <si>
    <t>Verificar: 1. Existencia y funcionamiento de glucómetro. 2. Existencia, suficiencia  y vigencia (fecha de caducidad) de las  tiras reactivas. 3. Sistema de abasto de tiras, lancetas, torundas de algodón  y alcohol. 4. El 0% de diferimiento en la realización a pacientes diabéticos en control y en detecciones por factores de riesgo, verificación documental. 5. Sistema de abasto de las baterías o glucómetro de repuesto.</t>
  </si>
  <si>
    <t>Refrigerador de 10 a 18 pies cúbicos (una sola puerta, no frigobar).</t>
  </si>
  <si>
    <t>Red de frío. Manual de procedimientos técnicos de vacunación universal (MV)</t>
  </si>
  <si>
    <t>Verificar que existe soporte eléctrico o programa de emergencia y registro de contingencias.</t>
  </si>
  <si>
    <t>Termómetro que mide la temperatura interior con lectura externa y graficado de ésta.</t>
  </si>
  <si>
    <t>Verificar: 1. Registro de curva térmica en las gráficas. 2. Reporte de incidencias y de acciones realizadas en caso de riesgo.  3. Registros en fin de semana.</t>
  </si>
  <si>
    <t>Termos 9 L.</t>
  </si>
  <si>
    <t>Verificar: 1. Que están en buen estado. 2. Mínimo dos: uno para el área de vacunación y otro para visita a hospitalización.</t>
  </si>
  <si>
    <t>Termómetro de vástago con sensor de 14 cm de largo y llave calibradora integrada (MV).</t>
  </si>
  <si>
    <t>Verificar: 1. Existencia, suficiencia (uno por termo) y funcionamiento. 2. Que la temperatura en el termo no sea mayor de 8°C. 3. Registros de la calibración semanal.</t>
  </si>
  <si>
    <t>Termómetro lineal de mercurio.</t>
  </si>
  <si>
    <t>Vaso contenedor (MV).</t>
  </si>
  <si>
    <t>Verificar existencia y vigencia (actualizada al mes previo) de comunidades sede y de influencia.</t>
  </si>
  <si>
    <t>Manual de Vacunación 2008-2009.</t>
  </si>
  <si>
    <t>Verificar: 1. Registros de atención en expedientes clínicos: 1. Cruzar información con la hoja diaria de consulta y tarjeteros. 2. Tarjetas de control correspondientes. 3. Apego a la NOM-031-SSA2-1999 Para la atención a la salud del niño.</t>
  </si>
  <si>
    <t>Abasto de biológico con relación al censo nominal.</t>
  </si>
  <si>
    <t>Verificar: 1. Existencia de mínimo tres empaques de cada sutura. 2. Confirmar sistema de abasto con último pedido mensual surtido. 3. Revisar hoja de atención diaria y nota del expediente del usuario que dé soporte al consumo, si lo hubo. 4. Fecha de caducidad. 5. Integridad del empaque.</t>
  </si>
  <si>
    <t>Material de curación y antisépticos locales.</t>
  </si>
  <si>
    <t>Verificar: 1. Existencia de jabón, agua estéril,  solución fisiológica, yodopovidona y alcohol. 2. Confirmar sistema de abasto con último pedido mensual surtido. 3. Gasas y apósitos con fecha de esterilización. 4. Verificar en el membrete de los frascos y pescaderas fecha de llenado (no mayor de 24 horas) y caducidad de antisépticos.</t>
  </si>
  <si>
    <t>Lidocaína con epinefrina al 2%</t>
  </si>
  <si>
    <t>Verificar: 1. Existencia de mínimo dos frascos en el área. 2. Confirmar  sistema de abasto con último pedido mensual surtido. 3.  Verificar fecha de caducidad. 4. Rótulo de fecha de la apertura del medicamento (no mayor de siete días).</t>
  </si>
  <si>
    <t>Jeringa de 1, 3, 5 y 10 ml. con agujas.</t>
  </si>
  <si>
    <t>Verificar: 1. Existencia. 2. Suficiencia.  3. Confirmar sistema de abasto con último pedido mensual surtido. 4. Fecha de caducidad. 5. Empaques íntegros</t>
  </si>
  <si>
    <t>1. Capacitación a las madres de menores de cinco años en identificación de signos de alarma de enfermedad diarreica aguda e infección respiratoria aguda y en el manejo de la hidratación oral. 2. Sobres Vida Suero Oral (VSO), agua potable, mesa, jarra, taza y cucharas (excepto aluminio).</t>
  </si>
  <si>
    <t>Verificar: 1. Existencia. 2. Fecha de caducidad de los sobres. 3. Integridad de los sobres. 4. Existencia de promocionales al respecto en sitio visible. 5. Registros documentales de la capacitación a las madres de los niños menores de 5 años.</t>
  </si>
  <si>
    <t>Señalización en el área.</t>
  </si>
  <si>
    <t>Sala de espera: estructura, mobiliario, extintores.</t>
  </si>
  <si>
    <t>Condiciones adecuadas del área de consultorio.</t>
  </si>
  <si>
    <t>Equipo y mobiliario del consultorio en buenas condiciones: silla sin descansa brazos para pacientes en cada consultorio, lámpara de chicote, negatoscopio.</t>
  </si>
  <si>
    <t>Verificar: 1. Condiciones de: pintura, sin zonas de oxidación o deterioro. 2. Mobiliario funcional. 3. Bitácora de mantenimiento de: lámpara de chicote y negatoscopio.</t>
  </si>
  <si>
    <t>Mesa de exploración con pierneras en cada consultorio.</t>
  </si>
  <si>
    <t xml:space="preserve">Verificar existencia y buen estado. </t>
  </si>
  <si>
    <t>Verificar existencia de al menos uno por cada tres núcleos básicos y funcionalidad.</t>
  </si>
  <si>
    <t>Estetoscopio biauricular en cada consultorio.</t>
  </si>
  <si>
    <t xml:space="preserve">Estuche de diagnóstico con oftalmoscopio y otoscopio en cada consultorio de las especialidades básicas. </t>
  </si>
  <si>
    <t>Verificar: 1. Existencia, suficiencia y condiciones. 2. Funcionalidad. 3. Sistema de abasto de pilas y focos. 4. Registro de su uso en los expedientes clínicos. 5. Bitácora de mantenimiento.</t>
  </si>
  <si>
    <t xml:space="preserve">Báscula con estadímetro, báscula pesa-bebés, termómetros  digitales.  </t>
  </si>
  <si>
    <t xml:space="preserve">Verificar: 1. Bitácora de mantenimiento preventivo y correctivo del equipo. 2. Registro de calibración de las básculas por jornada laboral. 3. Existencia de termómetros en cada uno de los consultorios o área de somatometría, con baterías de repuesto. 4. Buenas condiciones del equipo y funcional. </t>
  </si>
  <si>
    <t>Espejos vaginales en consultorios.</t>
  </si>
  <si>
    <t>Verificar existencia y buen estado.  2. Rótulo de fecha de esterilización del paquete (no mayor de 7 días).</t>
  </si>
  <si>
    <t xml:space="preserve">Verificar: 1. Existencia y buen estado. 2. Baterías de repuesto. 3. Bitácora de mantenimiento preventivo y correctivo. </t>
  </si>
  <si>
    <t xml:space="preserve">Cinta métrica y abatelenguas en cada consultorio. </t>
  </si>
  <si>
    <t xml:space="preserve">Glosa de resultados y nota médica del reporte de tamiz neonatal  con apego a normatividad. </t>
  </si>
  <si>
    <t>Verificar existencia y aplicación de ésta.</t>
  </si>
  <si>
    <t>Registros en el expediente clínico de la utilización de los programas preventivos en estos grupos.</t>
  </si>
  <si>
    <t>Verificar: 1. En los expedientes clínicos seleccionados las acciones preventivas promocionadas o realizadas. 2. Existencia de material que contenga las acciones preventivas por grupo de edad y los registros de asistentes a capacitación. 3. El personal de salud deberá contar con una constancia de capacitación de mínimo 8 hrs. para operar la estrategia de prevención y promoción de la salud y técnica de higiene de manos.</t>
  </si>
  <si>
    <t>Registros en el expediente de la utilización de los programas preventivos.</t>
  </si>
  <si>
    <t xml:space="preserve">Programa de capacitación, detección y  referencia de  la población usuaria.  </t>
  </si>
  <si>
    <t>Verificar: 1. Registros documentales de la capacitación a la población. 2. Establecimientos de referencia. 3. Aplicación de cuestionarios Audit para detectar trastornos de consumo de alcohol. Cuestionario Fagerstrom para identificar dependencia a la nicotina.</t>
  </si>
  <si>
    <t>1. Registros de la utilización de los programas preventivos de tuberculosis. 2. Servicio de Laboratorio propio o de referencia para BAAR. 3. Servicio de imagenología propio o de referencia para radiografía simple de tórax.</t>
  </si>
  <si>
    <t>Verificar: 1. Registros de atención en expedientes clínicos. 2. Todo paciente debe estar con administración de tratamiento ambulatorio estrictamente supervisado (TAES). 3. Registros de baciloscopía por fecha y resultado durante los seis meses de administración del TAES de acuerdo a normatividad. 4. Presencia de las Guías de Práctica Clínica: Diagnóstico y tratamiento de casos nuevos de tuberculosis pulmonar; Prevención, diagnóstico y tratamiento de la tuberculosis pulmonar en pacientes mayores de 18 años en el primer nivel de atención.</t>
  </si>
  <si>
    <t>Verificar: 1. Registros de atención en expedientes clínicos. 2. Reporte epidemiológico. 3. Presencia de la Guía de Práctica Clínica: Prevención, diagnóstico y tratamiento del paciente pediátrico con sarampión.</t>
  </si>
  <si>
    <t>Registros de la enfermedad. (en zonas endémicas).</t>
  </si>
  <si>
    <t>Verificar: 1. Registros de atención en expedientes clínicos. 2. Reporte epidemiológico. 3. Buscar registro de la  Referencia Contrarreferencia.</t>
  </si>
  <si>
    <t>Diagnóstico y tratamiento farmacológico (ambulatorio) de diabetes mellitus tipo 2. *(1, 7, 20, 21, 53, 57, 58)</t>
  </si>
  <si>
    <t>Verificar: 1. Registros de atención en expedientes clínicos. 2. Determinación de glucosa central, hemoglobina glicosilada. 3. Exploración de extremidades inferiores y fondo de ojo al menos cada tres meses.  4. Presencia de las Guías de Práctica Clínica: Prevención, diagnóstico y tratamiento oportuno del pie diabético en el primer nivel de atención; Diagnóstico y tratamiento médico del dolor por neuropatía periférica diabética en adultos en el primer nivel de atención; Diagnóstico, metas de control ambulatorio y referencia oportuna de la diabetes mellitus tipo 2 en el primer nivel de atención.</t>
  </si>
  <si>
    <t xml:space="preserve">Verificar: 1. Registros de atención  en expedientes clínicos. 2. Registro de la Referencia Contrarreferencia. </t>
  </si>
  <si>
    <t>Verificar: 1. Registros de atención en  expedientes clínicos. 2. Registro de la Referencia y Contrarreferencia. 3. Presencia de la Guía de Práctica Clínica: Diagnóstico y tratamiento de la hipertensión arterial en el primer nivel de atención.</t>
  </si>
  <si>
    <t>Verificar los registros de atención  en  expedientes clínicos.</t>
  </si>
  <si>
    <t>Verificar: !. Registros de atención  en  expedientes clínicos. 2. Presencia de la Guía de Práctica Clínica: Diagnóstico y tratamiento de osteoporosis en el adulto.</t>
  </si>
  <si>
    <t>Verificar en las áreas o demostrar establecimiento y sistema de referencia y contrarreferencia. Oportunidad en la entrega de resultados.</t>
  </si>
  <si>
    <t>Formatos de reporte y referencia.</t>
  </si>
  <si>
    <t>Equipo y medicamentos de anestesia.</t>
  </si>
  <si>
    <t>Verificar existencia, limpieza y funcionamiento.</t>
  </si>
  <si>
    <t>Enfermera capacitada en reanimación neonatal.</t>
  </si>
  <si>
    <t>Médico o enfermera ayudante capacitados en reanimación neonatal.</t>
  </si>
  <si>
    <t>Verificar existencia y disponibilidad.</t>
  </si>
  <si>
    <t>Sistema de aspiración fijo o portátil.</t>
  </si>
  <si>
    <t>Catéteres de aspiración 5F, 6F, 8F,10F y 12F.</t>
  </si>
  <si>
    <t>Verificar existencia, suficiencia.</t>
  </si>
  <si>
    <t>Sonda de alimentación 8F y jeringas de 10 y 20 ml.</t>
  </si>
  <si>
    <t>Aspirador de meconio o cánula endotraqueal</t>
  </si>
  <si>
    <t>Bolsa de anestesia o bolsa autoinflable para reanimación neonatal con válvula de liberación de presión y/o manómetro de presión.</t>
  </si>
  <si>
    <t>Mascarillas para prematuro y recién nacido de término.</t>
  </si>
  <si>
    <t>Fuente de oxígeno con flujómetro.</t>
  </si>
  <si>
    <t>Cánulas endotraqueales de 2.5, 3, 3.5 y 4 mm rectas, sin globo.</t>
  </si>
  <si>
    <t>Estetoscopio biauricular con cápsula neonatal.</t>
  </si>
  <si>
    <t>Verificar existencia y funcionalidad.</t>
  </si>
  <si>
    <t>Tijeras.</t>
  </si>
  <si>
    <t>Guantes.</t>
  </si>
  <si>
    <t>Compresas o paños para secar al RN.</t>
  </si>
  <si>
    <t>Reloj con segundero o cronómetro.</t>
  </si>
  <si>
    <t>Mango y hojas de bisturí.</t>
  </si>
  <si>
    <t>Solución de povidona iodada.</t>
  </si>
  <si>
    <t>Catéter umbilical de 3.5 F y 5 F.</t>
  </si>
  <si>
    <t>Llave de tres vías.</t>
  </si>
  <si>
    <t xml:space="preserve">Espacios para observación de pacientes con privacidad y tomas para succión. </t>
  </si>
  <si>
    <t xml:space="preserve">Mobiliario y equipo en buenas condiciones. </t>
  </si>
  <si>
    <t>Lavabo, jabón (líquido o gel) y toallas desechables.</t>
  </si>
  <si>
    <t>RECURSOS HUMANOS CON COMPETENCIA INTERCULTURAL Y DE GÉNERO</t>
  </si>
  <si>
    <t>Actividades y funciones del Comité de Detección y Control de Infecciones Nosocomiales (CODECIN).</t>
  </si>
  <si>
    <t>Actividades y funciones del Comité de Infecciones Nosocomiales (CODECIN).</t>
  </si>
  <si>
    <t>Verificar:  1. Acta constitutiva. 2. Minutas de las reuniones programadas. 3. Acuerdos y seguimiento de  estos.</t>
  </si>
  <si>
    <t>Verificar evidencias documentales de acciones y estrategias del comité hospitalario para disminuir la tasa de mortalidad materna y perinatal.</t>
  </si>
  <si>
    <t>Verificar evidencias documentales de acciones acordadas con establecimientos de primer nivel de atención que refieren pacientes embarazadas para disminuir la tasa de mortalidad materna y perinatal.</t>
  </si>
  <si>
    <t>Verificar: 1. Acta constitutiva.  2. Actas de las reuniones mensuales. 3. Acuerdos y seguimiento de estos.</t>
  </si>
  <si>
    <t>Verificar propuestas de acciones  de mejora y su seguimiento</t>
  </si>
  <si>
    <t>Verificar evidencias documentales del seguimiento de las acciones implementadas para disminuir la tasa de infecciones nosocomiales en el establecimiento.</t>
  </si>
  <si>
    <t>Verificar: 1. Vestidores diferenciados por género. 2. Limpieza e iluminación adecuada. 3. Rótulo de mantener cerrado.</t>
  </si>
  <si>
    <t>Verificar: 1. Existencia. 2. Suficiencia. 3. Fecha de caducidad. 4. Sistema de abasto.</t>
  </si>
  <si>
    <t xml:space="preserve">Verificar buen estado, funcional y con soporte documental de su mantenimiento preventivo.  </t>
  </si>
  <si>
    <t>Registros de detección y tratamiento.</t>
  </si>
  <si>
    <t>Verificar: 1. Registros de atención en expediente clínico.  2. Presencia de la Guía de Práctica Clínica: Diagnóstico temprano y oportuno de leucemia aguda en la infancia y adolescencia en el primer nivel de atención.</t>
  </si>
  <si>
    <t>Verificar: 1. Registros de atención en expedientes clínico. 2. Buscar registro de la  Referencia Contrarreferencia. 3. Presencia de la Guía de Práctica Clínica: Diagnóstico y tratamiento del síndrome de colon irritable.</t>
  </si>
  <si>
    <t>Verificar: 1. Registros de atención en expedientes clínicos. 2. Reporte epidemiológico. 3. Buscar registro de la  Referencia Contrarreferencia. 4. Presencia de la Guía de Práctica Clínica: Prevención, diagnóstico y tratamiento de diarrea aguda en adultos en el primer nivel de atención.</t>
  </si>
  <si>
    <t>Verificar: 1. Registros de atención en expedientes clínicos. 2. Buscar registro de la Referencia Contrarreferencia. 3. Presencia de la Guía de Práctica Clínica: Prevención, diagnóstico y tratamiento de la pitiriasis versicolor en el primer nivel de atención.</t>
  </si>
  <si>
    <t>Verificar: 1. Registros de atención en expedientes clínicos. 2. Buscar registro de la Referencia Contrarreferencia.</t>
  </si>
  <si>
    <t>Verificar: 1. Registros de atención en expedientes clínicos. 2. Buscar registro de la  Referencia Contrarreferencia. 3. Presencia de la Guía de Práctica Clínica: Diagnóstico y tratamiento de la conjuntivitis.</t>
  </si>
  <si>
    <t>Verificar: 1. Registros de atención en expedientes clínicos. 2. Buscar registro de la  Referencia Contrarreferencia.</t>
  </si>
  <si>
    <t>Verificar: 1. Registros de atención en expedientes clínicos. 2. Buscar registro de la  Referencia Contrarreferencia.  3. Presencia de la Guía de Práctica Clínica: Diagnóstico y tratamiento de la vaginitis infecciosa en mujeres en edad reproductiva, en un primer nivel de atención.</t>
  </si>
  <si>
    <t xml:space="preserve">Servicio de Laboratorio de análisis clínicos propio o de referencia para la determinación de biometría hemática, pruebas de funcionamiento hepático y serología para hepatitis viral. </t>
  </si>
  <si>
    <t>Verificar: 1. Registros de atención en  expedientes clínicos. 2. Buscar registro de la Referencia Contrarreferencia.</t>
  </si>
  <si>
    <t xml:space="preserve">Registros de detección, tratamiento y control. </t>
  </si>
  <si>
    <t>Verificar: 1. Registros de atención en expedientes clínicos. 2. Buscar registro de la solicitud o Referencia Contrarreferencia.</t>
  </si>
  <si>
    <t xml:space="preserve">Registros de detección y tratamiento. </t>
  </si>
  <si>
    <t>Servicio de Imagenología para  ultrasonografía pélvico.</t>
  </si>
  <si>
    <t xml:space="preserve">Área, equipo e instrumental para atención de parto.  </t>
  </si>
  <si>
    <t>Suero antiviperino y faboterápico (en zonas endémicas).</t>
  </si>
  <si>
    <t>Suero antialacrán y faboterápico (en zonas endémicas).</t>
  </si>
  <si>
    <t>Verificar: 1. Registros de atención en expedientes clínicos. 2. Buscar notificación epidemiológica. 3. Registro de la Referencia Contrarreferencia.</t>
  </si>
  <si>
    <t>Anticonceptivos hormonales orales e inyectables.</t>
  </si>
  <si>
    <t>Dispositivo Intrauterino.</t>
  </si>
  <si>
    <t>Verificar: 1. Mesa ginecológica en buen estado con pierneras funcionales. 2. Lámpara de chicote o equivalente funcional. 3. Espejos vaginales tres de cada tamaño y cinco del tamaño más usado. 4. Biombo o cortina para privacidad. 5. Antisépticos, jalea lubricante y guantes desechables. 6. Verificar existencia, sistema de abasto y fechas de caducidad. 7. Pinza de anillos. 8. Histerómetro.</t>
  </si>
  <si>
    <t>Verificar: 1. Sistema de registro y control. 2. Informe de resultados que no sobrepase los 60 días naturales a partir de la toma de la citología. 3. Apego a normatividad.</t>
  </si>
  <si>
    <t>Verificar sistema de registro, control y apego a normatividad.</t>
  </si>
  <si>
    <t>Equipo básico de anestesia.</t>
  </si>
  <si>
    <t>Lámpara para emergencias fija o portátil.</t>
  </si>
  <si>
    <t>Resucitador para recién nacido, balón, válvula y mascarilla.</t>
  </si>
  <si>
    <t>Cuna normal para recién nacido.</t>
  </si>
  <si>
    <t xml:space="preserve">Incubadora fija y de traslado. </t>
  </si>
  <si>
    <t>Cuna de calor radiante.</t>
  </si>
  <si>
    <t>Sonda orogástrica.</t>
  </si>
  <si>
    <t xml:space="preserve">Jeringa de 10 ml. </t>
  </si>
  <si>
    <t>Perilla para aspirar.</t>
  </si>
  <si>
    <t>Verificar: 1. Equipo completo (bolsa de reanimación, válvula, reservorio y juego de mascarillas). 2. Condiciones y funcionalidad. 3. Proceso documentado de su aseo y limpieza previo a su uso. 4. Bitácora de simulacro.</t>
  </si>
  <si>
    <t xml:space="preserve">Electrocardiógrafo pediátrico y adulto. </t>
  </si>
  <si>
    <t>Monitores de tres canales: frecuencia cardiaca con trazo ECG, frecuencia  respiratoria y tensión arterial (TA) no invasiva, con brazalete adulto y pediátrico para TA y oximetría de pulso.</t>
  </si>
  <si>
    <t>Benzatina bencilpenicilina,  solución inyectable 1,200,000 UI / 5 ml.</t>
  </si>
  <si>
    <t>Benzoilo, loción o gel dérmico 5 g / 100 ml ó 5 g / 100 g.</t>
  </si>
  <si>
    <t xml:space="preserve">Bitartrato de cinitaprida, comprimidos 1 mg. </t>
  </si>
  <si>
    <t>Butilhioscina, solución inyectable 20 mg / ml.</t>
  </si>
  <si>
    <t>Butilhioscina, grageas 10 mg.</t>
  </si>
  <si>
    <t>Captopril,  tabletas 25 mg.</t>
  </si>
  <si>
    <t xml:space="preserve">Carbamazepina, tabletas 200 mg. </t>
  </si>
  <si>
    <t>Cefalexina, tabletas o cápsulas 500 mg.</t>
  </si>
  <si>
    <t>Ciprofloxacino,  tabletas o cápsulas 250 mg.</t>
  </si>
  <si>
    <t>Claritromicina, tabletas 250 mg.</t>
  </si>
  <si>
    <t>Clindamicina, cápsulas 300 mg.</t>
  </si>
  <si>
    <t>Clorfenamina, tabletas 4 mg.</t>
  </si>
  <si>
    <t>Cloroquina, tabletas 150 mg (zonas endémicas).</t>
  </si>
  <si>
    <t>Clortalidona, tabletas  50 mg.</t>
  </si>
  <si>
    <t>Verificar: 1. Registros de atención en expedientes clínicos. 2. Buscar registro de la  Referencia Contrarreferencia. 3. Presencia de las Guías de Práctica Clínica: Diagnóstico y tratamiento de la rinitis alérgica, Diagnóstico y tratamiento del asma en menores de 18 años en el primero y segundo nivel de atención.</t>
  </si>
  <si>
    <t xml:space="preserve">Servicio de Electroencefalografía de Referencia y Contrarreferencia </t>
  </si>
  <si>
    <t xml:space="preserve">Verificar: 1. Registros de atención en expedientes clínicos. 2. Registro de la Referencia Contrarreferencia. </t>
  </si>
  <si>
    <t>Verificar: 1. Registros de atención  en expedientes clínicos. 2. Buscar registro de la Referencia Contrarreferencia.</t>
  </si>
  <si>
    <t>Verificar: 1. Registros de atención en expedientes clínicos. 2. Buscar registro de la Referencia Contrarreferencia. 3. Presencia de la Guía Diagnóstica: Atención del climaterio y menopausia.</t>
  </si>
  <si>
    <t>Identificación de factores de riesgo que influyen en la atención del embarazo y en el puerperio y sus complicaciones.</t>
  </si>
  <si>
    <t>Verificar: 1. Registros en expediente clínico de la identificación y análisis de factores de riesgo en la atención del embarazo y en el puerperio y sus complicaciones. 2. Presencia de las Guías de Práctica Clínica: Control prenatal con enfoque de riesgo; Detección y diagnostico de enfermedad hipertensiva en el embarazo.</t>
  </si>
  <si>
    <t>Verificar: 1. Existencia y  funcionamiento. 2. Sistema de referencia y contrarreferencia. 3. Presencia de la Guía de Práctica Clínica: Vigilancia y manejo del parto; Diagnóstico y manejo del parto pre término.</t>
  </si>
  <si>
    <t>Atención del puerperio fisiológico.</t>
  </si>
  <si>
    <t xml:space="preserve">Verificar: 1. Registros de atención en expedientes clínicos. 2. Registro de la Referencia Contrareferencia. 3. Apego a la normatividad. </t>
  </si>
  <si>
    <t xml:space="preserve">Registros de manejo de mordedura y prevención de rabia en humanos. </t>
  </si>
  <si>
    <t>Jabón líquido y material de curación.</t>
  </si>
  <si>
    <t>Inmunoglobulina humana antirrábica (clave 3833). Vacuna antirrábica humana.</t>
  </si>
  <si>
    <t>Verificar: 1. Registros de atención en expedientes clínicos. 2. Buscar registro de la Referencia Contrarreferencia. 3. Presencia de la Guía de Práctica Clínica: Diagnóstico y manejo en niños con bronquiolitis en fase aguda.</t>
  </si>
  <si>
    <t xml:space="preserve">Verificar en SIS, hojas diarias, expedientes clínicos o carpetas familiares seleccionados al azar: 1. Tarjetas de control. 2. Apego a normatividad. 3. Verificar existencia, sistema de abasto y fechas de caducidad. </t>
  </si>
  <si>
    <t>Verificar: 1. Registros de atención en expedientes clínicos. 2. Tarjetas de control. 3. Existencia, sistema de abasto, fechas de caducidad e integridad de empaquetes.</t>
  </si>
  <si>
    <t>Métodos permanentes: salpingoclasia y vasectomía.</t>
  </si>
  <si>
    <t>Verificar: 1. Documentalmente que exista establecimiento de referencia. 2. Expediente clínico, tarjetas de control. 3. Sistema de referencia y contrarreferencia.</t>
  </si>
  <si>
    <t>Verificar: 1. Documentalmente  que exista el establecimiento de referencia. 2. Sistema de referencia y contrarreferencia.</t>
  </si>
  <si>
    <t xml:space="preserve">Se cuenta con lineamientos centrales o estatales para la referencia y contrarreferencia de pacientes. </t>
  </si>
  <si>
    <t>Idem</t>
  </si>
  <si>
    <t>Servicio odontológico de referencia.</t>
  </si>
  <si>
    <t>Verificar: 1. Evidencia documental del establecimiento de referencia. 2. Registro de la referencia y contrarreferencia.</t>
  </si>
  <si>
    <t>Señalización y condiciones generales.</t>
  </si>
  <si>
    <t xml:space="preserve">Lavabo exclusivo para el lavado de manos del personal, jabón (líquido o gel) y toallas desechables. </t>
  </si>
  <si>
    <t>Limpieza del área, mobiliario y equipo.</t>
  </si>
  <si>
    <t xml:space="preserve">Verificar: 1. Bitácora de la limpieza del área firmada por el jefe del servicio. 2. Limpieza entre pacientes de: piezas de alta y baja, eyector, escupidera, sillón. 3. Condiciones de aseo. 4. Bitácora de mantenimiento. </t>
  </si>
  <si>
    <t>Unidad dental y compresora.</t>
  </si>
  <si>
    <t xml:space="preserve">Verificar: 1. Buen estado y funcionamiento. 2. Bitácora de mantenimiento preventivo y correctivo del equipo. 3. Ubicación externa con cubierta y purga de la compresora. </t>
  </si>
  <si>
    <t xml:space="preserve">Equipo de Rayos X dental en buenas condiciones. </t>
  </si>
  <si>
    <t>Verificar: 1. Estado y funcionamiento. 2. Bitácora de mantenimiento preventivo y correctivo. 3. Sistema de referencia.</t>
  </si>
  <si>
    <t>Placas radiográficas periapicales para adulto e infantiles, ganchos, caja y líquidos para revelar y fijador.</t>
  </si>
  <si>
    <t>Verificar: existencia, suficiencia, sistema de abasto y caducidad.</t>
  </si>
  <si>
    <t>Lidocaína más epinefrina sol. inyectable al 2%. Lidocaína 36 mg y epinefrina 0.018 mg, cartuchos dentales 1.8 ml. (clave 267)</t>
  </si>
  <si>
    <t>Verificar: existencia, vigencia, suficiencia, sistema de abasto y estado de conservación.</t>
  </si>
  <si>
    <t>Actividades preventivas a embarazadas.</t>
  </si>
  <si>
    <t>Verificar registros de atención en expediente clínico.</t>
  </si>
  <si>
    <t>Verificar: 1. Existencia, suficiencia, sistema de abasto  y caducidad. 2. Verificar registros de atención en expediente clínico</t>
  </si>
  <si>
    <t>Verificar registros en expediente clínico.</t>
  </si>
  <si>
    <t>Verificar: 1. Existencia, suficiencia, sistema de abasto  y caducidad de material. 2. Registros de atención en expediente clínico para comparar el diagnóstico y tratamiento.</t>
  </si>
  <si>
    <t>Diagnóstico y tratamiento de pulpitis y necrosis pulpar, absceso maxilar (drenaje);  extracción de tercer molar erupcionado.</t>
  </si>
  <si>
    <t>Verificar: 1. Registros de atención en expedientes clínicos para comparar el diagnóstico y tratamiento. 2. Existencia del establecimientos de referencias.</t>
  </si>
  <si>
    <t>Verificar registros de atención en expedientes clínicos.</t>
  </si>
  <si>
    <t>Instrumental, careta o gogles, guantes, cubrebocas, tapones auditivos y material dental.</t>
  </si>
  <si>
    <t>Verificar: 1. Existencia, suficiencia y caducidad. 2. Buen estado del material dental. 3. Funcionamiento. 4. Fecha de esterilización del instrumental.</t>
  </si>
  <si>
    <t>Mesa de trabajo con tarja para el lavado del instrumental.</t>
  </si>
  <si>
    <t>Verificar: 1. Existencia. 2. Condiciones de limpieza. 3. Funcionamiento.</t>
  </si>
  <si>
    <t>Verificar: 1. Plantilla de personal. 2.  Que el personal porte uniforme, gafete de identificación y que correspondan. 3. Capacitación en el manejo de maniobras básicas de reanimación cardiopulmonar.</t>
  </si>
  <si>
    <t>Verificar: 1. Existencia del área física. 2. Existencia del manual y material para otorgar capacitación. 3. Constancia de capacitación del personal. 4. Registros de madres capacitadas. 5. Sistema de  referencia.</t>
  </si>
  <si>
    <t>Urgencias. (Se captura en la primera columna de la hoja Carro Rojo).</t>
  </si>
  <si>
    <t>Hospitalización. (Se captura en la segunda columna de la hoja Carro Rojo).</t>
  </si>
  <si>
    <t>Idem.</t>
  </si>
  <si>
    <t>Sala de operaciones. (Se captura en la quinta columna de la hoja Carro Rojo).</t>
  </si>
  <si>
    <t>Tococirugía. (Se captura en la sexta columna de la hoja Carro Rojo).</t>
  </si>
  <si>
    <t>Recuperación post-anestésica. (Se captura en la sexta columna de la hoja Carro Rojo).</t>
  </si>
  <si>
    <t>Equipo en buenas condiciones.</t>
  </si>
  <si>
    <t>Verificar: 1. Existencia. 2. Condiciones de funcionalidad de: calderas, sistema hidroneumático y suavizador de aguas. 3. Bitácora de mantenimiento preventivo que incluya al equipo.</t>
  </si>
  <si>
    <t>Se cuenta con diagnóstico situacional que incluya un programa de mejora de la calidad.</t>
  </si>
  <si>
    <t xml:space="preserve">Verificar evidencias documentales del diagnóstico situacional y de las mejoras planteadas por el personal del establecimiento con un sistema de medición y evaluación. </t>
  </si>
  <si>
    <t>Esfigmomanómetro.</t>
  </si>
  <si>
    <t>Estetoscopio biauricular.</t>
  </si>
  <si>
    <t>Verificar: 1. Existencia de contenedores (bolsas rojas, negras y contenedor hermético de punzocortantes). 2. Uso y separación de contenedores. 3. Señalización y circulación de contenedores. 4. Existencia de almacén temporal o destino final. 5. Separado y envasado, sin mezclar con residuos municipales. 6. Documentación del registro de movimiento y control de R.P.B.I. (bitácora actualizada, convenio con el prestador de servicio legalmente autorizado y calendario de recolección).</t>
  </si>
  <si>
    <t xml:space="preserve">Verificar: 1. Realización de los estudios o demostrar establecimiento de referencia y sistema de referencia y contrarreferencia. 2. Registro de recepción de muestras. 3. Registro de entrega de resultados programada. 4. Demostrar 0% de diferimiento en  la realización de los estudios. </t>
  </si>
  <si>
    <t>Equipo de ultrasonografía propio o de referencia.</t>
  </si>
  <si>
    <t>Verificar existencia y funcionamiento o demostrar establecimiento de referencia y soporte del sistema de referencia y contrarreferencia.</t>
  </si>
  <si>
    <t>Verificar: 1. Existencia, suficiencia y sistema de abasto. 2. Registro de consumo diario y existencia de placas de acuerdo  con la demanda. 3. fecha de caducidad.</t>
  </si>
  <si>
    <t>Se cuenta con mandil emplomado para protección del personal y la embarazada.</t>
  </si>
  <si>
    <t>Verificar existencia, suficiencia, buen estado y uso por el personal.</t>
  </si>
  <si>
    <t>Placas radiológicas y chasises de varios tamaños (de acuerdo con el estudio requerido).</t>
  </si>
  <si>
    <t>Comprobar la realización de estudios simples</t>
  </si>
  <si>
    <t xml:space="preserve">Verificar registro de: 1. Estudios simples realizados diariamente. 2. Realización de los estudios programados (sin diferimiento y en caso de haberlo que se registre justificación). </t>
  </si>
  <si>
    <t>Verificar: 1. Evidencias y localización del  buzón de quejas con formatos o papel y lápiz o pluma para escribirlas. 2. Control de quejas (bitácora o registros de seguimiento).</t>
  </si>
  <si>
    <t>El establecimiento cuenta con un buzón para quejas felicitaciones y sugerencias.</t>
  </si>
  <si>
    <t>Calif.</t>
  </si>
  <si>
    <t>Lidocaína-hidrocortisona, supositorio, 60 mg / 5 mg.</t>
  </si>
  <si>
    <t>URG</t>
  </si>
  <si>
    <t>Lista de factores de riesgo para iniciar reanimación neonatal visible (o cartel).</t>
  </si>
  <si>
    <t>Datos del Establecimiento.</t>
  </si>
  <si>
    <t>Entidad</t>
  </si>
  <si>
    <t>Jurisdicción:</t>
  </si>
  <si>
    <t>Domicilio:</t>
  </si>
  <si>
    <t>Nombre del Director o Responsable del Establecimiento:</t>
  </si>
  <si>
    <t>N° de Núcleos Básicos:</t>
  </si>
  <si>
    <t>Nombre del Responsable de la Evaluación:</t>
  </si>
  <si>
    <t>El 100 % de cumplimiento de seguimiento.</t>
  </si>
  <si>
    <t>Apoyo de Imagenología con estudios simples y ultrasonografía.</t>
  </si>
  <si>
    <t>Se cuenta con personal médico capacitado para  garantizar la oferta de servicios.</t>
  </si>
  <si>
    <t xml:space="preserve">Obturación de cavidades con amalgama o resina. </t>
  </si>
  <si>
    <t xml:space="preserve">Realización de curetaje, odontoxesis. </t>
  </si>
  <si>
    <t xml:space="preserve">Servicio de rehabilitación de referencia. </t>
  </si>
  <si>
    <t>Verificar existencia, estado y  funcionamiento.</t>
  </si>
  <si>
    <t>Contactos y apagadores sin cables sueltos.</t>
  </si>
  <si>
    <t>Control de los Residuos Peligrosos Biológico- Infecciosos.</t>
  </si>
  <si>
    <t>Abasto de insumos para los equipos.</t>
  </si>
  <si>
    <t>Verificar existencia, suficiencia y sistema de abasto.</t>
  </si>
  <si>
    <t>Abasto de reactivos oportuno y completo.</t>
  </si>
  <si>
    <t xml:space="preserve">Verificar: 1. Existencia, suficiencia y control del abasto. 2. Vigencia de reactivos por muestreo (tres reactivos). </t>
  </si>
  <si>
    <t xml:space="preserve">CONTROL DE CALIDAD Interno. </t>
  </si>
  <si>
    <t>Verificar registros de las evaluaciones, análisis, resultados y acciones emprendidas.</t>
  </si>
  <si>
    <t>CONTROL DE CALIDAD Externo.</t>
  </si>
  <si>
    <t>Verificar: 1. Registros de las evaluaciones, resultados, análisis y acciones emprendidas. 2. Registro de la  congruencia de resultados  con los controles de calidad externos.</t>
  </si>
  <si>
    <t>Revisiones de seguridad del equipo y estructura del laboratorio de manera programada.</t>
  </si>
  <si>
    <t>Verificar: 1.Existencia de programa y cumplimiento. 2. Bitácora y constancias.</t>
  </si>
  <si>
    <t>El personal del servicio cuenta con uniforme y gafete de identificación.</t>
  </si>
  <si>
    <t>Verificar por muestreo que los integrantes del personal portan uniforme y gafete de identificación.</t>
  </si>
  <si>
    <t>Buenas condiciones generales del área y baños.</t>
  </si>
  <si>
    <t>Verificar su manejo.</t>
  </si>
  <si>
    <t>Verificar existencia, condiciones y funcionamiento.</t>
  </si>
  <si>
    <t>Verificar existencia y suficiencia.</t>
  </si>
  <si>
    <t xml:space="preserve">CONTROL DE CALIDAD: Interno. </t>
  </si>
  <si>
    <t>Verificar registros de las evaluaciones, análisis y acciones emprendidas.</t>
  </si>
  <si>
    <t>CONTROL DE CALIDAD: Externo.</t>
  </si>
  <si>
    <t>Verificar: 1. Registros de las evaluaciones, resultado, análisis y acciones emprendidas. 2. Registro de controles de calidad de la  congruencia clínico-radiológica.</t>
  </si>
  <si>
    <t>Revisiones de seguridad del equipo y estructura de  manera programada.</t>
  </si>
  <si>
    <t>Verificar: 1. Existencia de programa de seguridad. 2. Bitácora y constancias de acciones.</t>
  </si>
  <si>
    <t>El personal del servicio cuenta con dosímetro personal.</t>
  </si>
  <si>
    <t>Verificar: 1.Que los integrantes del personal portan su dosímetro y QUE ÉSTE CORRESPONDA AL ASIGNADO.  2. Registros de entrega y lectura del período previo a esta evaluación.</t>
  </si>
  <si>
    <t xml:space="preserve">Señalización. </t>
  </si>
  <si>
    <t>Control de los Residuos Peligrosos Biológico-Infecciosos.</t>
  </si>
  <si>
    <t>Rampas para el acceso de pacientes.</t>
  </si>
  <si>
    <t>Verificar: 1. Que tengan protección lateral con bordes y pasamanos en ambos lados. 2. Con longitud máxima entre descansos de 6 m y pendiente no mayor del 6.0%.</t>
  </si>
  <si>
    <t>Acceso para ambulancias.</t>
  </si>
  <si>
    <t>Verificar existencia.</t>
  </si>
  <si>
    <t>Circuito eléctrico conectado a planta de emergencia.</t>
  </si>
  <si>
    <t>Extintores y/o equipo contra incendios.</t>
  </si>
  <si>
    <t>Personal médico, paramédico y técnico con uniforme y gafete de identificación.</t>
  </si>
  <si>
    <t>Apoyo de laboratorio y radiología las 24 horas, propio o de referencia.</t>
  </si>
  <si>
    <t>Equipo de cirugía menor.</t>
  </si>
  <si>
    <t>Glucómetro y tiras reactivas.</t>
  </si>
  <si>
    <t>Verificar existencia, funcionamiento y sistema de abasto de insumos y baterías.</t>
  </si>
  <si>
    <t>Verificar existencia y funcionamiento.</t>
  </si>
  <si>
    <t xml:space="preserve">Estuche de diagnóstico con oftalmoscopio. </t>
  </si>
  <si>
    <t xml:space="preserve"> Verificar existencia y funcionamiento.</t>
  </si>
  <si>
    <t>Solución glucosada al 5%.</t>
  </si>
  <si>
    <t>Toma de oxígeno.</t>
  </si>
  <si>
    <t>Nebulizador.</t>
  </si>
  <si>
    <t>Humidificador.</t>
  </si>
  <si>
    <t xml:space="preserve">Aspirador portátil o tomas de succión. </t>
  </si>
  <si>
    <t>Verificar ubicación y rótulo del área.</t>
  </si>
  <si>
    <t>Control de los Residuos Peligrosos Biológico Infecciosos.</t>
  </si>
  <si>
    <t>Verificar señalización, uso y circulación de los contenedores.</t>
  </si>
  <si>
    <t xml:space="preserve">Baños para usuarias limpios, con agua y drenaje fluyendo. </t>
  </si>
  <si>
    <t>Área de valoración con privacidad.</t>
  </si>
  <si>
    <t xml:space="preserve"> Verificar existencia de biombos o cortinas.</t>
  </si>
  <si>
    <t>Camas o camas camilla con ruedas.</t>
  </si>
  <si>
    <t>Caja Roja Obstétrica.</t>
  </si>
  <si>
    <t>Servicio de Laboratorio propio o de referencia para: biometría de rutina, glucemia, examen general de orina y VDRL.</t>
  </si>
  <si>
    <t>Servicio de Ultrasonografía, propio o de referencia, para realizarla en las semanas 24 y 30 del embarazo.</t>
  </si>
  <si>
    <t>Área de curaciones. Antihistamínicos, vasodilatadores.</t>
  </si>
  <si>
    <t>Área de curaciones.</t>
  </si>
  <si>
    <t>Verificar existencia y sistema de abasto.</t>
  </si>
  <si>
    <t>Verificar: 1. Existencia y sistema de abasto. 2. Sistema de referencia y contrarreferencia.</t>
  </si>
  <si>
    <t>Servicio de rayos X propio o de referencia.</t>
  </si>
  <si>
    <t xml:space="preserve">Formatos de reporte y referencia. </t>
  </si>
  <si>
    <t>Verificar en hoja diaria del médico o por muestreo, en tarjetas de control o en los expedientes clínicos.</t>
  </si>
  <si>
    <t>Preservativos.</t>
  </si>
  <si>
    <t>Oportunidad de resultados.</t>
  </si>
  <si>
    <t>Seguimiento de casos positivos a NIC o en caso de positividad a enfermedades de transmisión sexual.</t>
  </si>
  <si>
    <t>Clínica de colposcopía de referencia.</t>
  </si>
  <si>
    <t>Verificar: 1. Existencia del documento. 2. Sistema de registro y control. 3. Uso del documento de reporte oficial. 4. Responsable del programa. 5. Existencia de Directorio actualizado. 6. Verificar el control.</t>
  </si>
  <si>
    <t xml:space="preserve">El 85% de cumplimiento de la contrarreferencia. </t>
  </si>
  <si>
    <t>Revisión documental para analizar su cumplimiento.</t>
  </si>
  <si>
    <t>Ídem.</t>
  </si>
  <si>
    <t>Referencia al 100 % de mujeres embarazadas con identificación de factores de riesgo.</t>
  </si>
  <si>
    <t>Verificar en hoja diaria del médico o por muestreo, en los expedientes clínicos o carpetas familiares seleccionados al azar, registro de la Referencia Contrarreferencia (formato de referencia integrado al expediente).</t>
  </si>
  <si>
    <t xml:space="preserve">Personal profesional odontólogo y paramédico capacitado. </t>
  </si>
  <si>
    <t>Sellador de fosetas y fisuras. Aplicación tópica de flúor en entidades y áreas geográficas sin fluorosis.</t>
  </si>
  <si>
    <t xml:space="preserve">Eliminación de focos de infección, abscesos y restos radiculares, extracción de piezas dentarias. </t>
  </si>
  <si>
    <t>Servicio de radiología y ultrasonografía.</t>
  </si>
  <si>
    <t>Verificar existencia y condiciones de camillas, tomas de oxígeno de succión y oxímetro de pulso.</t>
  </si>
  <si>
    <t>Apoyo de Laboratorio de análisis clínicos para estudios preoperatorios.</t>
  </si>
  <si>
    <t>Área y condiciones generales.</t>
  </si>
  <si>
    <t>Equipo de esterilización en buen estado y de acuerdo con las necesidades del establecimiento (calor seco, gas, etc).</t>
  </si>
  <si>
    <t>Instrumental en buenas condiciones.</t>
  </si>
  <si>
    <t>Verificar, por muestreo, estado y condiciones del instrumental quirúrgico.</t>
  </si>
  <si>
    <t>Mantenimiento de equipo y estructura.</t>
  </si>
  <si>
    <t>Verificar las bitácoras de mantenimiento preventivo y correctivo.</t>
  </si>
  <si>
    <t xml:space="preserve">Para cesárea. </t>
  </si>
  <si>
    <t xml:space="preserve">Para atención del parto. </t>
  </si>
  <si>
    <t>Verificar 1. Existencia de contenedores (bolsas roja, negra y de punzocortantes hermético). 2. Uso y separación de contenedores. 3. Señalización y circulación de contenedores. 4. Existencia de almacén temporal o destino final. 5. Separado y envasado, sin mezclar con residuos municipales. 6. Documentación del registro de movimiento y control de R.P.B.I. (bitácora actualizada, convenio con el prestador de servicio legalmente autorizado, calendario de recolección).</t>
  </si>
  <si>
    <t>Revisiones programadas de seguridad del equipo y estructura de hospitalización.</t>
  </si>
  <si>
    <t>Verificar existencia de bitácora.</t>
  </si>
  <si>
    <t>Identificación de pacientes en su persona y expediente.</t>
  </si>
  <si>
    <t>Camas de hospital con barandal.</t>
  </si>
  <si>
    <t>Ropa de cama limpia y en buenas condiciones.</t>
  </si>
  <si>
    <t>Ropa para pacientes limpia y en buenas condiciones.</t>
  </si>
  <si>
    <t>Adrenalina ámpula de 3 ó 10 ml. para diluir.</t>
  </si>
  <si>
    <t>Verificar existencia, caducidad y suficiencia.</t>
  </si>
  <si>
    <t>Agua inyectable ámpulas de 10 ml para diluciones.</t>
  </si>
  <si>
    <t>Solución salina isotónica o solución de Ringer lactato de 250 ml.</t>
  </si>
  <si>
    <t>Bicarbonato de sodio ámpulas de 10 ml. al 7.5% para diluir.</t>
  </si>
  <si>
    <t>Verificar existencia o accesibilidad y que su contenido esté completo y vigente.</t>
  </si>
  <si>
    <t>Buenas condiciones generales del área.</t>
  </si>
  <si>
    <t>Control de  los Residuos Peligrosos Biológico-Infecciosos.</t>
  </si>
  <si>
    <t xml:space="preserve">Transfer o transición de pacientes. </t>
  </si>
  <si>
    <t>Verificar existencia, localización y funcionamiento.</t>
  </si>
  <si>
    <t>Capnógrafo.</t>
  </si>
  <si>
    <t>Oxímetro.</t>
  </si>
  <si>
    <t>Ácido acetilsalicílico, tabletas 500 mg.</t>
  </si>
  <si>
    <t>Acido fólico, tabletas 5 mg.</t>
  </si>
  <si>
    <t>Ácido fólico, tabletas 0.4 mg.</t>
  </si>
  <si>
    <t>Albendazol, suspensión oral 400 mg / 20 ml.</t>
  </si>
  <si>
    <t xml:space="preserve">Albendazol, tabletas 200 mg. </t>
  </si>
  <si>
    <t>Alibour polvo, sulfato de Cobre 177 mg / g,  sulfato de Zinc 619.5 mg / g, alcanfor 26.5 mg.</t>
  </si>
  <si>
    <t xml:space="preserve">Alopurinol,  tabletas 100 mg. </t>
  </si>
  <si>
    <t>Amoxicilina, suspensión oral 500 mg / 5 ml.</t>
  </si>
  <si>
    <t>Amoxicilina, cápsulas 500 mg.</t>
  </si>
  <si>
    <t>Amoxicilina-ácido clavulánico, tabletas 500 mg / 125 mg.</t>
  </si>
  <si>
    <t>Atropina,  solución inyectable 1 mg / ml (en charola de emergencia).</t>
  </si>
  <si>
    <t>Epinefrina (adrenalina)  solución inyectable 1 mg / 1 ml (en charola roja).</t>
  </si>
  <si>
    <t>Espironolactona, tabletas 25 mg.</t>
  </si>
  <si>
    <t xml:space="preserve">Fenitoína, tabletas o cápsulas 100 mg. </t>
  </si>
  <si>
    <t xml:space="preserve">Fenobarbital, tabletas 100 mg. </t>
  </si>
  <si>
    <t>Fenobarbital, elixir 20 mg / 5 ml.</t>
  </si>
  <si>
    <t>Fitomenadiona, solución ó emulsión inyectable 2 mg / 0.2 ml.</t>
  </si>
  <si>
    <t>Fluoxetina,  tabletas o cápsulas 20 mg.</t>
  </si>
  <si>
    <t>Furosemida,  tabletas 40 mg.</t>
  </si>
  <si>
    <t>Beclometasona dipropionato de, suspensión en aerosol 10 mg / inhalador con 200 dosis de 50 μg.</t>
  </si>
  <si>
    <t>Verificar: 1. En los expedientes clínicos seleccionados las acciones preventivas promocionadas o realizadas. 2. Existencia de material que contenga las acciones preventivas por grupo de edad y los registros de asistentes a capacitación. 3. El personal de salud deberá contar con una constancia de capacitación de mínimo 8 hrs. para operar la estrategia de prevención y promoción de la salud y técnica de higiene de manos. Contar con la Guía de Práctica Clínica de atención al recién nacido sano. Prevención, Diagnóstico y Tratamiento de la anemia por deficiencia de hierro en mayores de 2 años. Prevención , Diagnóstico y Tratamiento de la anemia por deficiencia de hierro en menores de 5 años.</t>
  </si>
  <si>
    <t>Verificar: 1. En los expedientes clínicos seleccionados las acciones preventivas promocionadas o realizadas. 2. Existencia de material que contenga las acciones preventivas por grupo de edad y los registros de asistentes a capacitación. 3. El personal de salud deberá contar con una constancia de capacitación de mínimo 8 hrs. para operar la estrategia de prevención y promoción de la salud y técnica de higiene de manos. Contar con la Guía de Práctica Clínica de Uso de la vacuna antineumocócica en la prevención de neumonía en el adulto. Uso de la vacuna antiinfluenza en la prevención de neumonía en el adulto mayor.</t>
  </si>
  <si>
    <t>Verificar: 1. Registros de atención en expedientes clínicos de cada programa (diabetes mellitus, hipertensión arterial, tuberculosis, lepra,  infecciones de transmisión sexual, diagnóstico oportuno de cáncer cérvico uterino y de mama, hipertrofia de próstata. 2. Existencia de material para la prevención y promoción de la salud. Contar con la Guía de Práctica Clínica de evaluación nutricional en el adulto de 20-59 años.</t>
  </si>
  <si>
    <t>Verificar: 1. Registros documentales de la capacitación a la población. 2. Establecimientos de referencia. 3. Aplicación de cuestionarios Conners para detección de problemas de atención o conducta para maestros y padres de familia (incluidas en la Carpeta de contenidos educativos y auxiliares didácticos del paquete de servicios de salud para escolares). Contar con la Guía de Práctica Clínica de detección y atención de la violencia de pareja y de la violencia sexual en el 1er y 2do nivel.</t>
  </si>
  <si>
    <t>Verificar: 1. Registros de atención en expedientes clínicos. 2. Buscar registro de la Referencia Contrarreferencia. 3. Presencia de la Guía de Práctica Clínica: Diagnóstico y manejo de la dermatitis atópica desde el nacimiento hasta los 16 años de edad en el primer nivel de atención. Contar con la Guía de Práctica Clínica de Diagnóstico y Tratamiento de la dermatitis seborreica  en menores de 18 años.</t>
  </si>
  <si>
    <t>Verificar: 1. Registros de atención en expedientes clínicos. 2. Buscar registro de la  Referencia Contrarreferencia. Contar con la Guía de Práctica Clínica de Prevención, Diagnóstico y Tratamiento del herpes zoster en el adulto.</t>
  </si>
  <si>
    <t>Verificar: 1. Registros de atención en expedientes clínicos. Reporte epidemiológico. 3. Buscar registro de la  Referencia Contrarreferencia. 4. Presencia de las Guías de Práctica Clínica:  Diagnóstico y manejo de la infección aguda de vías aéreas superiores en pacientes mayores de 3 meses hasta los 18 años de edad. Diagnóstico y tratamiento de la faringoamigdalitis aguda. Diagnóstico y tratamiento de la sinusitis aguda. Contar con la Guía de Práctica Clínica de Prevención, Diagnóstico y Tratamiento de la influenza estacional.</t>
  </si>
  <si>
    <t>Verificar: 1. Registros de atención en expedientes clínicos. 2. Buscar registro de la  Referencia Contrarreferencia. 3. Presencia de las Guías de Práctica Clínica: Prevención y diagnóstico oportuno de la infección del tracto genitourinario inferior por Chlamydia trachomatis en el primer nivel de atención. Prevención, diagnóstico y tratamiento de la infección de vías urinarias no complicada en menores de 18 años en el primero y segundo nivel de atención. Diagnóstico y tratamiento de la infección aguda, no complicada del tracto urinario en la mujer. Diagnóstico y Tratamiento de la urolitiasis en el adulto.</t>
  </si>
  <si>
    <t>Verificar: 1. Registros de atención en expedientes clínicos. 2. Reporte epidemiológico. 3. Registro de la Referencia Contrarreferencia. 4. Presencia de la Guía de Práctica Clínica: Enfermedades de transmisión sexual en el adolescente y adulto que producen úlceras genitales: Herpes, sífilis, chancroide, linfogranuloma venéreo y granuloma inguinal. Contar con la Guía de Práctica Clínica de Diagnóstico y Tratamiento de Tracoma.</t>
  </si>
  <si>
    <t>Verificar los registros de atención en expedientes clínicos. Contar con la Guía de Práctica Clínica de Prevención Diagnóstico, Tratamiento y referencia oportuna de hiperuricemia y gota.</t>
  </si>
  <si>
    <t>Verificar: 1. Registros de atención en expedientes clínicos. 2. Resultados de laboratorio integrados al expediente, comentados e interpretados en notas médicas. 3. Presencia de la Guías de Práctica Clínica: Diagnóstico y tratamiento de la infección del tracto urinario bajo durante el embarazo, en un primer nivel de atención. 4. Sistema de abasto de tiras reactivas. Diagnóstico y Tratamiento de la enfermedad trofoblástica gestacional. Diagnóstico y Tratamiento del hipertiroidismo durante el embarazo en el 1er y 2do nivel de atención.</t>
  </si>
  <si>
    <t>Hidróxido de Aluminio y Magnesio, suspensión oral,  AlOH 3.7 mg y MgOH 4 g o trisilicato de Mg 8.9 g / 100 ml.</t>
  </si>
  <si>
    <t>Indometacina, cápsulas. 25 mg.</t>
  </si>
  <si>
    <t>Insulina humana de acción rápida regular,  solución inyectable 100 UI / ml (mínimo 1 frasco).</t>
  </si>
  <si>
    <t>Insulina humana acción intermedia NPH, solución inyectable 100 UI / ml (en presencia de casos).</t>
  </si>
  <si>
    <t>Isosorbida dinitrato,  tabletas sublinguales 5 mg.</t>
  </si>
  <si>
    <t>Itraconazol, cápsulas 100 mg.</t>
  </si>
  <si>
    <t xml:space="preserve">Lidocaína, solución inyectable al 1% 500 mg / 50ml. </t>
  </si>
  <si>
    <t xml:space="preserve">Lidocaína, solución al 10% 10 g / 100 ml, con atomizador manual. </t>
  </si>
  <si>
    <t>Lidocaína-hidrocortisona, ungüento 50 mg / g, 2.5 mg / g.</t>
  </si>
  <si>
    <t>Medroxiprogesterona y cipionato de estradiol, suspensión inyectable 25 mg/ 5mg /0.5 ml.</t>
  </si>
  <si>
    <t>Metamizol sódico, solución inyectable 1g / 2ml.</t>
  </si>
  <si>
    <t>Metamizol sódico,  comprimidos 500 mg.</t>
  </si>
  <si>
    <t xml:space="preserve">Metoclopramida, tabletas 10 mg. </t>
  </si>
  <si>
    <t>Metoprolol,  tabletas 100 mg.</t>
  </si>
  <si>
    <t>Metronidazol, óvulos o tabletas vaginales 500 mg.</t>
  </si>
  <si>
    <t>Metronidazol, suspensión oral 250 mg / 5 ml.</t>
  </si>
  <si>
    <t>Metronidazol,  tabletas 500 mg.</t>
  </si>
  <si>
    <t>Miconazol, crema 20 mg / g.</t>
  </si>
  <si>
    <t>Naproxeno, tabletas 250 mg.</t>
  </si>
  <si>
    <t>Nifedipino, comprimidos de liberación prolongada   30 mg.</t>
  </si>
  <si>
    <t>Nistatina, óvulos ó tabletas vaginales 100000 UI.</t>
  </si>
  <si>
    <t>Nistatina susp, 100 000 UI / ml.</t>
  </si>
  <si>
    <t>Nitrofurantoína, suspensión oral 25 mg / 5 ml.</t>
  </si>
  <si>
    <t>Nitrofurantoína, cápsulas 100 mg.</t>
  </si>
  <si>
    <t>Nitrofurazona,  óvulos 6 mg.</t>
  </si>
  <si>
    <t>Oxido de zinc, pasta 25 g / 100 g.</t>
  </si>
  <si>
    <t>Paracetamol, solución oral 100 mg / ml.</t>
  </si>
  <si>
    <t>Paracetamol, supositorios 300 mg.</t>
  </si>
  <si>
    <t>Paracetamol, tabletas 500 mg.</t>
  </si>
  <si>
    <t>Plantago psyllium, polvo 49.7 g / 100 g.</t>
  </si>
  <si>
    <t>Podofilina, solución dérmica  250 mg / ml.</t>
  </si>
  <si>
    <t>Polivitaminas y minerales, tabletas, grageas o cápsulas.</t>
  </si>
  <si>
    <t>Prednisona, tabletas  5 mg.</t>
  </si>
  <si>
    <t>Propranolol,  tabletas 40 mg.</t>
  </si>
  <si>
    <t>Salbutamol, suspensión en aerosol 20 mg / inhalador con dosis de 100 µg.</t>
  </si>
  <si>
    <t>Senósidos A-B, tabletas 8.6 mg.</t>
  </si>
  <si>
    <t xml:space="preserve">Teofilina, comprimidos o tableta de liberación prolongada 100 mg. </t>
  </si>
  <si>
    <t>Trimetoprima-sulfametoxazol, suspensión oral 40 mg / 200 mg / 5 ml.</t>
  </si>
  <si>
    <t>Trimetoprima-sulfametoxazol, tabletas o comprimidos  80 mg / 400 mg.</t>
  </si>
  <si>
    <t>Vitamina A, C y D, solución oral.</t>
  </si>
  <si>
    <t xml:space="preserve">Verificar en el área: 1.  Accesibilidad al documento. 2. Existencia de la Guías de Práctica Clínica: Prevención y manejo de la hemorragia postparto en el primer y segundo niveles de atención. Detección y diagnóstico de enfermedad hipertensiva en el embarazo. Atención integral de preeclampsia en segundo y tercer nivel de atención. Diagnóstico y tratamiento de eclampsia. </t>
  </si>
  <si>
    <t>Verificar: 1. Equipo completo, en  buen estado y funcional. 2. Proceso documentado de su aseo y limpieza previo a su uso. 3. Balón, válvula, reservorio y juego de mascarillas.</t>
  </si>
  <si>
    <t>Verificar existencia, sistema de abasto y suficiencia.</t>
  </si>
  <si>
    <t>Verificar buen estado, existencia, limpieza, funcionamiento y mantenimiento preventivo.</t>
  </si>
  <si>
    <t>Verificar existencia, suficiencia, fecha de caducidad e integridad del empaque.</t>
  </si>
  <si>
    <t>Estilete.</t>
  </si>
  <si>
    <t>Verificar existencia, suficiencia y fecha de caducidad de guantes.</t>
  </si>
  <si>
    <t>Batas y cubrebocas.</t>
  </si>
  <si>
    <t>Cinta adhesiva y guantes.</t>
  </si>
  <si>
    <t>Verificar existencia, suficiencia y condiciones.</t>
  </si>
  <si>
    <t>Verificar existencia, vigencia y suficiencia.</t>
  </si>
  <si>
    <t>Capa hidrocoloidea.</t>
  </si>
  <si>
    <t>Verificar existencia, sistema de abasto, suficiencia, fecha de caducidad e integridad del empaque.</t>
  </si>
  <si>
    <t xml:space="preserve">Jeringas de 1, 3, 5, 10 y 20 ml y agujas hipodérmicas de 21 y 25 mm. </t>
  </si>
  <si>
    <t>Vestidor de personal con cambio de botas y transferencia hacia la circulación blanca.</t>
  </si>
  <si>
    <t>Pasillos de circulación blanca con lavabo, jaboneras de pie con jabón y ventana a CEyE y acceso por circulación blanca a las salas de cirugía.</t>
  </si>
  <si>
    <t>Verificar: 1. Existencia de ventanilla con exclusa de CEyE al pasillo de circulación blanca. 2. Existencia de rótulo de entrega de material estéril. 3. Lavabo funcional. 4. Existencia de insumos para el lavado quirúrgico.</t>
  </si>
  <si>
    <t>No.</t>
  </si>
  <si>
    <t>Área de verificación</t>
  </si>
  <si>
    <t>Concepto</t>
  </si>
  <si>
    <t>Criterio</t>
  </si>
  <si>
    <t>HOSP ADULTOS</t>
  </si>
  <si>
    <t>QX</t>
  </si>
  <si>
    <t>TOC</t>
  </si>
  <si>
    <t>REC</t>
  </si>
  <si>
    <t xml:space="preserve">CARRO ROJO: Contenido por cajón. PRIMER CAJÓN. </t>
  </si>
  <si>
    <t>Verificar existencia, sistema de abasto, control de caducidad de los medicamentos y su ubicación.</t>
  </si>
  <si>
    <t>Adenosina solución inyectable 6 mg/2 ml.</t>
  </si>
  <si>
    <t>Esmolol solución inyectable 2.5 g / 10 ml</t>
  </si>
  <si>
    <t>NA</t>
  </si>
  <si>
    <t>Midazolam solución inyectable 5 mg / ml</t>
  </si>
  <si>
    <t>Vecuronio solución inyectable 4 mg/ml.</t>
  </si>
  <si>
    <t>Glucosa solución inyectable al 50% (adultos y pediatría) 10% (neonatología).</t>
  </si>
  <si>
    <t>Nitroglicerina solución intravenosa 50 mg /10 ml</t>
  </si>
  <si>
    <t>Nitroprusiato de sodio solución inyectable 50 mg</t>
  </si>
  <si>
    <t>CARRO ROJO: Contenido por cajón. SEGUNDO CAJÓN.</t>
  </si>
  <si>
    <t>Parches para electrodo (adulto, pediátricos, neonatales).</t>
  </si>
  <si>
    <t>Verificar: 1. Existencia, 2. Suficiencia, 3. Control de caducidad, 4. Ubicación. 5.Empaques integros.</t>
  </si>
  <si>
    <t>Catéter venoso central (4-7 fr)</t>
  </si>
  <si>
    <t>Catéter para vena periférica (17,18, 20, 22, 24 fr)</t>
  </si>
  <si>
    <t>CARRO ROJO: Contenido por cajón. TERCER CAJÓN.</t>
  </si>
  <si>
    <t>Cánulas endotraqueales: N° 2.5, 3.0, 3.5, 4.0, 4.5, 5.0, 6.5, 7.0, 7.5, 8.0, 8.5, 9.0, 9.5 mm. En caso de neonatos: 2.5 a 4.5 mm.</t>
  </si>
  <si>
    <t>Verificar: 1. Existencia, 2. Suficiencia, 3. Control de caducidad, 4. Ubicación. 5. Empaques integros.</t>
  </si>
  <si>
    <t>Cateter umbilical.</t>
  </si>
  <si>
    <t>Aguja intrósea (14,16,18).</t>
  </si>
  <si>
    <t>Guía metálica para cánulas endotraqueales (adulto y pediátrico).</t>
  </si>
  <si>
    <t>Hojas rectas: 0, 1, 2.</t>
  </si>
  <si>
    <t>Hojas curvas: 1, 2, 3, 4.</t>
  </si>
  <si>
    <t>CARRO ROJO: Contenido por cajón. CUARTO CAJÓN Y ANEXOS.</t>
  </si>
  <si>
    <t>Bolsa autoinflable para reanimación neonatal, pediátrica y adulto.</t>
  </si>
  <si>
    <t>Mascarillas: neonatales (prematuro, término), 2, 3.</t>
  </si>
  <si>
    <t>Mascarilla laríngea (1.0,1.5, 2.0,2.5,3.0,4.0). En UCIN solo número 1 y 1.5.</t>
  </si>
  <si>
    <t xml:space="preserve">Verificar: 1. Existencia. 2. Verificación periódica de funcionamiento del equipo. 3. Ubicación. 4. Bitácora de mantenimiento. </t>
  </si>
  <si>
    <t>Solución Hartmann inyectable 500 ml.</t>
  </si>
  <si>
    <t>Solución de cloruro de sodio inyectable al 0.9% 500 ml.</t>
  </si>
  <si>
    <t>Coloide solución inyectable      500 ml.</t>
  </si>
  <si>
    <t>Tabla de reanimación (Por lo menos 50 x 60 x 1.0 cm).</t>
  </si>
  <si>
    <t>Verificar existencia y ubicación, material no conductivo.</t>
  </si>
  <si>
    <t>Verificar: 1. Bitácora de control de carro rojo firmada por el responsable de turno. 2. Registro histórico del abastecimiento oportuno y completo del contenido del carro rojo.</t>
  </si>
  <si>
    <t>alcanzado</t>
  </si>
  <si>
    <t>na</t>
  </si>
  <si>
    <t>esperado</t>
  </si>
  <si>
    <t>Evidencias del desarrollo de mejora en tiempos de espera, trato digno y atención médica efectiva.</t>
  </si>
  <si>
    <t xml:space="preserve">Verificar que el resultado del tiempo de espera en urgencias en cualquier sistema de información se reporta igual o menor de 15 minutos y se difunde a los usuarios. </t>
  </si>
  <si>
    <t>Verificar  que el resultado de la satisfacción de los usuarios por el tiempo de espera en urgencias se reporta en cualquier sistema de información igual o mayor de 90% y se difunde a los usuarios.</t>
  </si>
  <si>
    <t>Verificar el resultado de la satisfacción de los usuarios por la información dada por el médico sobre el diagnóstico  y el tratamiento en urgencias se reporta en cualquier sistema de información como igual o mayor de 95% y se difunde a los usuarios.</t>
  </si>
  <si>
    <t>Participación de organizaciones no gubernamentales (ONG), organizaciones de la sociedad civil, asociaciones civiles, instituciones de asistencia privada, universidades, otras insitituciones educativas, grupos y asociaciados jurídicamente no constituidos, empresas privadas, ciudadanos a título individual, para avalar los resultados del monitoreo de indicadores de trato digno en consulta externa.</t>
  </si>
  <si>
    <t xml:space="preserve">Verificar la evidencia de la existencia del Aval Ciudadano mediante la copia del Acta de Instalación. </t>
  </si>
  <si>
    <t>Verificar evidencias de su participación mediante copias de la aplicación del formato "Guía de Cotejo para el Monitoreo Ciudadano" (F2AC/03).</t>
  </si>
  <si>
    <t>Verificar que las sugerencias de mejora propuestas por el Aval Ciudadano al personal de salud, sean tomadas en cuenta para la elaboración de la Carta Compromiso.</t>
  </si>
  <si>
    <t>VerIficar evidencias físicas o documentadas del seguimiento de los compromisos establecidos en la Carta Compromiso.</t>
  </si>
  <si>
    <t>El establecimiento difunde y hace del conocimiento de los usuarios y prestadores de servicio la Carta de Derechos Generales de los Pacientes, la Carta de Derechos de los Beneficiarios del Sistema de Protección Social en Salud, la Carta de los Derechos  de los Médicos, el Código de Ética para el personal del Enfermería y el Código de Bioética para el personal de salud.</t>
  </si>
  <si>
    <t xml:space="preserve">Verificar existencia de carteles en el establecimiento y evidencia de la difusión entre el personal y usuarios. </t>
  </si>
  <si>
    <t>Agua inyectable.</t>
  </si>
  <si>
    <t>Verificar existencia, control de caducidad de los medicamentos y su ubicación.</t>
  </si>
  <si>
    <t>Adrenalina (epinefrina) solución inyectable 1 mg / 1 ml.</t>
  </si>
  <si>
    <t xml:space="preserve">Amiodarona solución inyectable 150 mg / 3 ml. </t>
  </si>
  <si>
    <t>Atropina solución inyectable 1 mg /1 ml.</t>
  </si>
  <si>
    <t>Bicarbonato de sodio solución inyectable al 7.5% (0.75 g).</t>
  </si>
  <si>
    <t>Diazepam solución inyectable 10 mg / 2 ml.</t>
  </si>
  <si>
    <t>Dobutamina solución inyectable 250 mg.</t>
  </si>
  <si>
    <t>Dopamina solución inyectable 200 mg / 5 ml.</t>
  </si>
  <si>
    <t>Furosemide solución inyectable 20 mg / 2 ml.</t>
  </si>
  <si>
    <t>Gluconato de Calcio solución inyectable al 10%.</t>
  </si>
  <si>
    <t>Hidrocortisona solución inyectable 100 mg.</t>
  </si>
  <si>
    <t xml:space="preserve">Metilprednisolona solución inyectable 40 mg. </t>
  </si>
  <si>
    <t>Sulfato de Magnesio solución inyectable 1g / 10 ml.</t>
  </si>
  <si>
    <t>Lidocaína solución inyectable al 2%.</t>
  </si>
  <si>
    <t>Sonda de aspiración.</t>
  </si>
  <si>
    <t>Jeringas de 5, 10, 20  ml.</t>
  </si>
  <si>
    <t>Agujas hipodérmicas.</t>
  </si>
  <si>
    <t>Equipo de venoclisis con microgotero.</t>
  </si>
  <si>
    <t>Equipo de venoclisis con normogotero.</t>
  </si>
  <si>
    <t>Lidocaína con atomizador manual al 10%.</t>
  </si>
  <si>
    <t>Verificar: 1. Existencia. 2. Vigencia. 3. Ubicación.</t>
  </si>
  <si>
    <t>Cánulas de Guedel: 3, 4, 5.</t>
  </si>
  <si>
    <t>Verificar: 1. Existencia. 2. Suficiencia. 3. Ubicación.</t>
  </si>
  <si>
    <t>Mango de laringoscopio.</t>
  </si>
  <si>
    <t>Verificar: 1. Existencia. 2. Suficiencia. 3. Funcionamiento del equipo. 4. Ubicación. 5. Pilas de repuesto.</t>
  </si>
  <si>
    <t xml:space="preserve">Verificar: 1. Existencia. 2. Suficiencia. 3. Ubicación. </t>
  </si>
  <si>
    <t>Tela adhesiva.</t>
  </si>
  <si>
    <t>Extensión para oxígeno.</t>
  </si>
  <si>
    <t>Puntas nasales.</t>
  </si>
  <si>
    <t>Monitor-Desfibrilador con paletas para adulto y pediátricas.</t>
  </si>
  <si>
    <t>Tanque de oxígeno.</t>
  </si>
  <si>
    <t>Solución glucosada inyectable al 5% 250 ml.</t>
  </si>
  <si>
    <t>Responsable de la revisión de Carro Rojo.</t>
  </si>
  <si>
    <t>DIRECCIÓN GENERAL DE CALIDAD Y EDUCACIÓN EN SALUD</t>
  </si>
  <si>
    <t>ÁREA DE VERIFICACIÓN</t>
  </si>
  <si>
    <t>CONCEPTO</t>
  </si>
  <si>
    <t>CRITERIO</t>
  </si>
  <si>
    <t>Equipo de salpingoclasia abdominal y vasectomía.</t>
  </si>
  <si>
    <t xml:space="preserve">Para cirugía general básica </t>
  </si>
  <si>
    <t>Equipo de cirugía menor y desbridación.</t>
  </si>
  <si>
    <t>Equipo de legrado.</t>
  </si>
  <si>
    <t>Realización de los siguientes estudios: biometría hemática, química sanguínea (glucosa, urea, creatinina, ácido úrico, albúmina, TGP, TGO, bilirrubinas, colesterol, triglicéridos, relación albúmina/globulina), hemoglobina glucosilada (HbA1c), examen general de orina, coproparasitoscópico en serie, grupo sanguíneo y Rh, TP, TPT, prueba de embarazo, cultivos y búsqueda de BAAR.</t>
  </si>
  <si>
    <t>CLAVE</t>
  </si>
  <si>
    <t>Refrigerador para guarda de medicamentos.</t>
  </si>
  <si>
    <t xml:space="preserve">Verificar existencia y funcionamiento. </t>
  </si>
  <si>
    <t>Carbamazepina, suspensión oral 100 mg / 5 ml.</t>
  </si>
  <si>
    <t>Lidocaína,  solución inyectable al 2% 1g / 50 ml.</t>
  </si>
  <si>
    <t xml:space="preserve">Química seca. Glucómetro en buenas condiciones. </t>
  </si>
  <si>
    <t>Charola perforada.</t>
  </si>
  <si>
    <t>Verificar existencia de charolas por refrigerador (de 2 a 4).</t>
  </si>
  <si>
    <t>Verificar existencia de dos vasos por cada termo.</t>
  </si>
  <si>
    <t xml:space="preserve">Censo nominal. </t>
  </si>
  <si>
    <t>Verificar: 1. Existencia del documento en el área de la última edición. 2. Confirmar conocimiento de su existencia por el personal del área.</t>
  </si>
  <si>
    <t>Vigilancia del crecimiento y desarrollo del niño. (Dirección General de Epidemiología).</t>
  </si>
  <si>
    <t>Equipo de curaciones, charola, pinza de traslado y portagujas.</t>
  </si>
  <si>
    <t>Verificar: 1. Existencia de un equipo por cada dos núcleos básicos. 2. Buenas condiciones del instrumental: sin oxidación, buena apertura, cierre y corte  aceptable.</t>
  </si>
  <si>
    <t xml:space="preserve">Suturas (catgut, seda y nylon de dos ceros a tres ceros). </t>
  </si>
  <si>
    <t>Autoclave.</t>
  </si>
  <si>
    <t>Verificar: 1. Condiciones y funcionamiento. 2. Bitácora de mantenimiento preventivo (mínimo una vez al año) y correctivo.</t>
  </si>
  <si>
    <t xml:space="preserve">Registros de la capacitación del personal. Programa de capacitación a la madre. </t>
  </si>
  <si>
    <t>Demostrar documentalmente: 1. Establecimiento de referencia. 2. El sistema de referencia y contrarreferencia.  3. Presencia de la Guía de Práctica Clínica: Diagnóstico y manejo de la parálisis de Bell (parálisis facial idiopática).</t>
  </si>
  <si>
    <t>Verificar: 1. Existencia de contenedores (bolsas roja, negra y contenedor hermético para  punzocortantes). 2. Uso y separación de contenedores. 3. Señalización y circulación de contenedores. 4. Existencia de almacén temporal o destino final. 5. Separado y envasado, sin mezclar con residuos municipales. 6. Documentación del registro de movimiento y control de R.P.B.I. (bitácora actualizada, convenio con el prestador de servicio legalmente autorizado y calendario de recolección).</t>
  </si>
  <si>
    <t>Baños para usuarios.</t>
  </si>
  <si>
    <t>INTER CULTURALIDAD</t>
  </si>
  <si>
    <t>LINEAMIENTOS DE TRATO INTERCULTURAL</t>
  </si>
  <si>
    <t>COMITÉS DE SALUD</t>
  </si>
  <si>
    <t>Verificar: 1. Existencia documental de los lineamientos de interculturalidad. 2. Difusión y conocimiento al personal de salud de los lineamientos. Presencia de cartel con los lineamientos de interculturalidad.</t>
  </si>
  <si>
    <t>Verificar: 1. Al menos un integrante del comité habla la lengua predominante. 2. El comité difunde los programas prioritarios en la lengua predominante. Documentación de estrategias para la difusión de programas prioritarios con elementos culturales de la región.</t>
  </si>
  <si>
    <t>Verificar existencia por área, localización estratégica y vigencia de carga (no mayor de un año).</t>
  </si>
  <si>
    <t>Fecha de llenado y caducidad en los frascos y pescaderas con soluciones.</t>
  </si>
  <si>
    <t>Verificar existencia y vigencia (no mayor de 24 horas).</t>
  </si>
  <si>
    <t>TABLA 1</t>
  </si>
  <si>
    <t>PUNTAJE ESPERADO</t>
  </si>
  <si>
    <t>PUNTAJE ALCANZADO</t>
  </si>
  <si>
    <t>&lt; 85%</t>
  </si>
  <si>
    <t>EVALUACIÓN</t>
  </si>
  <si>
    <t>ACREDITA</t>
  </si>
  <si>
    <t>NO ACREDITA</t>
  </si>
  <si>
    <t>≥ 85%</t>
  </si>
  <si>
    <t>CALIFICACIÓN</t>
  </si>
  <si>
    <t>CRITERIOS MAYORES</t>
  </si>
  <si>
    <t>Verificar: 1. Funcionamiento. 2. Existencia de jabón (líquido o gel), toallas desechables y bote campana o pedal para basura. 3. Suficiencia de insumos. 4. Cartel de los 5 momentos para la higiene de manos.</t>
  </si>
  <si>
    <t>Se cuenta con diagnóstico situacional del servicio que incluya un programa de mejoras planteadas y las guías diagnóstico-terapéuticas de los cinco padecimientos más trascendentes.</t>
  </si>
  <si>
    <t>Verificar existencia de  los documentos  y fecha de actualización no mayor de dos años.</t>
  </si>
  <si>
    <t>Verificar existencia y funcionamiento con contactos diferenciados en color naranja.</t>
  </si>
  <si>
    <t>Verificar existencia de camas camillas con barandales de seguridad, condiciones y funcionamiento.</t>
  </si>
  <si>
    <t>Personal médico, paramédico y técnico del servicio con uniforme quirúrgico, sólo en área quirúrgica</t>
  </si>
  <si>
    <t xml:space="preserve">Verificar en el expediente clínico  la existencia y llenado completo del registro. </t>
  </si>
  <si>
    <t>Lámpara para emergencia portátil.</t>
  </si>
  <si>
    <t>Verificar condiciones, funcionamiento y soporte documental de su mantenimiento preventivo.</t>
  </si>
  <si>
    <t>Verificar existencia, suficiencia  y fecha de caducidad.</t>
  </si>
  <si>
    <t>Revisión en el área para verificar la existencia de proceso de sanitización y condiciones.</t>
  </si>
  <si>
    <t>Aristas redondeadas en muros y techos con material liso y lavable, zoclo sanitario.</t>
  </si>
  <si>
    <t>Equipo de parto: tijeras rectas, tijeras curvas, pinza de anillos, pinzas de Rochester (2), portaagujas y onfalotomo o equivalente.</t>
  </si>
  <si>
    <t>Verificar existencia, suficiencia y buen estado.</t>
  </si>
  <si>
    <t>Perilla neonatal para aspirar.</t>
  </si>
  <si>
    <t xml:space="preserve">Vitamina K y antibiótico oftálmico. </t>
  </si>
  <si>
    <t>Oxitocina, solución inyectable 5 UI / ml.</t>
  </si>
  <si>
    <t>Verificar existencia, suficiencia y fecha de caducidad.</t>
  </si>
  <si>
    <t>Verificar: 1. Existencia, suficiencia, fecha de caducidad e integridad del empaque. 2. Disponibilidad de cuando menos 4 diámetros: 5, 6, 8 y 10 Fr.</t>
  </si>
  <si>
    <t>Toma de oxígeno con humidificador.</t>
  </si>
  <si>
    <t>Verificar existencia, funcionamiento y suficiencia.</t>
  </si>
  <si>
    <t>Equipo de succión fijo.</t>
  </si>
  <si>
    <t>Verificar: 1. Existencia de sistema de aire comprimido grado médico. 2. Accesorios completos para disponer de aspiración controlada a 100 mm. de mercurio. 3.  Existencia de manómetro graduado.</t>
  </si>
  <si>
    <t>Ventiladores neonatales.</t>
  </si>
  <si>
    <t xml:space="preserve">Verificar: 1. Existencia.  2. Funcionamiento e inclusión en el programa de mantenimiento preventivo.  </t>
  </si>
  <si>
    <t>Solución glucosada al 5%, lidocaína sol. inyectable al 1%.</t>
  </si>
  <si>
    <t>Máquinas de anestesia con vaporizadores y sistema de ventilación completo y funcional.</t>
  </si>
  <si>
    <t>Verificar: 1. Existencia, condiciones y calibración.  2. Funcionamiento adecuado de los sistemas de: ventilación y control de gas, circuito de ventilación y respiración,  sistema de purificación de gas y sistema de monitoreo. 3. Calibración vigente de los vaporizadores.</t>
  </si>
  <si>
    <t>Verificar existencia, vigencia, suficiencia y funcionalidad del equipo.</t>
  </si>
  <si>
    <t>Pediatra, neonatólogo o médico capacitado en reanimación neonatal.</t>
  </si>
  <si>
    <t>Verificar asignación por turno en plantilla y rol, constancias de capacitación.</t>
  </si>
  <si>
    <t>Protocolos y Guías de Práctica Clínica de atención en tococirugía.</t>
  </si>
  <si>
    <t>Verificar existencia, contenido, caducidad y suficiencia.</t>
  </si>
  <si>
    <t>Furosemida, sol. iny. de 20 mg/2ml (5 frascos ámpula).</t>
  </si>
  <si>
    <t>Sulfato de magnesio, sol. iny. de 1g/10 ml (20 frascos ámpula).</t>
  </si>
  <si>
    <t>Bicarbonato de sodio, sol. iny. de 10 ml 7.5% (10 frascos ámpula).</t>
  </si>
  <si>
    <t>Gluconato de calcio, sol. iny. 10% (10 frascos ámpula).</t>
  </si>
  <si>
    <t>Dexametasona, sol. iny. de 8 mg/2 ml (2 frascos ámpula).</t>
  </si>
  <si>
    <t>Hidralazina, sol. iny. de 20 mg/ml (5 frascos ámpula).</t>
  </si>
  <si>
    <t>Fenitoina sol. iny. de 250 mg/5 ml (4 frascos ámpula).</t>
  </si>
  <si>
    <t>Nifedipina caps. de gelatina blanda de 10 mg (1 caja ó 20 cápsulas).</t>
  </si>
  <si>
    <t>Área de recuperación posparto.</t>
  </si>
  <si>
    <t>Salas de operaciones con puerta abatible por circulación blanca para el personal de salud y puerta abatible para entrada y salida del paciente por circulación gris, mesa quirúrgica, lámpara cenital con luz fría, mesas de  riñón y  mesas de Pasteur y gases medicinales. (25 m2).</t>
  </si>
  <si>
    <t>Monitores de tres canales: frecuencia cardiaca con trazo ECG, frecuencia  respiratoria y tensión arterial (TA) no invasiva, con brazalete de adulto y pediátrico para TA y oximetría de pulso.</t>
  </si>
  <si>
    <t xml:space="preserve">Verificar: 1. Existencia, suficiencia. 2. Funcionamiento e inclusión en el programa de mantenimiento preventivo.  </t>
  </si>
  <si>
    <t>Área de recuperación en área gris.</t>
  </si>
  <si>
    <t>Verificar: 1. Existencia y condiciones de camillas. 2.  Tomas de oxígeno. Toma de succión. 3. Oxímetro de pulso. 4. Existencia de un monitor de tres canales por espacio funcional.  5. Camas camillas con barandales de seguridad.</t>
  </si>
  <si>
    <t>Verificar: 1. Existencia y funcionamiento. 2. Glosa de resultados en expedientes clínicos.</t>
  </si>
  <si>
    <t>Verificar: 1. Condiciones y funcionamiento.  2. Registro de productividad de cada aparato de esterilización.</t>
  </si>
  <si>
    <t>Verificar: 1.  Existencia y condiciones. 2. Tomas de Oxígeno y succión por cada tres camas. 3. Camas con barandales de seguridad.</t>
  </si>
  <si>
    <t>Disponibilidad de bacinetes para bebés en áreas de alojamiento conjunto.</t>
  </si>
  <si>
    <t>Verificar existencia, buenas condiciones y funcionamiento.</t>
  </si>
  <si>
    <t>Central de enfermeras con mesa de acero inoxidable para la preparación de medicamentos.</t>
  </si>
  <si>
    <t>Personal médico en hospitalización:  médico general (1).</t>
  </si>
  <si>
    <t>Personal de Enfermería en hospitalización: enfermera general (1).</t>
  </si>
  <si>
    <t>Personal médico de Cirugía general (1).</t>
  </si>
  <si>
    <t>Personal médico de Anestesiología (1).</t>
  </si>
  <si>
    <t>Personal médico en hospitalización: médico familiar o Gineco-obstetra (1) .</t>
  </si>
  <si>
    <t xml:space="preserve">Personal para la atención médica familiar (núcleos básicos): médico general, enfermería.  </t>
  </si>
  <si>
    <t xml:space="preserve">Personal para el Laboratorio de análisis clínico. </t>
  </si>
  <si>
    <t xml:space="preserve">Personal para Rayos X. </t>
  </si>
  <si>
    <t>Lavabo, jabón (líquido o gel), toallas desechables.</t>
  </si>
  <si>
    <t>Fonodetector portátil de latidos fetales.</t>
  </si>
  <si>
    <t>Actividades y funciones del Comité de Calidad y Seguridad del Paciente (COCASEP).</t>
  </si>
  <si>
    <t>Verificar evidencias documentales del ascenso progresivo de la congruencia clínico-diagnóstica-terapéutica en los expedientes clínicos del establecimiento y de las acciones para mejorar la calidad del expediente clínico.</t>
  </si>
  <si>
    <t>Verificar acta constitutiva, las actas de las reuniones mensuales y actas de seguimiento de acuerdos.</t>
  </si>
  <si>
    <t>Actividades y funciones del Comité de Mortalidad Hospitalaria, Materna y Perinatal.</t>
  </si>
  <si>
    <t>100% del medicamento</t>
  </si>
  <si>
    <t>85% del medicamento</t>
  </si>
  <si>
    <t>70% del medicamento</t>
  </si>
  <si>
    <t>Verificar en expedientes clínicos registros de diagnóstico y tratamiento. Contar con la Guía de Práctica Clínica de Diagnóstico y Tratamiento de cetoacidosis diabética en niños y adultos. Diagnóstico y Tratamiento del desequilibrio acido-base.</t>
  </si>
  <si>
    <t>Verificar en las áreas su aplicación, organización, medición y evaluación. Contar con la Guía de Práctica Clínica de triage hospital de 1er contacto en los servicios de urgencias adultos para el 2do y 3er nivel.</t>
  </si>
  <si>
    <t>Prevención y atención de la violencia familiar y de género.</t>
  </si>
  <si>
    <t xml:space="preserve">Registros de detección, tratamiento y referencia. </t>
  </si>
  <si>
    <t>Detección precoz de los trastornos de la conducta alimentaria.</t>
  </si>
  <si>
    <t>Registros de detección, tratamiento y referencia en su caso.</t>
  </si>
  <si>
    <t>HOSP</t>
  </si>
  <si>
    <t>Medicamento</t>
  </si>
  <si>
    <t xml:space="preserve">Medicina preventiva. Vacunas: 1. Recién nacido y menores de 5 años: BCG, Anti-hepatitis B, Pentavalente con componente pertussis acelular (DpaT+VIP+Hib), SRP, Rotavirus, Anti influenza, DPT, Antipoliomielítica oral trivalente tipo Sabin. 2. Adolescentes: Anti-hepatitis B. 3. Adultos: Doble viral SR, toxoide tetánico y diftérico (Td). 4. Adultos mayores: Antineumocócica, Anti influenza. *(3, 4, 5, 6, 13, 54), Verificar en el censo nominal: 1. Necesidades de biológico en el período de corte. 2. Existencia de biológico al 100 % en el refrigerador, compatible con el registro. (Realizar la verificación con los cuidados que requiere el manejo de la red de frío).   </t>
  </si>
  <si>
    <t>Verificar: 1. Existencia y funcionamiento. 2. Existencia de cartel con la técnica de higiene de manos. 3. Suficiencia y sistema de abasto de insumos  con jabón (líquido o gel), toallas desechables.</t>
  </si>
  <si>
    <t>Lavabo.</t>
  </si>
  <si>
    <t>Verificar existencia, sistema de abasto y evidencias documentales de su entrega a cada asegurado.</t>
  </si>
  <si>
    <t xml:space="preserve">Cartilla Nacional de Salud. </t>
  </si>
  <si>
    <t xml:space="preserve">Verificar que el personal médico, paramédico y técnico utiliza uniforme y gafete de identificación. </t>
  </si>
  <si>
    <t>Identificación del personal de salud</t>
  </si>
  <si>
    <t>Baños.</t>
  </si>
  <si>
    <r>
      <t xml:space="preserve">Verificar: 1. Que exista al menos uno funcional por unidad. 2. Que no se guarden sustancias ajenas a su función. 3. Que el biológico esté colocado dentro del refrigerador en el lugar correspondiente de acuerdo con la norma, </t>
    </r>
    <r>
      <rPr>
        <u/>
        <sz val="10"/>
        <rFont val="Montserrat"/>
      </rPr>
      <t>primer estante</t>
    </r>
    <r>
      <rPr>
        <sz val="10"/>
        <rFont val="Montserrat"/>
      </rPr>
      <t xml:space="preserve">: Sabin, triple viral (SRP), doble viral (SR), además de la vacuna bacteriana BCG y la vacuna contra varicela; </t>
    </r>
    <r>
      <rPr>
        <u/>
        <sz val="10"/>
        <rFont val="Montserrat"/>
      </rPr>
      <t>segundo estante:</t>
    </r>
    <r>
      <rPr>
        <sz val="10"/>
        <rFont val="Montserrat"/>
      </rPr>
      <t xml:space="preserve"> DPT, Pentavalente acelular (DPaT+VIP+Hib), toxoide tetánico diftérico (Td para el adulto y DT infantil), antineumocóccica conjugada heptavalente, antineumocóccica 23 serotipos, anti-influenza, anti-hepatitis A, anti-hepatitis B, Anti-rotavirus y contra el VPH, así como la antirrábica humana, con membretes que contengan el tipo de vacuna, lote y caducidad. 4. Que el registro de control de temperatura se encuentre actualizado (al día). 5. Que exista bitácora de mantenimiento preventivo y correctivo.  6. Que no se encuentren objetos sobre el mismo. </t>
    </r>
  </si>
  <si>
    <r>
      <t xml:space="preserve">Verificar por muestreo de expedientes clínicos de recién nacidos que el resultado del tamiz neonatal esté integrado, interpretado y </t>
    </r>
    <r>
      <rPr>
        <i/>
        <u/>
        <sz val="10"/>
        <rFont val="Montserrat"/>
      </rPr>
      <t>comentado</t>
    </r>
    <r>
      <rPr>
        <sz val="10"/>
        <rFont val="Montserrat"/>
      </rPr>
      <t xml:space="preserve"> nota médica.</t>
    </r>
  </si>
  <si>
    <r>
      <t>Salas de expulsión de 20 m</t>
    </r>
    <r>
      <rPr>
        <vertAlign val="superscript"/>
        <sz val="10"/>
        <color indexed="8"/>
        <rFont val="Montserrat"/>
      </rPr>
      <t>2</t>
    </r>
  </si>
  <si>
    <t>UNIDAD DE ANÁLISIS ECONÓMICO</t>
  </si>
  <si>
    <t xml:space="preserve">CÉDULA DE EVALUACIÓN PARA HOSPITALES COMUNITARIOS O EQUIVALENTES </t>
  </si>
  <si>
    <t>LISTADO DE CLAVES DE MEDICAMENTOS DEL .. Evaluar en: BOTIQUÍN Y FARMACIA *(11, 67)</t>
  </si>
  <si>
    <t>Acciones Esenciales para la Seguridad del Paciente</t>
  </si>
  <si>
    <t>Criterios Mayores</t>
  </si>
  <si>
    <t xml:space="preserve">Personal médico  quirúrgico:  Cirugía general, Gineco-obstetra </t>
  </si>
  <si>
    <t xml:space="preserve">Personal médico de Anestesiología </t>
  </si>
  <si>
    <t>Personal de Enfermería en cirugía y  hospitalización</t>
  </si>
  <si>
    <t xml:space="preserve">Personal médico en hospitalización: médico familiar o Gineco-obstetra </t>
  </si>
  <si>
    <t>Personal para la atención médica familiar (núcleos básicos): médico general, enfermería.</t>
  </si>
  <si>
    <t>Personal para el Laboratorio de análisis clínico.</t>
  </si>
  <si>
    <t xml:space="preserve">Personal médico en hospitalización:  médico general </t>
  </si>
  <si>
    <t xml:space="preserve">Acciones preventivas para recién nacidos y menores de 5 años. </t>
  </si>
  <si>
    <t xml:space="preserve">Acciones preventivas para niñas, niños de 5 a 9 años y adolescentes. </t>
  </si>
  <si>
    <t xml:space="preserve">Acciones preventivas para el hombre. </t>
  </si>
  <si>
    <t xml:space="preserve">Acciones preventivas para la mujer. </t>
  </si>
  <si>
    <t xml:space="preserve">Acciones preventivas para el adulto mayor. </t>
  </si>
  <si>
    <t>Examen médico completo para mujeres y hombres de 40 a 59 años de edad (cada 3 años).</t>
  </si>
  <si>
    <t xml:space="preserve">Prevención selectiva (consejería), diagnóstico y tratamiento de adicciones: tabaquismo, alcoholismo. </t>
  </si>
  <si>
    <t xml:space="preserve">Diagnóstico de los trastornos por déficit de atención e hiperactividad y trastornos generalizados del desarrollo (autismo). Prevención y atención de la violencia familiar y sexual en mujeres. </t>
  </si>
  <si>
    <t xml:space="preserve">Diagnóstico y tratamiento de tuberculosis (TAES) y tuberculosis farmacorresistente (TAES-PLUS).  </t>
  </si>
  <si>
    <t>Diagnóstico y tratamiento de enfermedades exantemáticas de la niñez.</t>
  </si>
  <si>
    <t xml:space="preserve">Diagnóstico y tratamiento de esofagitis por reflujo, gastritis aguda, úlcera péptica, síndrome de colon irritable. </t>
  </si>
  <si>
    <t xml:space="preserve">Diagnóstico y tratamiento de parasitosis intestinal, diarrea aguda, fiebre tifoidea, fiebre paratifoidea, gastroenteritis infecciosa. </t>
  </si>
  <si>
    <t xml:space="preserve">Diagnóstico y tratamiento de celulitis infecciosa, dermatitis (alérgica de contacto, de contacto por irritantes, atópica, exfoliativa, seborreica y del pañal), acné, micosis superficiales, onicomicosis y verrugas vulgares. </t>
  </si>
  <si>
    <t xml:space="preserve">Prevención, diagnóstico y tratamiento de psoriasis. </t>
  </si>
  <si>
    <t xml:space="preserve">Diagnóstico y tratamiento de escabiasis, pediculosis y phthiriasis. </t>
  </si>
  <si>
    <t xml:space="preserve">Diagnóstico y tratamiento de conjuntivitis. </t>
  </si>
  <si>
    <t xml:space="preserve">Diagnóstico y tratamiento de dengue clásico. </t>
  </si>
  <si>
    <t>Diagnóstico y tratamiento de herpes zoster.</t>
  </si>
  <si>
    <t xml:space="preserve">Diagnóstico y tratamiento de amigdalitis, faringitis, faringoamigdalitis aguda, tos ferina, laringitis, traqueítis, laringotraqueítis, otitis media supurativa, rinofaringitis aguda, sinusitis aguda. </t>
  </si>
  <si>
    <t xml:space="preserve">Diagnóstico y tratamiento de cistitis, uretritis y síndrome uretral, pielonefritis. </t>
  </si>
  <si>
    <t xml:space="preserve">Diagnóstico y tratamiento de vulvitis y vaginitis agudas, subagudas y crónicas. </t>
  </si>
  <si>
    <t xml:space="preserve">Diagnóstico y tratamiento de infecciones de transmisión sexual. </t>
  </si>
  <si>
    <t xml:space="preserve">Diagnóstico y tratamiento de hepatitis A.  </t>
  </si>
  <si>
    <t xml:space="preserve">Diagnóstico y tratamiento del hipertiroidismo. </t>
  </si>
  <si>
    <t xml:space="preserve">Diagnóstico y tratamiento del hipotiroidismo congénito y en adultos. </t>
  </si>
  <si>
    <t xml:space="preserve">Diagnóstico y tratamiento farmacológico (ambulatorio) de hipertensión arterial. </t>
  </si>
  <si>
    <t xml:space="preserve">Diagnóstico y tratamiento de gota. </t>
  </si>
  <si>
    <t xml:space="preserve">Diagnóstico y tratamiento de anemia ferropriva y por deficiencia de vitamina B12,  por deficiencia de vitamina A. </t>
  </si>
  <si>
    <t>Diagnóstico y tratamiento de artritis reumatoide, osteoartritis, lumbalgia, osteoporosis.</t>
  </si>
  <si>
    <t xml:space="preserve">Diagnóstico y tratamiento de rinitis alérgica, del asma en niños y adultos. </t>
  </si>
  <si>
    <t xml:space="preserve">Atención del climaterio y menopausia. </t>
  </si>
  <si>
    <t xml:space="preserve">Diagnóstico y tratamiento de dismenorrea. </t>
  </si>
  <si>
    <t xml:space="preserve">Diagnóstico y tratamiento de mastopatía fibroquística. </t>
  </si>
  <si>
    <t xml:space="preserve">Diagnóstico y tratamiento de trastornos afectivos, de ansiedad y psicóticos. </t>
  </si>
  <si>
    <t xml:space="preserve">Diagnóstico y tratamiento de insuficiencia cardiaca crónica. </t>
  </si>
  <si>
    <t xml:space="preserve">Diagnóstico y tratamiento de la dislipidemia. </t>
  </si>
  <si>
    <t xml:space="preserve">Diagnóstico y tratamiento farmacológico de epilepsia. </t>
  </si>
  <si>
    <t xml:space="preserve">Atención del embarazo normal (control prenatal). </t>
  </si>
  <si>
    <t xml:space="preserve">Atención del embarazo normal. </t>
  </si>
  <si>
    <t xml:space="preserve">Atención del parto y puerperio fisiológico. </t>
  </si>
  <si>
    <t xml:space="preserve">Diagnóstico y tratamiento de mordeduras de serpiente. </t>
  </si>
  <si>
    <t xml:space="preserve">Diagnóstico y tratamiento del alacranismo. </t>
  </si>
  <si>
    <t>Diagnóstico de picaduras de abeja, arañas y otros artrópodos.</t>
  </si>
  <si>
    <t xml:space="preserve">Manejo en urgencias de quemaduras de primer grado. </t>
  </si>
  <si>
    <t xml:space="preserve">Manejo de lesiones traumáticas de tejidos blandos (curación y suturas). </t>
  </si>
  <si>
    <t xml:space="preserve">Manejo de mordedura y prevención de rabia en humanos. </t>
  </si>
  <si>
    <t xml:space="preserve">Diagnóstico y tratamiento de bronquitis aguda, bronquiolitis, neumonía de adquisición comunitaria en niños y en adultos. </t>
  </si>
  <si>
    <t xml:space="preserve">Métodos de planificación familiar temporales y permanentes. </t>
  </si>
  <si>
    <t>Diagnóstico y tratamiento de displasia cervical leve y moderada (NIC-I y NIC-II).</t>
  </si>
  <si>
    <r>
      <t xml:space="preserve">Atención integral al paciente entre niveles de atención, relacionados con la capacidad instalada y las necesidades de cada paciente. </t>
    </r>
    <r>
      <rPr>
        <i/>
        <sz val="10"/>
        <rFont val="Montserrat"/>
      </rPr>
      <t>Referencia y contrarreferencia</t>
    </r>
    <r>
      <rPr>
        <sz val="10"/>
        <rFont val="Montserrat"/>
      </rPr>
      <t xml:space="preserve">. </t>
    </r>
  </si>
  <si>
    <t xml:space="preserve">Estimulación temprana del recién nacido normal y el prematuro. </t>
  </si>
  <si>
    <t>Rehabilitación de fracturas y de parálisis facial.</t>
  </si>
  <si>
    <t xml:space="preserve">Carro Rojo. Existencia o accesibilidad por servicio. Requerimientos en seguridad para los pacientes. </t>
  </si>
  <si>
    <t xml:space="preserve">Urgencias. Requisitos generales. </t>
  </si>
  <si>
    <t xml:space="preserve">Urgencias. Calidad de la atención médica. </t>
  </si>
  <si>
    <t xml:space="preserve">Urgencias. Seguridad. </t>
  </si>
  <si>
    <t xml:space="preserve">Urgencias. Diagnóstico y tratamiento. </t>
  </si>
  <si>
    <t xml:space="preserve">Inyecciones, curaciones y suturas. </t>
  </si>
  <si>
    <t xml:space="preserve">Hidratación oral. </t>
  </si>
  <si>
    <t xml:space="preserve">TOCOLOGÍA. Calidad de la atención médica. </t>
  </si>
  <si>
    <t xml:space="preserve">LABOR.     Caja roja para el manejo de la Preeclampsia/Eclampsia. </t>
  </si>
  <si>
    <t>SALA DE EXPULSIÓN. Requisitos mínimos.</t>
  </si>
  <si>
    <t xml:space="preserve">TOCOCIRUGÍA. ÁREA DE REANIMACIÓN NEONATAL. Espacio tributario y personal. Dirección de Salud Materna y Perinatal </t>
  </si>
  <si>
    <t xml:space="preserve">TOCOCIRUGÍA. ÁREA DE REANIMACIÓN NEONATAL. Equipo de reanimación. </t>
  </si>
  <si>
    <t xml:space="preserve">TOCOCIRUGÍA. ÁREA DE REANIMACIÓN NEONATAL. Equipo de ventilación. </t>
  </si>
  <si>
    <t xml:space="preserve">TOCOCIRUGÍA. ÁREA DE REANIMACIÓN NEONATAL. Misceláneos. </t>
  </si>
  <si>
    <t xml:space="preserve">TOCOCIRUGÍA. ÁREA DE REANIMACIÓN NEONATAL. Material para cateterización de vasos umbilicales. </t>
  </si>
  <si>
    <t xml:space="preserve">TOCOCIRUGÍA. ÁREA DE REANIMACIÓN NEONATAL. Otros materiales. </t>
  </si>
  <si>
    <t>LABORATORIO   (mínimo: biometría hemática, química sanguínea por lo menos de cuatro elementos, EGO y CPS): Requisitos generales.</t>
  </si>
  <si>
    <t xml:space="preserve">COMITÉS TÉCNICO MÉDICO HOSPITALARIOS.  </t>
  </si>
  <si>
    <t xml:space="preserve">Personal médico de Cirugía general (1).   </t>
  </si>
  <si>
    <t xml:space="preserve">Personal médico de Anestesiología (1). </t>
  </si>
  <si>
    <t xml:space="preserve">Personal médico en hospitalización: médico familiar o Gineco-obstetra (1) .  </t>
  </si>
  <si>
    <t xml:space="preserve">Personal médico en hospitalización:  médico general (1).   </t>
  </si>
  <si>
    <t>SISTEMA DE ATENCIÓN DE QUEJAS</t>
  </si>
  <si>
    <r>
      <t>Verificar</t>
    </r>
    <r>
      <rPr>
        <b/>
        <sz val="10"/>
        <rFont val="Montserrat"/>
      </rPr>
      <t xml:space="preserve"> limpieza de las instalaciones, que no existan humedad, cuarteaduras, orificios en plafones y paredes </t>
    </r>
    <r>
      <rPr>
        <sz val="10"/>
        <rFont val="Montserrat"/>
      </rPr>
      <t xml:space="preserve">ni fugas de agua, aire o gas. </t>
    </r>
  </si>
  <si>
    <r>
      <t xml:space="preserve">Verificar </t>
    </r>
    <r>
      <rPr>
        <b/>
        <sz val="10"/>
        <rFont val="Montserrat"/>
      </rPr>
      <t xml:space="preserve">limpieza de las instalaciones, que no existan humedad, cuarteaduras, orificios en plafones y paredes </t>
    </r>
    <r>
      <rPr>
        <sz val="10"/>
        <rFont val="Montserrat"/>
      </rPr>
      <t>ni fugas de agua, aire o gas.</t>
    </r>
  </si>
  <si>
    <t>Verificar en la Unidad de Salud: 1 Existencia de al menos una persona por turno del equipo de salud con conocimiento bilingüe. 2.- Constancia de adscripción al establecimiento. 3.- El 60% del personal debe contar con una constancia de capacitación  en interculturalidad y/o género de mínimo 8 hrs. presencial y/o vía internet expedido por alguna dependencia competente.</t>
  </si>
  <si>
    <t xml:space="preserve">SERVICIO DE RAYOS X: Requisitos generales. </t>
  </si>
  <si>
    <r>
      <t>Verificar:</t>
    </r>
    <r>
      <rPr>
        <b/>
        <sz val="10"/>
        <rFont val="Montserrat"/>
      </rPr>
      <t xml:space="preserve"> 1. Limpieza de las instalaciones, que no existan humedad, cuarteaduras, orificios en plafones y paredes </t>
    </r>
    <r>
      <rPr>
        <sz val="10"/>
        <rFont val="Montserrat"/>
      </rPr>
      <t>ni fugas de agua. 2. Iluminación y ventilación adecuadas.</t>
    </r>
  </si>
  <si>
    <t>Filtración de aire de alta eficiencia y sistema de inyección, extracción y distribución de aire.</t>
  </si>
  <si>
    <r>
      <t>Verificar:</t>
    </r>
    <r>
      <rPr>
        <b/>
        <sz val="10"/>
        <rFont val="Montserrat"/>
      </rPr>
      <t xml:space="preserve"> 1. Personal médico y paramédico se lava las manos antes y después de revisar a un paciente. </t>
    </r>
    <r>
      <rPr>
        <sz val="10"/>
        <rFont val="Montserrat"/>
      </rPr>
      <t>2. Existencia de cartel con la recomendación del lavado de manos. 3. Suficiencia de insumos.</t>
    </r>
  </si>
  <si>
    <r>
      <t xml:space="preserve">Verificar: </t>
    </r>
    <r>
      <rPr>
        <b/>
        <sz val="10"/>
        <color theme="1"/>
        <rFont val="Montserrat"/>
      </rPr>
      <t xml:space="preserve">1. Limpieza e higiene de las instalaciones. </t>
    </r>
    <r>
      <rPr>
        <sz val="10"/>
        <color theme="1"/>
        <rFont val="Montserrat"/>
      </rPr>
      <t xml:space="preserve">2. </t>
    </r>
    <r>
      <rPr>
        <b/>
        <sz val="10"/>
        <color theme="1"/>
        <rFont val="Montserrat"/>
      </rPr>
      <t xml:space="preserve">Que no existan humedad, cuarteaduras, orificios en plafones y paredes </t>
    </r>
    <r>
      <rPr>
        <sz val="10"/>
        <color theme="1"/>
        <rFont val="Montserrat"/>
      </rPr>
      <t>ni fugas de agua, gas o aire. 3. Contactos y apagadores sin cables sueltos. 4.  En donde exista lavabo, deberá encontrarse cartel con recomendación del lavado de manos y evidenciar que el personal se lave las manos. 5. Existencia de insumos: jabón (líquido o gel), toallas desechables, papel sanitario y bote campana o pedal para basura. 6. Sanitarios por género. 7. Bitácora de limpieza actualizada y firmada por turno por supervisor o jefe del servicio.</t>
    </r>
  </si>
  <si>
    <r>
      <t xml:space="preserve">Circulación gris y blanca </t>
    </r>
    <r>
      <rPr>
        <sz val="10"/>
        <color indexed="8"/>
        <rFont val="Montserrat"/>
      </rPr>
      <t>bien delimitadas.</t>
    </r>
  </si>
  <si>
    <r>
      <t>Verificar:</t>
    </r>
    <r>
      <rPr>
        <b/>
        <sz val="10"/>
        <rFont val="Montserrat"/>
      </rPr>
      <t xml:space="preserve"> 1. Estructura </t>
    </r>
    <r>
      <rPr>
        <sz val="10"/>
        <rFont val="Montserrat"/>
      </rPr>
      <t>con pintura, tapiz</t>
    </r>
    <r>
      <rPr>
        <b/>
        <sz val="10"/>
        <rFont val="Montserrat"/>
      </rPr>
      <t xml:space="preserve"> en buen estado. </t>
    </r>
    <r>
      <rPr>
        <sz val="10"/>
        <rFont val="Montserrat"/>
      </rPr>
      <t>2. Mobiliario confortable y en buen estado. 3. Aire acondicionado en su caso. 4. Extintores colocados de acuerdo a la NOM-002-STPS-2000, fecha de la carga original o del último servicio de mantenimiento realizado.</t>
    </r>
  </si>
  <si>
    <r>
      <t>Verificar: 1. Existencia de baños diferenciados por género. Se sugiere contar con espacios físicos para su acceso y uso por personas con discapacidad.bote de campana o de pedal para basura, insumos: jabón (líquido o gel), toallas desechables y papel sanitario. 2. Sin fugas de agua o drenaje. 3. Limpieza e higiene.</t>
    </r>
    <r>
      <rPr>
        <b/>
        <sz val="10"/>
        <rFont val="Montserrat"/>
      </rPr>
      <t xml:space="preserve"> </t>
    </r>
    <r>
      <rPr>
        <sz val="10"/>
        <rFont val="Montserrat"/>
      </rPr>
      <t>4. Bitácora de mantenimiento y limpieza firmada por turno y por supervisor o jefe del servicio.</t>
    </r>
    <r>
      <rPr>
        <b/>
        <sz val="10"/>
        <rFont val="Montserrat"/>
      </rPr>
      <t xml:space="preserve"> </t>
    </r>
    <r>
      <rPr>
        <sz val="10"/>
        <rFont val="Montserrat"/>
      </rPr>
      <t>5. Existencia del cartel con recomendación del lavado de manos.</t>
    </r>
  </si>
  <si>
    <r>
      <t xml:space="preserve">Verificar: 1. Limpieza de celdillas de sistema de extracción y ventilación en cada una de las áreas y espacios. 2. Registro y soporte documental del último servicio de mantenimiento, </t>
    </r>
    <r>
      <rPr>
        <b/>
        <sz val="10"/>
        <rFont val="Montserrat"/>
      </rPr>
      <t>limpieza y cambio de filtro del del sistema de ventilación.</t>
    </r>
    <r>
      <rPr>
        <sz val="10"/>
        <rFont val="Montserrat"/>
      </rPr>
      <t xml:space="preserve"> </t>
    </r>
  </si>
  <si>
    <r>
      <t xml:space="preserve">1. Verificar ubicación estratégica del área. 2. Señalización de acceso restringido. 3. Existencia de ventanillas a circulaciones blanca y negra para entrega de material e instrumental estéril y recepción de instrumental sucio. 3. </t>
    </r>
    <r>
      <rPr>
        <b/>
        <sz val="10"/>
        <rFont val="Montserrat"/>
      </rPr>
      <t>Buen estado de infraestructura, limpieza y desinfección.</t>
    </r>
  </si>
  <si>
    <t>Nombre y tipo del Establecimiento</t>
  </si>
  <si>
    <t>CLUES</t>
  </si>
  <si>
    <t xml:space="preserve">Fecha de la Visita: </t>
  </si>
  <si>
    <t>Requisitos generales: Limpieza e infraestructura</t>
  </si>
  <si>
    <t>Autorizaciones sanitarias (se debe mostrar documento al personal evaluador)</t>
  </si>
  <si>
    <t>Unidad Quirúrgica y tocoquirúrgica</t>
  </si>
  <si>
    <t>Medicina preventiva. Requisitos generales. 
(CRITERIO MAYOR)</t>
  </si>
  <si>
    <t>Consulta externa. Seguridad. (CRITERIO MAYOR)</t>
  </si>
  <si>
    <r>
      <t>Verificar: 1. Ubicación y señalización. 2. Rótulo de identificación del área de vacunación.</t>
    </r>
    <r>
      <rPr>
        <b/>
        <sz val="10"/>
        <rFont val="Montserrat"/>
      </rPr>
      <t xml:space="preserve"> 3. limpieza en buen estado. </t>
    </r>
    <r>
      <rPr>
        <sz val="10"/>
        <rFont val="Montserrat"/>
      </rPr>
      <t xml:space="preserve">4. Iluminación apropiada y completa. 5. Instalaciones hidrosanitarias y eléctricas en buen estado. </t>
    </r>
    <r>
      <rPr>
        <b/>
        <sz val="10"/>
        <rFont val="Montserrat"/>
      </rPr>
      <t xml:space="preserve">6. Limpieza del área </t>
    </r>
    <r>
      <rPr>
        <sz val="10"/>
        <rFont val="Montserrat"/>
      </rPr>
      <t>y bitácora de aseo. 7. Ruta de evacuación, punto de reunión.</t>
    </r>
  </si>
  <si>
    <r>
      <t>Verificar: 1. Ubicación. 2. Rótulo de identificación</t>
    </r>
    <r>
      <rPr>
        <b/>
        <sz val="10"/>
        <rFont val="Montserrat"/>
      </rPr>
      <t>. 3. Infraestructura en buen estado.</t>
    </r>
    <r>
      <rPr>
        <sz val="10"/>
        <rFont val="Montserrat"/>
      </rPr>
      <t xml:space="preserve"> 4. Iluminación apropiada y completa. 5. Instalaciones hidrosanitarias y eléctricas en buen estado.</t>
    </r>
  </si>
  <si>
    <t>Servicio de Odontología. Requisitos generales, diagnóstico y tratamiento de caries dental. 
(CRITERIO MAYOR)</t>
  </si>
  <si>
    <t>Urgencias. Requisitos generales. 
(CRITERIO MAYOR)</t>
  </si>
  <si>
    <t>UNIDAD DE TOCOLOGÍA. Requisitos generales. 
(CRITERIO MAYOR)</t>
  </si>
  <si>
    <t>TOCOCIRUGÍA. Requisitos generales.
(CRITERIO MAYOR)</t>
  </si>
  <si>
    <t xml:space="preserve">Que  el personal ingrese a la unidad quirúrgica a través del área de vestidores y sanitarios. 2. Que  se tenga continuidad de circulación hacia el pasillo de circulación blanca. 3. Que  el egreso del personal del área de la salud sea a través del área gris hacia el área negra. </t>
  </si>
  <si>
    <t>Circuito eléctrico conectado a planta de emergencia con  restablecimiento de la energía sea en un lapso de 10 segundos o menos.</t>
  </si>
  <si>
    <r>
      <t xml:space="preserve">Verificar: </t>
    </r>
    <r>
      <rPr>
        <b/>
        <sz val="10"/>
        <rFont val="Montserrat"/>
      </rPr>
      <t xml:space="preserve">1. Existencia y funcionamiento. 2. Registro de contingencias y acciones realizadas. </t>
    </r>
    <r>
      <rPr>
        <sz val="10"/>
        <rFont val="Montserrat"/>
      </rPr>
      <t>3. Contactos diferenciados de color naranja.</t>
    </r>
  </si>
  <si>
    <r>
      <t>Verificar:</t>
    </r>
    <r>
      <rPr>
        <b/>
        <sz val="10"/>
        <color theme="1"/>
        <rFont val="Montserrat"/>
      </rPr>
      <t xml:space="preserve"> 1. Identificación en brazaletes y cabecera por lo menos con nombre y fecha de nacimiento del paciente.</t>
    </r>
    <r>
      <rPr>
        <sz val="10"/>
        <color theme="1"/>
        <rFont val="Montserrat"/>
      </rPr>
      <t xml:space="preserve"> </t>
    </r>
    <r>
      <rPr>
        <b/>
        <sz val="10"/>
        <color theme="1"/>
        <rFont val="Montserrat"/>
      </rPr>
      <t>2. Sondas y catéteres con fecha y hora de colocación y soluciones con hora de inicio y término.</t>
    </r>
  </si>
  <si>
    <r>
      <t xml:space="preserve">Verificar: 1. Existencia de insumos: jabón, toallas y papel sanitario. 2. Sin fugas de agua o drenaje. </t>
    </r>
    <r>
      <rPr>
        <b/>
        <sz val="10"/>
        <rFont val="Montserrat"/>
      </rPr>
      <t>3. Limpieza</t>
    </r>
    <r>
      <rPr>
        <sz val="10"/>
        <rFont val="Montserrat"/>
      </rPr>
      <t xml:space="preserve"> e higiene.  4. Bitácora de mantenimiento y limpieza actualizada y firmada por turno y por supervisor o jefe.</t>
    </r>
  </si>
  <si>
    <r>
      <rPr>
        <b/>
        <sz val="10"/>
        <color indexed="8"/>
        <rFont val="Montserrat"/>
      </rPr>
      <t>Buenas condiciones generales dela infraestructura del área</t>
    </r>
    <r>
      <rPr>
        <sz val="10"/>
        <color indexed="8"/>
        <rFont val="Montserrat"/>
      </rPr>
      <t xml:space="preserve"> y baños.</t>
    </r>
  </si>
  <si>
    <r>
      <t xml:space="preserve">Verificar: 1. Programa de mantenimiento preventivo. 2. Bitácora con registro de incidencias, pruebas o simulacros, servicios realizados, fallas temporales y acciones. </t>
    </r>
    <r>
      <rPr>
        <b/>
        <sz val="10"/>
        <rFont val="Montserrat"/>
      </rPr>
      <t>3. Circuito eléctrico conectado a planta de emergencia con  restablecimiento de la energía sea en un lapso de 10 segundos o menos.</t>
    </r>
  </si>
  <si>
    <t>NOMBRE DEL ESTABLECIMIENTO</t>
  </si>
  <si>
    <t>Puntaje</t>
  </si>
  <si>
    <t>Número</t>
  </si>
  <si>
    <r>
      <t>Verificar apego a NOM de expediente clínico con Cartas de consentimiento bajo información integradas en todos los expedientes clínicos.</t>
    </r>
    <r>
      <rPr>
        <b/>
        <sz val="10"/>
        <color theme="1"/>
        <rFont val="Montserrat"/>
      </rPr>
      <t xml:space="preserve"> En caso de pacientes quirúrgicos con la Lista de Verificación de la Seguridad en la Cirugía.</t>
    </r>
  </si>
  <si>
    <t>Verificar existencia, vigencia, suficiencia, semaforización, sistema de abasto y estado de conservación.</t>
  </si>
  <si>
    <r>
      <t xml:space="preserve">Verificar: 1. Existencia, condiciones y suficiencia. </t>
    </r>
    <r>
      <rPr>
        <b/>
        <sz val="10"/>
        <rFont val="Montserrat"/>
      </rPr>
      <t>2. Exista identificación en brazaletes y cabecera por lo menos con nombre, fecha de nacimiento, fecha/hora de ingreso del paciente. 3. Membrete en soluciones con nombre, fecha y hora de inicio y término. 4. Sondas y catéteres con membrete que contenga nombre, fecha y hora.</t>
    </r>
  </si>
  <si>
    <r>
      <t xml:space="preserve">Verificar: 1. Existencia y funcionamiento en el consultorio. 2. Suficiencia de insumos. </t>
    </r>
    <r>
      <rPr>
        <b/>
        <sz val="10"/>
        <rFont val="Montserrat"/>
      </rPr>
      <t>3. Existencia del cartel con técnica de higiene de manos.</t>
    </r>
  </si>
  <si>
    <r>
      <t>Verificar: 1. Existencia y funcionamiento.</t>
    </r>
    <r>
      <rPr>
        <b/>
        <sz val="10"/>
        <rFont val="Montserrat"/>
      </rPr>
      <t xml:space="preserve"> 2. Existencia de cartel con la técnica de higiene de manos.</t>
    </r>
    <r>
      <rPr>
        <sz val="10"/>
        <rFont val="Montserrat"/>
      </rPr>
      <t xml:space="preserve"> 3. Suficiencia y sistema de abasto de insumos.</t>
    </r>
  </si>
  <si>
    <t xml:space="preserve">NOM-016-SSA3-2012. Que establece los requisitos mínimos de infraestructura y equipamiento de establecimientos para la atención médica de pacientes ambulatorios. </t>
  </si>
  <si>
    <r>
      <t>Verificar: 1. Existencia y funcionamiento en el consultorio. 2</t>
    </r>
    <r>
      <rPr>
        <b/>
        <sz val="10"/>
        <rFont val="Montserrat"/>
      </rPr>
      <t>. Existencia del cartel con técnica de higiene de manos.</t>
    </r>
  </si>
  <si>
    <t>NOM-013-SSA2-2015, Para la prevención y control de enfermedades bucales. Guía de Práctica Clínica.</t>
  </si>
  <si>
    <t>Verificar: 1. Existencia, conocimiento y aplicación de la NOM-013-SSA2-2015. 2. Presencia de la Guía de Práctica Clínica: Prevención y diagnóstico de la caries dental en pacientes de 6 a 16 años. 3. Expedientes clínicos integrados y con Carta de Consentimiento bajo Información en caso de anestesia y extracción dental.</t>
  </si>
  <si>
    <r>
      <t>Verificar: 1.</t>
    </r>
    <r>
      <rPr>
        <b/>
        <sz val="10"/>
        <rFont val="Montserrat"/>
      </rPr>
      <t xml:space="preserve"> </t>
    </r>
    <r>
      <rPr>
        <sz val="10"/>
        <rFont val="Montserrat"/>
      </rPr>
      <t xml:space="preserve">Puertas abatibles, abran en una dirección y tengan mirilla. </t>
    </r>
  </si>
  <si>
    <r>
      <t>Verificar</t>
    </r>
    <r>
      <rPr>
        <b/>
        <sz val="10"/>
        <rFont val="Montserrat"/>
      </rPr>
      <t xml:space="preserve"> . 1. Que   se   realicen   procesos   de eliminación     dirigidos     a     la destrucción  de  microorganismos en   cualquier   objeto   inanimado utilizado en el área.  2. que no existan humedad, cuarteaduras, orificios en plafones y paredes ni fugas de agua o aire. </t>
    </r>
    <r>
      <rPr>
        <sz val="10"/>
        <rFont val="Montserrat"/>
      </rPr>
      <t>3. Que las salas de operaciones tenga curvas sanitarias,</t>
    </r>
    <r>
      <rPr>
        <b/>
        <sz val="10"/>
        <rFont val="Montserrat"/>
      </rPr>
      <t xml:space="preserve"> las paredes estén recubiertas de material de fácil limpieza y que no tenga ranuras, orificios o poros. 4. Que la ventilación sea artificial con instalación que permita el aire inyectado por la parte superior y extraído en la parte inferior (ductos de extracción de aire), que el sistema no recircule el aire para evitar la concentración de gases anestésicos y medicinales.</t>
    </r>
  </si>
  <si>
    <r>
      <t xml:space="preserve">Verificar: 1. Ubicación y directorio. 2. Rótulo de identificación del área de consulta externa. 3. Infraestructura en buen estado. 4. Iluminación apropiada y completa. 5. Instalaciones hidrosanitarias y eléctricas en buen estado. </t>
    </r>
    <r>
      <rPr>
        <b/>
        <sz val="10"/>
        <rFont val="Montserrat"/>
      </rPr>
      <t>6. Limpieza del área</t>
    </r>
    <r>
      <rPr>
        <sz val="10"/>
        <rFont val="Montserrat"/>
      </rPr>
      <t xml:space="preserve"> y bitácora de aseo. 7. Ruta de evacuación, punto de reunión.</t>
    </r>
  </si>
  <si>
    <r>
      <t xml:space="preserve">Ropa para pacientes, camas y camillas íntegra y limpia. </t>
    </r>
    <r>
      <rPr>
        <b/>
        <sz val="10"/>
        <rFont val="Montserrat"/>
      </rPr>
      <t>Identificación de paciente.</t>
    </r>
  </si>
  <si>
    <t>010.000.0101.00</t>
  </si>
  <si>
    <t>010.000.1706.00</t>
  </si>
  <si>
    <t>010.000.1711.00</t>
  </si>
  <si>
    <t>010.000.1345.00</t>
  </si>
  <si>
    <t>010.000.1344.00</t>
  </si>
  <si>
    <t>010.000.2503.00</t>
  </si>
  <si>
    <t>010.000.2127.00</t>
  </si>
  <si>
    <t>010.000.2128.00</t>
  </si>
  <si>
    <t>010.000.1925.00</t>
  </si>
  <si>
    <t>010.000.2247.00</t>
  </si>
  <si>
    <t>010.000.1207.00</t>
  </si>
  <si>
    <t>010.000.1206.00</t>
  </si>
  <si>
    <t>010.000.1939.00</t>
  </si>
  <si>
    <t>010.000.4255.00</t>
  </si>
  <si>
    <t>010.000.2132.00</t>
  </si>
  <si>
    <t>010.000.2133.00</t>
  </si>
  <si>
    <t>010.000.2714.00</t>
  </si>
  <si>
    <t>010.000.1926.00</t>
  </si>
  <si>
    <t>010.000.1927.00</t>
  </si>
  <si>
    <t>010.000.3112.00</t>
  </si>
  <si>
    <t>010.000.3111.00</t>
  </si>
  <si>
    <t>010.000.1940.00</t>
  </si>
  <si>
    <t>010.000.3623.00</t>
  </si>
  <si>
    <t>010.000.2304.00</t>
  </si>
  <si>
    <t>010.000.2307.00</t>
  </si>
  <si>
    <t>010.000.2308.00</t>
  </si>
  <si>
    <t>010.000.4201.00</t>
  </si>
  <si>
    <t>010.000.1223.00</t>
  </si>
  <si>
    <t>010.000.1224.00</t>
  </si>
  <si>
    <t>010.000.3413.00</t>
  </si>
  <si>
    <t>010.000.1051.00</t>
  </si>
  <si>
    <t>010.000.1050.00</t>
  </si>
  <si>
    <t>010.000.2018.00</t>
  </si>
  <si>
    <t>010.000.1364.00</t>
  </si>
  <si>
    <t>010.000.1363.00</t>
  </si>
  <si>
    <t>010.000.3509.00</t>
  </si>
  <si>
    <t>010.000.1242.00</t>
  </si>
  <si>
    <t>010.000.1561.00</t>
  </si>
  <si>
    <t>010.000.1310.00</t>
  </si>
  <si>
    <t>010.000.3407.00</t>
  </si>
  <si>
    <t>010.000.1566.00</t>
  </si>
  <si>
    <t>010.000.4260.00</t>
  </si>
  <si>
    <t>010.000.5302.00</t>
  </si>
  <si>
    <t>010.000.1911.00</t>
  </si>
  <si>
    <t>010.000.1562.00</t>
  </si>
  <si>
    <t>010.000.1271.00</t>
  </si>
  <si>
    <t>010.000.4376.00</t>
  </si>
  <si>
    <t>010.000.1272.00</t>
  </si>
  <si>
    <t>010.000.1904.00</t>
  </si>
  <si>
    <t>010.000.1903.00</t>
  </si>
  <si>
    <t>010.000.2622.00</t>
  </si>
  <si>
    <t>010.000.2623.00</t>
  </si>
  <si>
    <t>010.000.1099.00</t>
  </si>
  <si>
    <t>010.000.0871.00</t>
  </si>
  <si>
    <t>010.000.0204.00</t>
  </si>
  <si>
    <t>010.000.0477.00</t>
  </si>
  <si>
    <t>010.000.0822.00</t>
  </si>
  <si>
    <t>010.000.0574.00</t>
  </si>
  <si>
    <t>010.000.0402.00</t>
  </si>
  <si>
    <t>010.000.0561.00</t>
  </si>
  <si>
    <t>010.000.0502.00</t>
  </si>
  <si>
    <t>010.000.0503.00</t>
  </si>
  <si>
    <t>010.000.0504.00</t>
  </si>
  <si>
    <t>010.000.0611.00</t>
  </si>
  <si>
    <t>010.000.0525.00</t>
  </si>
  <si>
    <t>010.000.0570.00</t>
  </si>
  <si>
    <t>010.000.0592.00</t>
  </si>
  <si>
    <t>010.000.0261.00</t>
  </si>
  <si>
    <t>010.000.0262.00</t>
  </si>
  <si>
    <t>010.000.0264.00</t>
  </si>
  <si>
    <t>010.000.0109.00</t>
  </si>
  <si>
    <t>010.000.0108.00</t>
  </si>
  <si>
    <t>010.000.0572.00</t>
  </si>
  <si>
    <t>010.000.0891.00</t>
  </si>
  <si>
    <t>010.000.0597.00</t>
  </si>
  <si>
    <t>010.000.0804.00</t>
  </si>
  <si>
    <t>010.000.0106.00</t>
  </si>
  <si>
    <t>010.000.0105.00</t>
  </si>
  <si>
    <t>010.000.0104.00</t>
  </si>
  <si>
    <t>010.000.0901.00</t>
  </si>
  <si>
    <t>010.000.0472.00</t>
  </si>
  <si>
    <t>010.000.0530.00</t>
  </si>
  <si>
    <t>010.000.0429.00</t>
  </si>
  <si>
    <t>010.000.0437.00</t>
  </si>
  <si>
    <t>040.000.2609.00</t>
  </si>
  <si>
    <t>040.000.2608.00</t>
  </si>
  <si>
    <t>010.000.3417.00</t>
  </si>
  <si>
    <t>020.000.3847.00</t>
  </si>
  <si>
    <t>020.000.3849.00</t>
  </si>
  <si>
    <t>040.000.2601.00</t>
  </si>
  <si>
    <t>040.000.2619.00</t>
  </si>
  <si>
    <t>010.000.0474.00</t>
  </si>
  <si>
    <t xml:space="preserve">ADMISIÓN. </t>
  </si>
  <si>
    <t xml:space="preserve">SALA(S) DE LABOR. Requisitos mínimos. </t>
  </si>
  <si>
    <t xml:space="preserve">TOCOCIRUGÍA. ÁREA DE REANIMACIÓN NEONATAL. Medicamentos. </t>
  </si>
  <si>
    <t>UNIDAD QUIRÚRGICA. Requisitos generales.  
(CRITERIO MAYOR</t>
  </si>
  <si>
    <t xml:space="preserve">UNIDAD QUIRÚRGICA. Requisitos mínimos.  </t>
  </si>
  <si>
    <t xml:space="preserve">CENTRAL DE EQUIPOS Y ESTERILIZACIÓN. (CEyE).
(CRITERIO MAYOR)   </t>
  </si>
  <si>
    <t>HOSPITALIZACIÓN. Requisitos de seguridad. 
(CRITERIO MAYOR)</t>
  </si>
  <si>
    <t xml:space="preserve">Personal para el Laboratorio de análisis clínico.  </t>
  </si>
  <si>
    <t xml:space="preserve">Personal para Rayos X.   </t>
  </si>
  <si>
    <t xml:space="preserve">INFRAESTRUCTURA: Casa de máquinas.  </t>
  </si>
  <si>
    <t xml:space="preserve">INFORMACIÓN BÁSICA PARA LA CALIDAD  </t>
  </si>
  <si>
    <t xml:space="preserve">Resultados de Trato digno y atención médica efectiva.  </t>
  </si>
  <si>
    <t xml:space="preserve">INDICADORES DEL AVAL CIUDADANO EN URGENCIAS Y HOSPITALIZACIÓN.  </t>
  </si>
  <si>
    <t xml:space="preserve">DIFUSIÓN DE CÓDIGOS ÉTICO-CONDUCTUALES:  </t>
  </si>
  <si>
    <t>Personal de Enfermería general.</t>
  </si>
  <si>
    <t>Faboterápico polivante antialacrán, solución inyectable con liofilizado y diluyente de 10 ml "zona endémica"</t>
  </si>
  <si>
    <r>
      <t xml:space="preserve">Faboterápico polivante antialacrán, solución inyectable con liofilizado y diluyente de 5 ml  </t>
    </r>
    <r>
      <rPr>
        <i/>
        <sz val="10"/>
        <color indexed="8"/>
        <rFont val="Montserrat"/>
      </rPr>
      <t>"zona endémica"</t>
    </r>
  </si>
  <si>
    <r>
      <t xml:space="preserve">Faboterápico polivante antiarácnido solución inyectable con liofilizado y diluyente de 5 ml </t>
    </r>
    <r>
      <rPr>
        <i/>
        <sz val="10"/>
        <color indexed="8"/>
        <rFont val="Montserrat"/>
      </rPr>
      <t>"zona endémica"</t>
    </r>
  </si>
  <si>
    <t xml:space="preserve">Valproato de magnesio, tableta con cubierta entérica 185.6 mg. "en presencia de casos". </t>
  </si>
  <si>
    <t xml:space="preserve">Valproato de magnesio, solución oral 186 mg / ml. "en presencia de casos". </t>
  </si>
  <si>
    <t xml:space="preserve">Digoxina, tabletas 0.25 mg  "en presencia de casos". </t>
  </si>
  <si>
    <t xml:space="preserve">Digoxina, elíxir  0.05 mg / ml  "en presencia de casos". </t>
  </si>
  <si>
    <t xml:space="preserve">Digoxina,  solución inyectable 0.5 mg / 2 ml.  "en presencia de casos". </t>
  </si>
  <si>
    <t>LISTADO DE CLAVES DE MEDICAMENTOS 
Evaluar en: FARMACIA *(11, 67)
Se evaluará con base en su cuadro estatal de medicamentos y de acuerdo a su perfil epidemiológico.</t>
  </si>
  <si>
    <r>
      <t xml:space="preserve">Verificar: 1. Registros en el expediente del personal del turno matutino. </t>
    </r>
    <r>
      <rPr>
        <b/>
        <sz val="10"/>
        <rFont val="Montserrat"/>
      </rPr>
      <t>(Plan de cobertura  para turno vespertino, nocturno y especial (guardias imaginarias), Título y cédula de especialidad, con certificación vigente, Capacitación en  Acciones Esenciales para la Seguridad del Paciente, conocimiento y aplicación)</t>
    </r>
    <r>
      <rPr>
        <sz val="10"/>
        <rFont val="Montserrat"/>
      </rPr>
      <t xml:space="preserve">. </t>
    </r>
    <r>
      <rPr>
        <b/>
        <sz val="10"/>
        <rFont val="Montserrat"/>
      </rPr>
      <t xml:space="preserve">2. Plan de cobertura  </t>
    </r>
    <r>
      <rPr>
        <sz val="10"/>
        <rFont val="Montserrat"/>
      </rPr>
      <t>para turno vespertino, nocturno y especial</t>
    </r>
    <r>
      <rPr>
        <b/>
        <sz val="10"/>
        <rFont val="Montserrat"/>
      </rPr>
      <t xml:space="preserve"> (guardias imaginarias)</t>
    </r>
    <r>
      <rPr>
        <sz val="10"/>
        <rFont val="Montserrat"/>
      </rPr>
      <t>, que contenga directorio telefónico actualizado. 3. Programa de cobertura (períodos vacacionales y de incidencias no programadas).</t>
    </r>
  </si>
  <si>
    <r>
      <t>Verificar:</t>
    </r>
    <r>
      <rPr>
        <b/>
        <sz val="10"/>
        <rFont val="Montserrat"/>
      </rPr>
      <t xml:space="preserve"> </t>
    </r>
    <r>
      <rPr>
        <sz val="10"/>
        <rFont val="Montserrat"/>
      </rPr>
      <t>1. Registros en el expediente del personal del turno matutino.</t>
    </r>
    <r>
      <rPr>
        <b/>
        <sz val="10"/>
        <rFont val="Montserrat"/>
      </rPr>
      <t xml:space="preserve"> (Plan de cobertura  para turno vespertino, nocturno y especial (guardias imaginarias), Título y cédula de especialidad,  (certificación vigente del Gineco-obstetra que realiza procedimientos quirúrgicos), Capacitación en Acciones Esenciales para la Seguridad del Paciente, conocimiento y aplicación). 2. Plan de cobertura</t>
    </r>
    <r>
      <rPr>
        <sz val="10"/>
        <rFont val="Montserrat"/>
      </rPr>
      <t xml:space="preserve">  para turno vespertino, nocturno y especial </t>
    </r>
    <r>
      <rPr>
        <b/>
        <sz val="10"/>
        <rFont val="Montserrat"/>
      </rPr>
      <t>(guardias imaginarias)</t>
    </r>
    <r>
      <rPr>
        <sz val="10"/>
        <rFont val="Montserrat"/>
      </rPr>
      <t>, que contenga directorio telefónico actualizado. 3. Programa de cobertura (períodos vacacionales y de incidencias no programadas).</t>
    </r>
  </si>
  <si>
    <r>
      <t xml:space="preserve">Verificar: 1. Registros en los expedientes del personal. </t>
    </r>
    <r>
      <rPr>
        <b/>
        <sz val="10"/>
        <rFont val="Montserrat"/>
      </rPr>
      <t>(Que se cuente por lo menos uno  en cada turno y Título y cédula profesional,  Capacitación en Acciones Esenciales para la Seguridad del Paciente, conocimiento y aplicación)</t>
    </r>
    <r>
      <rPr>
        <sz val="10"/>
        <rFont val="Montserrat"/>
      </rPr>
      <t>. 2. Programa de cobertura (períodos vacacionales y de incidencias no programadas).</t>
    </r>
  </si>
  <si>
    <r>
      <t>Verificar: 1. Registros en los expedientes del personal de todos los turnos</t>
    </r>
    <r>
      <rPr>
        <b/>
        <sz val="10"/>
        <rFont val="Montserrat"/>
      </rPr>
      <t xml:space="preserve"> (Título y cédula profesional,  Capacitación en Acciones Esenciales para la Seguridad del Paciente, conocimiento y aplicación)</t>
    </r>
    <r>
      <rPr>
        <sz val="10"/>
        <rFont val="Montserrat"/>
      </rPr>
      <t>. 2. Programa de cobertura (de períodos vacacionales y de incidencias no programadas).</t>
    </r>
  </si>
  <si>
    <r>
      <t xml:space="preserve">Verificar: 1. Registros en los expedientes del personal de todos los turnos </t>
    </r>
    <r>
      <rPr>
        <b/>
        <sz val="10"/>
        <rFont val="Montserrat"/>
      </rPr>
      <t>(Título y cédula profesional,  Capacitación en Acciones Esenciales para la Seguridad del Paciente, conocimiento y aplicación)</t>
    </r>
    <r>
      <rPr>
        <sz val="10"/>
        <rFont val="Montserrat"/>
      </rPr>
      <t>. 2. Programa de cobertura (de períodos vacacionales y de incidencias no programadas).</t>
    </r>
  </si>
  <si>
    <t>Verificar: 1. Registros en el expediente del personal del turno matutino  (Título y cédula profesional,  Capacitación en  Acciones Esenciales para la Seguridad del Paciente, conocimiento y aplicación). 2. Programa de cobertura (de períodos vacacionales y de incidencias no programadas).</t>
  </si>
  <si>
    <r>
      <t>Verificar: 1. Registros en el expediente del personal del turno matutino.</t>
    </r>
    <r>
      <rPr>
        <b/>
        <sz val="10"/>
        <rFont val="Montserrat"/>
      </rPr>
      <t>, Título y cédula profesional o técnico profesional,  Capacitación en Acciones Esenciales para la Seguridad del Paciente, conocimiento y aplicación)</t>
    </r>
    <r>
      <rPr>
        <sz val="10"/>
        <rFont val="Montserrat"/>
      </rPr>
      <t>. 2. Programa de cobertura (de períodos vacacionales y de incidencias no programadas).</t>
    </r>
  </si>
  <si>
    <r>
      <t>Verificar: 1. Registros en el expediente del personal del turno matutino,</t>
    </r>
    <r>
      <rPr>
        <b/>
        <sz val="10"/>
        <rFont val="Montserrat"/>
      </rPr>
      <t xml:space="preserve"> Título y cédula profesional o técnico profesional,  Capacitación en Acciones Esenciales para la Seguridad del Paciente, conocimiento y aplicación)</t>
    </r>
    <r>
      <rPr>
        <sz val="10"/>
        <rFont val="Montserrat"/>
      </rPr>
      <t>. 2. Programa de cobertura (de períodos vacacionales y de incidencias no programadas).</t>
    </r>
  </si>
  <si>
    <t>010.000.2230.01</t>
  </si>
  <si>
    <t>Amoxicilina-ácido clavulánico, suspensión oralEnvase con 100 ml, Cada 5 ml de suspensión contienen el equivalente a 600 mg de amoxicilina y 42.9 mg de ácido clavulánico</t>
  </si>
  <si>
    <t>010.000.6300.00</t>
  </si>
  <si>
    <t>010.000.2030.01</t>
  </si>
  <si>
    <t>Desogestrel  y etinilestradiol, grageas 0.15 mg / 0.03 mg</t>
  </si>
  <si>
    <t>010.000.3508.00</t>
  </si>
  <si>
    <t>Lisinopril cápsulas o tabletas 10 mg.</t>
  </si>
  <si>
    <t>010.000.6333.00</t>
  </si>
  <si>
    <t>010.000.6334.00</t>
  </si>
  <si>
    <t>Ramipril,  cápsulas o tabletas 10 mg.</t>
  </si>
  <si>
    <t>020.000.6167.00</t>
  </si>
  <si>
    <t>010.000.1732.01</t>
  </si>
  <si>
    <t>010.000.4483.01</t>
  </si>
  <si>
    <t>010.000.1308.01</t>
  </si>
  <si>
    <t>216 a 254</t>
  </si>
  <si>
    <t>179 a 215</t>
  </si>
  <si>
    <t>menos de 178</t>
  </si>
  <si>
    <t>Sistema de energía de emergencia</t>
  </si>
  <si>
    <t>Cumplimiento normativo de al menos 70% los expedientes clínicos revisados</t>
  </si>
  <si>
    <r>
      <t xml:space="preserve">Verificar 1.  existencia, condiciones y funcionamiento. </t>
    </r>
    <r>
      <rPr>
        <b/>
        <sz val="10"/>
        <rFont val="Montserrat"/>
      </rPr>
      <t>2</t>
    </r>
    <r>
      <rPr>
        <sz val="10"/>
        <rFont val="Montserrat"/>
      </rPr>
      <t xml:space="preserve">. </t>
    </r>
    <r>
      <rPr>
        <b/>
        <sz val="10"/>
        <rFont val="Montserrat"/>
      </rPr>
      <t xml:space="preserve">Que   se   realicen   procesos   de eliminación     dirigidos     a     la destrucción  de  microorganismos en   cualquier   objeto   inanimado utilizado en el área.  3. que no existan humedad, cuarteaduras, orificios en plafones y paredes ni fugas de agua o aire. 4. Que  el personal ingrese a la unidad quirúrgica a través del área de vestidores y sanitarios. 2. Que  se tenga continuidad de circulación hacia el pasillo de circulación blanca. 3. Que  el egreso del personal del área de la salud sea a través del área gris hacia el área negra. </t>
    </r>
  </si>
  <si>
    <r>
      <t xml:space="preserve">Verificar: 1. Registros en el expediente del personal del turno matutino. </t>
    </r>
    <r>
      <rPr>
        <b/>
        <sz val="10"/>
        <rFont val="Montserrat"/>
      </rPr>
      <t xml:space="preserve">(Plan de cobertura  para turno vespertino, nocturno y especial (guardias imaginarias), </t>
    </r>
    <r>
      <rPr>
        <b/>
        <sz val="10"/>
        <rFont val="Montserrat"/>
      </rPr>
      <t xml:space="preserve">y  que concidan con los turnos del personal quirúrgico, Título y cédula de especialidad, Capacitación en Acciones Esenciales para la Seguridad del Paciente, conocimiento y aplicación). 2. Plan de cobertura  </t>
    </r>
    <r>
      <rPr>
        <sz val="10"/>
        <rFont val="Montserrat"/>
      </rPr>
      <t xml:space="preserve">para turno vespertino, nocturno y especial </t>
    </r>
    <r>
      <rPr>
        <b/>
        <sz val="10"/>
        <rFont val="Montserrat"/>
      </rPr>
      <t>(guardias imaginarias)</t>
    </r>
    <r>
      <rPr>
        <sz val="10"/>
        <rFont val="Montserrat"/>
      </rPr>
      <t>, que contenga directorio telefónico actualizado. 3. Programa de cobertura (períodos vacacionales y de incidencias no programadas).</t>
    </r>
  </si>
  <si>
    <r>
      <t>Sala de operaciones con mesa quirúrgica, instrumental y material y c</t>
    </r>
    <r>
      <rPr>
        <b/>
        <sz val="10"/>
        <rFont val="Montserrat"/>
      </rPr>
      <t xml:space="preserve">umplimiento en esta área de los  ítems 267, 272, 273 y 274 de Unidad quirúrgica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</si>
</sst>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name val="Calibri"/>
      <family val="2"/>
    </font>
    <font>
      <b/>
      <sz val="9"/>
      <name val="Montserrat"/>
    </font>
    <font>
      <b/>
      <sz val="12"/>
      <name val="Montserrat"/>
    </font>
    <font>
      <sz val="11"/>
      <color theme="1"/>
      <name val="Montserrat"/>
    </font>
    <font>
      <sz val="10"/>
      <name val="Montserrat"/>
    </font>
    <font>
      <b/>
      <sz val="10"/>
      <name val="Montserrat"/>
    </font>
    <font>
      <b/>
      <sz val="10"/>
      <color indexed="8"/>
      <name val="Montserrat"/>
    </font>
    <font>
      <sz val="11"/>
      <name val="Montserrat"/>
    </font>
    <font>
      <b/>
      <i/>
      <sz val="10"/>
      <name val="Montserrat"/>
    </font>
    <font>
      <b/>
      <sz val="11"/>
      <color indexed="43"/>
      <name val="Montserrat"/>
    </font>
    <font>
      <b/>
      <sz val="11"/>
      <name val="Montserrat"/>
    </font>
    <font>
      <b/>
      <sz val="12"/>
      <color indexed="8"/>
      <name val="Montserrat"/>
    </font>
    <font>
      <u/>
      <sz val="10"/>
      <name val="Montserrat"/>
    </font>
    <font>
      <i/>
      <u/>
      <sz val="10"/>
      <name val="Montserrat"/>
    </font>
    <font>
      <i/>
      <sz val="10"/>
      <name val="Montserrat"/>
    </font>
    <font>
      <b/>
      <sz val="11"/>
      <color indexed="8"/>
      <name val="Montserrat"/>
    </font>
    <font>
      <b/>
      <sz val="7"/>
      <color indexed="43"/>
      <name val="Montserrat"/>
    </font>
    <font>
      <b/>
      <sz val="7"/>
      <name val="Montserrat"/>
    </font>
    <font>
      <sz val="10"/>
      <color theme="1"/>
      <name val="Montserrat"/>
    </font>
    <font>
      <sz val="10"/>
      <color indexed="60"/>
      <name val="Montserrat"/>
    </font>
    <font>
      <sz val="10"/>
      <color indexed="8"/>
      <name val="Montserrat"/>
    </font>
    <font>
      <vertAlign val="superscript"/>
      <sz val="10"/>
      <color indexed="8"/>
      <name val="Montserrat"/>
    </font>
    <font>
      <b/>
      <sz val="12"/>
      <color indexed="43"/>
      <name val="Montserrat"/>
    </font>
    <font>
      <sz val="12"/>
      <name val="Montserrat"/>
    </font>
    <font>
      <sz val="12"/>
      <color indexed="8"/>
      <name val="Montserrat"/>
    </font>
    <font>
      <b/>
      <sz val="10"/>
      <color theme="1"/>
      <name val="Montserrat"/>
    </font>
    <font>
      <b/>
      <sz val="10"/>
      <color indexed="9"/>
      <name val="Montserrat"/>
    </font>
    <font>
      <i/>
      <sz val="10"/>
      <color indexed="8"/>
      <name val="Montserrat"/>
    </font>
    <font>
      <sz val="9"/>
      <color theme="1"/>
      <name val="Montserrat"/>
    </font>
  </fonts>
  <fills count="13">
    <fill>
      <patternFill patternType="none"/>
    </fill>
    <fill>
      <patternFill patternType="gray125"/>
    </fill>
    <fill>
      <patternFill patternType="solid">
        <fgColor indexed="30"/>
        <bgColor indexed="64"/>
      </patternFill>
    </fill>
    <fill>
      <patternFill patternType="solid">
        <fgColor indexed="9"/>
        <bgColor indexed="26"/>
      </patternFill>
    </fill>
    <fill>
      <patternFill patternType="solid">
        <fgColor indexed="30"/>
        <bgColor indexed="21"/>
      </patternFill>
    </fill>
    <fill>
      <patternFill patternType="solid">
        <fgColor indexed="9"/>
        <bgColor indexed="64"/>
      </patternFill>
    </fill>
    <fill>
      <patternFill patternType="solid">
        <fgColor indexed="11"/>
        <bgColor indexed="64"/>
      </patternFill>
    </fill>
    <fill>
      <patternFill patternType="solid">
        <fgColor indexed="15"/>
        <bgColor indexed="64"/>
      </patternFill>
    </fill>
    <fill>
      <patternFill patternType="solid">
        <fgColor theme="0"/>
        <bgColor indexed="64"/>
      </patternFill>
    </fill>
    <fill>
      <patternFill patternType="solid">
        <fgColor rgb="FF98989A"/>
        <bgColor indexed="64"/>
      </patternFill>
    </fill>
    <fill>
      <patternFill patternType="solid">
        <fgColor rgb="FF98989A"/>
        <bgColor indexed="21"/>
      </patternFill>
    </fill>
    <fill>
      <patternFill patternType="solid">
        <fgColor rgb="FFBC955C"/>
        <bgColor indexed="64"/>
      </patternFill>
    </fill>
    <fill>
      <patternFill patternType="solid">
        <fgColor rgb="FFBC955C"/>
        <bgColor indexed="31"/>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8"/>
      </top>
      <bottom style="thin">
        <color indexed="8"/>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s>
  <cellStyleXfs count="1">
    <xf numFmtId="0" fontId="0" fillId="0" borderId="0"/>
  </cellStyleXfs>
  <cellXfs count="186">
    <xf numFmtId="0" fontId="0" fillId="0" borderId="0" xfId="0"/>
    <xf numFmtId="0" fontId="3" fillId="0" borderId="0" xfId="0" applyFont="1"/>
    <xf numFmtId="0" fontId="4" fillId="0" borderId="0" xfId="0" applyFont="1"/>
    <xf numFmtId="0" fontId="4" fillId="0" borderId="0" xfId="0" applyFont="1" applyAlignment="1">
      <alignment horizontal="left"/>
    </xf>
    <xf numFmtId="0" fontId="9" fillId="9" borderId="11"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13" xfId="0" applyFont="1" applyFill="1" applyBorder="1" applyAlignment="1">
      <alignment horizontal="center" vertical="center"/>
    </xf>
    <xf numFmtId="0" fontId="9" fillId="9" borderId="1" xfId="0" applyFont="1" applyFill="1" applyBorder="1" applyAlignment="1">
      <alignment horizontal="center" vertical="center"/>
    </xf>
    <xf numFmtId="0" fontId="6" fillId="6" borderId="5" xfId="0" applyFont="1" applyFill="1" applyBorder="1" applyAlignment="1">
      <alignment horizontal="center" vertical="center"/>
    </xf>
    <xf numFmtId="0" fontId="10" fillId="9" borderId="3" xfId="0" applyFont="1" applyFill="1" applyBorder="1" applyAlignment="1">
      <alignment vertical="center" wrapText="1"/>
    </xf>
    <xf numFmtId="0" fontId="11" fillId="0" borderId="3" xfId="0" applyFont="1" applyBorder="1" applyAlignment="1">
      <alignment horizontal="center" vertical="center" wrapText="1"/>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6" fillId="3" borderId="3" xfId="0" applyFont="1" applyFill="1" applyBorder="1" applyAlignment="1">
      <alignment horizontal="center" vertical="center"/>
    </xf>
    <xf numFmtId="0" fontId="3" fillId="0" borderId="3" xfId="0" applyFont="1" applyBorder="1" applyAlignment="1">
      <alignment horizontal="center" vertical="center"/>
    </xf>
    <xf numFmtId="0" fontId="3" fillId="7" borderId="3" xfId="0" applyFont="1" applyFill="1" applyBorder="1" applyAlignment="1">
      <alignment horizontal="center" vertical="center"/>
    </xf>
    <xf numFmtId="0" fontId="12" fillId="0" borderId="3" xfId="0" applyFont="1" applyBorder="1" applyAlignment="1">
      <alignment horizontal="center" vertical="center"/>
    </xf>
    <xf numFmtId="0" fontId="5" fillId="0" borderId="3" xfId="0" applyFont="1" applyBorder="1" applyAlignment="1">
      <alignment horizontal="justify" vertical="center" wrapText="1"/>
    </xf>
    <xf numFmtId="0" fontId="5" fillId="0" borderId="1" xfId="0" applyFont="1" applyBorder="1" applyAlignment="1">
      <alignment horizontal="justify" vertical="center"/>
    </xf>
    <xf numFmtId="0" fontId="11" fillId="3" borderId="3" xfId="0" applyFont="1" applyFill="1" applyBorder="1" applyAlignment="1">
      <alignment horizontal="center" vertical="center"/>
    </xf>
    <xf numFmtId="49" fontId="5" fillId="0" borderId="1" xfId="0" applyNumberFormat="1" applyFont="1" applyBorder="1" applyAlignment="1">
      <alignment horizontal="justify" vertical="center"/>
    </xf>
    <xf numFmtId="0" fontId="5" fillId="3" borderId="3" xfId="0" applyFont="1" applyFill="1" applyBorder="1" applyAlignment="1">
      <alignment horizontal="justify" vertical="center"/>
    </xf>
    <xf numFmtId="0" fontId="5" fillId="0" borderId="3" xfId="0" applyFont="1" applyBorder="1" applyAlignment="1">
      <alignment horizontal="justify" vertical="center"/>
    </xf>
    <xf numFmtId="0" fontId="5" fillId="0" borderId="1" xfId="0" applyFont="1" applyBorder="1" applyAlignment="1">
      <alignment horizontal="justify" vertical="center" wrapText="1"/>
    </xf>
    <xf numFmtId="0" fontId="5" fillId="3" borderId="3" xfId="0" applyFont="1" applyFill="1" applyBorder="1" applyAlignment="1">
      <alignment horizontal="justify" vertical="center" wrapText="1"/>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5" fillId="3" borderId="1" xfId="0" applyFont="1" applyFill="1" applyBorder="1" applyAlignment="1">
      <alignment horizontal="justify" vertical="center"/>
    </xf>
    <xf numFmtId="0" fontId="5" fillId="3" borderId="1" xfId="0" applyFont="1" applyFill="1" applyBorder="1" applyAlignment="1">
      <alignment horizontal="justify" vertical="center" wrapText="1"/>
    </xf>
    <xf numFmtId="0" fontId="5" fillId="0" borderId="1" xfId="0" applyFont="1" applyBorder="1" applyAlignment="1">
      <alignment horizontal="justify" vertical="center" wrapText="1" shrinkToFit="1"/>
    </xf>
    <xf numFmtId="0" fontId="5" fillId="0" borderId="3" xfId="0" applyFont="1" applyBorder="1" applyAlignment="1">
      <alignment horizontal="justify" vertical="center" wrapText="1" shrinkToFit="1"/>
    </xf>
    <xf numFmtId="0" fontId="7" fillId="0" borderId="3" xfId="0" applyFont="1" applyBorder="1" applyAlignment="1">
      <alignment horizontal="center" vertical="center"/>
    </xf>
    <xf numFmtId="0" fontId="16" fillId="0" borderId="3" xfId="0" applyFont="1" applyBorder="1" applyAlignment="1">
      <alignment horizontal="center" vertical="center"/>
    </xf>
    <xf numFmtId="0" fontId="17" fillId="9" borderId="3" xfId="0" applyFont="1" applyFill="1" applyBorder="1" applyAlignment="1">
      <alignment vertical="center" wrapText="1"/>
    </xf>
    <xf numFmtId="0" fontId="5" fillId="0" borderId="1" xfId="0" applyFont="1" applyBorder="1" applyAlignment="1">
      <alignment horizontal="center" vertical="center" wrapText="1" shrinkToFit="1"/>
    </xf>
    <xf numFmtId="0" fontId="18" fillId="9" borderId="3" xfId="0" applyFont="1" applyFill="1" applyBorder="1" applyAlignment="1">
      <alignment vertical="center" wrapText="1"/>
    </xf>
    <xf numFmtId="0" fontId="5" fillId="0" borderId="1" xfId="0" applyFont="1" applyBorder="1" applyAlignment="1">
      <alignment horizontal="left" vertical="center" wrapText="1" shrinkToFit="1"/>
    </xf>
    <xf numFmtId="0" fontId="5" fillId="5" borderId="1" xfId="0" applyFont="1" applyFill="1" applyBorder="1" applyAlignment="1">
      <alignment horizontal="justify" vertical="center" wrapText="1" shrinkToFit="1"/>
    </xf>
    <xf numFmtId="0" fontId="19" fillId="0" borderId="1" xfId="0" applyFont="1" applyBorder="1" applyAlignment="1">
      <alignment horizontal="justify" vertical="center"/>
    </xf>
    <xf numFmtId="0" fontId="19" fillId="8" borderId="3" xfId="0" applyFont="1" applyFill="1" applyBorder="1" applyAlignment="1">
      <alignment horizontal="justify" vertical="center" wrapText="1" shrinkToFit="1"/>
    </xf>
    <xf numFmtId="0" fontId="19" fillId="8" borderId="1" xfId="0" applyFont="1" applyFill="1" applyBorder="1" applyAlignment="1">
      <alignment horizontal="justify" vertical="center" wrapText="1" shrinkToFit="1"/>
    </xf>
    <xf numFmtId="0" fontId="6" fillId="0" borderId="3"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4" fillId="0" borderId="0" xfId="0" applyFont="1" applyAlignment="1">
      <alignment horizontal="center" vertical="center"/>
    </xf>
    <xf numFmtId="0" fontId="20" fillId="2" borderId="0" xfId="0" applyFont="1" applyFill="1" applyAlignment="1">
      <alignment horizontal="center" vertical="center"/>
    </xf>
    <xf numFmtId="0" fontId="21" fillId="0" borderId="3" xfId="0" applyFont="1" applyBorder="1" applyAlignment="1">
      <alignment horizontal="justify" vertical="center" wrapText="1" shrinkToFit="1"/>
    </xf>
    <xf numFmtId="0" fontId="3" fillId="0" borderId="3" xfId="0" applyFont="1" applyBorder="1" applyAlignment="1">
      <alignment horizontal="center" vertical="center" wrapText="1" shrinkToFit="1"/>
    </xf>
    <xf numFmtId="0" fontId="4" fillId="0" borderId="0" xfId="0" applyFont="1" applyAlignment="1">
      <alignment horizontal="justify" vertical="center"/>
    </xf>
    <xf numFmtId="0" fontId="20" fillId="2" borderId="0" xfId="0" applyFont="1" applyFill="1" applyAlignment="1">
      <alignment horizontal="justify" vertical="center"/>
    </xf>
    <xf numFmtId="0" fontId="21" fillId="0" borderId="3" xfId="0" applyFont="1" applyBorder="1" applyAlignment="1">
      <alignment horizontal="justify" vertical="center"/>
    </xf>
    <xf numFmtId="0" fontId="19" fillId="0" borderId="1" xfId="0" applyFont="1" applyBorder="1" applyAlignment="1">
      <alignment horizontal="justify" vertical="center" wrapText="1"/>
    </xf>
    <xf numFmtId="0" fontId="3" fillId="9" borderId="3" xfId="0" applyFont="1" applyFill="1" applyBorder="1" applyAlignment="1">
      <alignment vertical="center" wrapText="1"/>
    </xf>
    <xf numFmtId="0" fontId="23" fillId="9" borderId="3" xfId="0" applyFont="1" applyFill="1" applyBorder="1" applyAlignment="1">
      <alignment vertical="center" wrapText="1"/>
    </xf>
    <xf numFmtId="0" fontId="6" fillId="0" borderId="3" xfId="0" applyFont="1" applyBorder="1" applyAlignment="1">
      <alignment horizontal="center" vertical="center" wrapText="1"/>
    </xf>
    <xf numFmtId="0" fontId="3" fillId="0" borderId="1" xfId="0" applyFont="1" applyBorder="1" applyAlignment="1">
      <alignment horizontal="center" vertical="center" wrapText="1"/>
    </xf>
    <xf numFmtId="0" fontId="21" fillId="0" borderId="3" xfId="0" applyFont="1" applyBorder="1" applyAlignment="1">
      <alignment horizontal="justify" vertical="center" wrapText="1"/>
    </xf>
    <xf numFmtId="0" fontId="21" fillId="0" borderId="1" xfId="0" applyFont="1" applyBorder="1" applyAlignment="1">
      <alignment horizontal="justify" vertical="center" wrapText="1"/>
    </xf>
    <xf numFmtId="0" fontId="5" fillId="0" borderId="0" xfId="0" applyFont="1" applyAlignment="1">
      <alignment horizontal="center" vertical="center"/>
    </xf>
    <xf numFmtId="0" fontId="24" fillId="9" borderId="1" xfId="0" applyFont="1" applyFill="1" applyBorder="1" applyAlignment="1">
      <alignment horizontal="justify" vertical="center"/>
    </xf>
    <xf numFmtId="0" fontId="19" fillId="0" borderId="1" xfId="0" applyFont="1" applyBorder="1" applyAlignment="1">
      <alignment horizontal="justify" vertical="center" wrapText="1" shrinkToFit="1"/>
    </xf>
    <xf numFmtId="0" fontId="3" fillId="0" borderId="1" xfId="0" applyFont="1" applyBorder="1" applyAlignment="1">
      <alignment horizontal="center" vertical="center"/>
    </xf>
    <xf numFmtId="0" fontId="21" fillId="0" borderId="1" xfId="0" applyFont="1" applyBorder="1" applyAlignment="1">
      <alignment horizontal="justify" vertical="center" wrapText="1" shrinkToFit="1"/>
    </xf>
    <xf numFmtId="0" fontId="17" fillId="9" borderId="3" xfId="0" applyFont="1" applyFill="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3" fillId="0" borderId="2" xfId="0" applyFont="1" applyBorder="1" applyAlignment="1">
      <alignment horizontal="center" vertical="center"/>
    </xf>
    <xf numFmtId="0" fontId="12" fillId="0" borderId="1" xfId="0" applyFont="1" applyBorder="1" applyAlignment="1">
      <alignment horizontal="center" vertical="center"/>
    </xf>
    <xf numFmtId="0" fontId="4" fillId="9" borderId="0" xfId="0" applyFont="1" applyFill="1"/>
    <xf numFmtId="0" fontId="5" fillId="0" borderId="10" xfId="0" applyFont="1" applyBorder="1" applyAlignment="1">
      <alignment horizontal="justify" vertical="center" wrapText="1"/>
    </xf>
    <xf numFmtId="0" fontId="5" fillId="0" borderId="9" xfId="0" applyFont="1" applyBorder="1" applyAlignment="1">
      <alignment horizontal="left" vertical="center" wrapText="1"/>
    </xf>
    <xf numFmtId="0" fontId="3" fillId="0" borderId="2" xfId="0" applyFont="1" applyBorder="1" applyAlignment="1">
      <alignment horizontal="center" vertical="center" wrapText="1"/>
    </xf>
    <xf numFmtId="0" fontId="4" fillId="0" borderId="0" xfId="0" applyFont="1" applyAlignment="1">
      <alignment horizontal="center"/>
    </xf>
    <xf numFmtId="0" fontId="25" fillId="0" borderId="0" xfId="0" applyFont="1" applyAlignment="1">
      <alignment horizontal="center"/>
    </xf>
    <xf numFmtId="0" fontId="6" fillId="9" borderId="1" xfId="0" applyFont="1" applyFill="1" applyBorder="1" applyAlignment="1">
      <alignment horizontal="center" vertical="center"/>
    </xf>
    <xf numFmtId="0" fontId="21"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5" borderId="3" xfId="0" applyFont="1" applyFill="1" applyBorder="1" applyAlignment="1">
      <alignment horizontal="justify" vertical="center"/>
    </xf>
    <xf numFmtId="0" fontId="27" fillId="4" borderId="3" xfId="0" applyFont="1" applyFill="1" applyBorder="1" applyAlignment="1">
      <alignment horizontal="center" vertical="center" wrapText="1"/>
    </xf>
    <xf numFmtId="0" fontId="27" fillId="10" borderId="3" xfId="0" applyFont="1" applyFill="1" applyBorder="1" applyAlignment="1">
      <alignment horizontal="center" vertical="center" textRotation="90" wrapText="1"/>
    </xf>
    <xf numFmtId="0" fontId="27" fillId="10" borderId="3" xfId="0" applyFont="1" applyFill="1" applyBorder="1" applyAlignment="1">
      <alignment horizontal="center" vertical="center" wrapText="1"/>
    </xf>
    <xf numFmtId="0" fontId="16" fillId="0" borderId="0" xfId="0" applyFont="1" applyAlignment="1">
      <alignment horizontal="center"/>
    </xf>
    <xf numFmtId="0" fontId="3" fillId="0" borderId="0" xfId="0" applyFont="1" applyAlignment="1">
      <alignment horizontal="justify" vertical="center"/>
    </xf>
    <xf numFmtId="0" fontId="6" fillId="0" borderId="0" xfId="0" applyFont="1" applyAlignment="1">
      <alignment horizontal="right" vertical="center"/>
    </xf>
    <xf numFmtId="0" fontId="2" fillId="0" borderId="22" xfId="0" applyFont="1" applyBorder="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6" fillId="0" borderId="3" xfId="0" applyFont="1" applyBorder="1" applyAlignment="1">
      <alignment horizontal="justify" vertical="center" wrapText="1"/>
    </xf>
    <xf numFmtId="0" fontId="6" fillId="0" borderId="3" xfId="0" applyFont="1" applyBorder="1" applyAlignment="1">
      <alignment horizontal="justify" vertical="center" wrapText="1" shrinkToFit="1"/>
    </xf>
    <xf numFmtId="0" fontId="7" fillId="0" borderId="3" xfId="0" applyFont="1" applyBorder="1" applyAlignment="1">
      <alignment horizontal="justify" vertical="center"/>
    </xf>
    <xf numFmtId="0" fontId="6" fillId="0" borderId="1" xfId="0" applyFont="1" applyBorder="1" applyAlignment="1">
      <alignment horizontal="justify" vertical="center" wrapText="1" shrinkToFit="1"/>
    </xf>
    <xf numFmtId="1" fontId="11" fillId="0" borderId="3" xfId="0" applyNumberFormat="1" applyFont="1" applyBorder="1" applyAlignment="1">
      <alignment horizontal="center" vertical="center" wrapText="1"/>
    </xf>
    <xf numFmtId="0" fontId="7" fillId="0" borderId="3" xfId="0" applyFont="1" applyBorder="1" applyAlignment="1">
      <alignment horizontal="justify" vertical="center" wrapText="1"/>
    </xf>
    <xf numFmtId="0" fontId="6" fillId="0" borderId="0" xfId="0" applyFont="1" applyAlignment="1">
      <alignment vertical="center"/>
    </xf>
    <xf numFmtId="0" fontId="6" fillId="9" borderId="24" xfId="0" applyFont="1" applyFill="1" applyBorder="1" applyAlignment="1">
      <alignment vertical="center" wrapText="1"/>
    </xf>
    <xf numFmtId="0" fontId="6" fillId="9" borderId="1" xfId="0" applyFont="1" applyFill="1" applyBorder="1" applyAlignment="1">
      <alignment horizontal="justify" vertical="center" wrapText="1"/>
    </xf>
    <xf numFmtId="0" fontId="6" fillId="9" borderId="3" xfId="0" applyFont="1" applyFill="1" applyBorder="1" applyAlignment="1">
      <alignment horizontal="center" vertical="center" textRotation="90"/>
    </xf>
    <xf numFmtId="0" fontId="11" fillId="9" borderId="3" xfId="0" applyFont="1" applyFill="1" applyBorder="1" applyAlignment="1">
      <alignment horizontal="center" vertical="center" textRotation="90" wrapText="1"/>
    </xf>
    <xf numFmtId="0" fontId="21" fillId="0" borderId="3" xfId="0" applyFont="1" applyBorder="1" applyAlignment="1">
      <alignment horizontal="left" vertical="center" wrapText="1"/>
    </xf>
    <xf numFmtId="0" fontId="5" fillId="0" borderId="8" xfId="0" applyFont="1" applyBorder="1" applyAlignment="1">
      <alignment horizontal="center" vertical="center" wrapText="1" shrinkToFit="1"/>
    </xf>
    <xf numFmtId="0" fontId="5" fillId="9" borderId="1" xfId="0" applyFont="1" applyFill="1" applyBorder="1" applyAlignment="1">
      <alignment horizontal="center" vertical="center"/>
    </xf>
    <xf numFmtId="0" fontId="5" fillId="0" borderId="3" xfId="0" applyFont="1" applyBorder="1" applyAlignment="1">
      <alignment horizontal="left" vertical="center"/>
    </xf>
    <xf numFmtId="0" fontId="5" fillId="0" borderId="10" xfId="0" applyFont="1" applyBorder="1" applyAlignment="1">
      <alignment vertical="center" wrapText="1" shrinkToFit="1"/>
    </xf>
    <xf numFmtId="0" fontId="29" fillId="8" borderId="3" xfId="0" applyFont="1" applyFill="1" applyBorder="1" applyAlignment="1">
      <alignment horizontal="center" vertical="center"/>
    </xf>
    <xf numFmtId="0" fontId="11" fillId="11" borderId="3" xfId="0" applyFont="1" applyFill="1" applyBorder="1" applyAlignment="1">
      <alignment horizontal="left" vertical="center" wrapText="1"/>
    </xf>
    <xf numFmtId="0" fontId="2" fillId="0" borderId="0" xfId="0" applyFont="1" applyAlignment="1">
      <alignment horizontal="right" vertical="center"/>
    </xf>
    <xf numFmtId="0" fontId="5" fillId="0" borderId="0" xfId="0" applyFont="1" applyAlignment="1">
      <alignment horizontal="center" vertical="center"/>
    </xf>
    <xf numFmtId="0" fontId="16" fillId="8" borderId="3" xfId="0" applyFont="1" applyFill="1" applyBorder="1" applyAlignment="1">
      <alignment horizontal="center" vertical="center"/>
    </xf>
    <xf numFmtId="0" fontId="11" fillId="12" borderId="19" xfId="0" applyFont="1" applyFill="1" applyBorder="1" applyAlignment="1">
      <alignment horizontal="center" vertical="center"/>
    </xf>
    <xf numFmtId="0" fontId="2" fillId="0" borderId="22" xfId="0" applyFont="1" applyBorder="1" applyAlignment="1">
      <alignment horizontal="right" vertical="center"/>
    </xf>
    <xf numFmtId="0" fontId="11" fillId="11" borderId="24" xfId="0" applyFont="1" applyFill="1" applyBorder="1" applyAlignment="1">
      <alignment horizontal="center" vertical="center" wrapText="1"/>
    </xf>
    <xf numFmtId="0" fontId="11" fillId="11" borderId="26" xfId="0" applyFont="1" applyFill="1" applyBorder="1" applyAlignment="1">
      <alignment horizontal="center" vertical="center" wrapText="1"/>
    </xf>
    <xf numFmtId="0" fontId="11" fillId="11" borderId="25" xfId="0" applyFont="1" applyFill="1" applyBorder="1" applyAlignment="1">
      <alignment horizontal="center" vertical="center" wrapText="1"/>
    </xf>
    <xf numFmtId="0" fontId="11" fillId="0" borderId="0" xfId="0" applyFont="1" applyAlignment="1">
      <alignment horizontal="center" vertical="center"/>
    </xf>
    <xf numFmtId="0" fontId="11" fillId="0" borderId="18"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25" fillId="0" borderId="21" xfId="0" applyFont="1" applyBorder="1" applyAlignment="1">
      <alignment horizontal="center"/>
    </xf>
    <xf numFmtId="0" fontId="5" fillId="0" borderId="10" xfId="0" applyFont="1" applyBorder="1" applyAlignment="1">
      <alignment horizontal="justify" vertical="center" wrapText="1"/>
    </xf>
    <xf numFmtId="0" fontId="5" fillId="0" borderId="8" xfId="0" applyFont="1" applyBorder="1" applyAlignment="1">
      <alignment horizontal="justify" vertical="center"/>
    </xf>
    <xf numFmtId="0" fontId="5" fillId="0" borderId="6" xfId="0" applyFont="1" applyBorder="1" applyAlignment="1">
      <alignment horizontal="justify" vertical="center"/>
    </xf>
    <xf numFmtId="0" fontId="5" fillId="0" borderId="3"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3" xfId="0" applyFont="1" applyBorder="1" applyAlignment="1">
      <alignment horizontal="justify" vertical="center" wrapText="1" shrinkToFi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5" borderId="1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5" fillId="9" borderId="1" xfId="0" applyFont="1" applyFill="1" applyBorder="1" applyAlignment="1">
      <alignment horizontal="justify" vertical="center"/>
    </xf>
    <xf numFmtId="0" fontId="5" fillId="9" borderId="2" xfId="0" applyFont="1" applyFill="1" applyBorder="1" applyAlignment="1">
      <alignment horizontal="justify" vertical="center"/>
    </xf>
    <xf numFmtId="0" fontId="5" fillId="0" borderId="10" xfId="0" applyFont="1" applyBorder="1" applyAlignment="1">
      <alignment horizontal="justify" vertical="center"/>
    </xf>
    <xf numFmtId="0" fontId="4" fillId="0" borderId="0" xfId="0" applyFont="1" applyAlignment="1">
      <alignment horizontal="center" vertical="center"/>
    </xf>
    <xf numFmtId="0" fontId="4" fillId="0" borderId="0" xfId="0" applyFont="1" applyAlignment="1">
      <alignment horizontal="justify" vertical="center"/>
    </xf>
    <xf numFmtId="0" fontId="5" fillId="0" borderId="3" xfId="0" applyFont="1" applyBorder="1" applyAlignment="1">
      <alignment horizontal="justify" vertical="center"/>
    </xf>
    <xf numFmtId="0" fontId="6" fillId="0" borderId="0" xfId="0" applyFont="1" applyAlignment="1">
      <alignment horizontal="center" vertical="center"/>
    </xf>
    <xf numFmtId="0" fontId="6" fillId="0" borderId="0" xfId="0" applyFont="1" applyAlignment="1">
      <alignment horizontal="right" vertical="center"/>
    </xf>
    <xf numFmtId="0" fontId="26"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right" vertical="center" wrapText="1"/>
    </xf>
    <xf numFmtId="0" fontId="5" fillId="3" borderId="3" xfId="0" applyFont="1" applyFill="1" applyBorder="1" applyAlignment="1">
      <alignment horizontal="justify" vertical="center"/>
    </xf>
    <xf numFmtId="0" fontId="5" fillId="0" borderId="1" xfId="0" applyFont="1" applyBorder="1" applyAlignment="1">
      <alignment horizontal="justify" vertical="center"/>
    </xf>
    <xf numFmtId="0" fontId="5" fillId="3" borderId="1" xfId="0" applyFont="1" applyFill="1" applyBorder="1" applyAlignment="1">
      <alignment horizontal="justify" vertical="center"/>
    </xf>
    <xf numFmtId="0" fontId="5" fillId="3" borderId="3" xfId="0" applyFont="1" applyFill="1" applyBorder="1" applyAlignment="1">
      <alignment horizontal="justify" vertical="center" wrapText="1" shrinkToFit="1"/>
    </xf>
    <xf numFmtId="0" fontId="5" fillId="0" borderId="10" xfId="0" applyFont="1" applyBorder="1" applyAlignment="1">
      <alignment horizontal="justify" vertical="center" wrapText="1" shrinkToFit="1"/>
    </xf>
    <xf numFmtId="0" fontId="5" fillId="0" borderId="8" xfId="0" applyFont="1" applyBorder="1" applyAlignment="1">
      <alignment horizontal="justify" vertical="center" wrapText="1" shrinkToFit="1"/>
    </xf>
    <xf numFmtId="0" fontId="5" fillId="0" borderId="6" xfId="0" applyFont="1" applyBorder="1" applyAlignment="1">
      <alignment horizontal="justify" vertical="center" wrapText="1" shrinkToFit="1"/>
    </xf>
    <xf numFmtId="0" fontId="6" fillId="0" borderId="0" xfId="0" applyFont="1" applyAlignment="1">
      <alignment horizontal="center" vertical="center" wrapText="1"/>
    </xf>
    <xf numFmtId="0" fontId="2" fillId="0" borderId="0" xfId="0" applyFont="1" applyAlignment="1">
      <alignment horizontal="center" vertical="center"/>
    </xf>
    <xf numFmtId="0" fontId="6" fillId="0" borderId="4" xfId="0" applyFont="1" applyBorder="1" applyAlignment="1">
      <alignment horizontal="center" vertical="center"/>
    </xf>
    <xf numFmtId="0" fontId="2" fillId="0" borderId="3" xfId="0" applyFont="1" applyBorder="1" applyAlignment="1">
      <alignment horizontal="center" vertical="center"/>
    </xf>
    <xf numFmtId="0" fontId="2" fillId="11" borderId="3" xfId="0" applyFont="1" applyFill="1" applyBorder="1" applyAlignment="1">
      <alignment horizontal="center" vertical="center" wrapText="1"/>
    </xf>
    <xf numFmtId="0" fontId="2" fillId="11" borderId="3"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16" fillId="0" borderId="3" xfId="0" applyFont="1" applyBorder="1" applyAlignment="1">
      <alignment horizontal="center"/>
    </xf>
    <xf numFmtId="0" fontId="4" fillId="0" borderId="0" xfId="0" applyFont="1" applyAlignment="1">
      <alignment horizontal="center"/>
    </xf>
    <xf numFmtId="0" fontId="16" fillId="0" borderId="1" xfId="0" applyFont="1" applyBorder="1" applyAlignment="1">
      <alignment horizontal="justify" vertical="center"/>
    </xf>
    <xf numFmtId="0" fontId="16" fillId="0" borderId="2" xfId="0" applyFont="1" applyBorder="1" applyAlignment="1">
      <alignment horizontal="justify" vertical="center"/>
    </xf>
    <xf numFmtId="0" fontId="16" fillId="0" borderId="17" xfId="0" applyFont="1" applyBorder="1" applyAlignment="1">
      <alignment horizontal="justify" vertical="center"/>
    </xf>
    <xf numFmtId="0" fontId="4" fillId="0" borderId="3" xfId="0" applyFont="1" applyBorder="1" applyAlignment="1">
      <alignment horizontal="justify" vertical="center"/>
    </xf>
    <xf numFmtId="10" fontId="16" fillId="0" borderId="3" xfId="0" applyNumberFormat="1" applyFont="1" applyBorder="1" applyAlignment="1">
      <alignment horizontal="center"/>
    </xf>
    <xf numFmtId="0" fontId="16" fillId="0" borderId="1" xfId="0" applyFont="1" applyBorder="1" applyAlignment="1">
      <alignment horizontal="center"/>
    </xf>
    <xf numFmtId="0" fontId="16" fillId="0" borderId="2" xfId="0" applyFont="1" applyBorder="1" applyAlignment="1">
      <alignment horizontal="center"/>
    </xf>
    <xf numFmtId="0" fontId="16" fillId="0" borderId="17" xfId="0" applyFont="1" applyBorder="1" applyAlignment="1">
      <alignment horizontal="center"/>
    </xf>
    <xf numFmtId="0" fontId="16" fillId="0" borderId="4" xfId="0" applyFont="1" applyBorder="1" applyAlignment="1">
      <alignment horizontal="center"/>
    </xf>
    <xf numFmtId="0" fontId="16" fillId="0" borderId="3" xfId="0" applyFont="1" applyBorder="1" applyAlignment="1">
      <alignment horizontal="justify" vertical="center"/>
    </xf>
    <xf numFmtId="0" fontId="4" fillId="0" borderId="1" xfId="0" applyFont="1" applyBorder="1" applyAlignment="1">
      <alignment horizontal="justify" vertical="center"/>
    </xf>
    <xf numFmtId="0" fontId="4" fillId="0" borderId="2" xfId="0" applyFont="1" applyBorder="1" applyAlignment="1">
      <alignment horizontal="justify" vertical="center"/>
    </xf>
    <xf numFmtId="0" fontId="5" fillId="0" borderId="6" xfId="0" applyFont="1" applyBorder="1" applyAlignment="1">
      <alignment vertical="center" wrapText="1"/>
    </xf>
    <xf numFmtId="0" fontId="5" fillId="0" borderId="3" xfId="0" applyFont="1" applyBorder="1" applyAlignment="1">
      <alignment vertical="center" wrapText="1"/>
    </xf>
  </cellXfs>
  <cellStyles count="1">
    <cellStyle name="Normal" xfId="0" builtinId="0"/>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989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0</xdr:col>
      <xdr:colOff>1802928</xdr:colOff>
      <xdr:row>2</xdr:row>
      <xdr:rowOff>188446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9050"/>
          <a:ext cx="1736253" cy="555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2</xdr:col>
      <xdr:colOff>1136542</xdr:colOff>
      <xdr:row>2</xdr:row>
      <xdr:rowOff>133917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28575"/>
          <a:ext cx="1755667" cy="5625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2</xdr:col>
      <xdr:colOff>247178</xdr:colOff>
      <xdr:row>3</xdr:row>
      <xdr:rowOff>1121</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9050"/>
          <a:ext cx="1736253" cy="5503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1</xdr:col>
      <xdr:colOff>1040928</xdr:colOff>
      <xdr:row>2</xdr:row>
      <xdr:rowOff>136899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6675" y="38100"/>
          <a:ext cx="1736253" cy="555999"/>
        </a:xfrm>
        <a:prstGeom prst="rect">
          <a:avLst/>
        </a:prstGeom>
      </xdr:spPr>
    </xdr:pic>
    <xdr:clientData/>
  </xdr:twoCellAnchor>
  <xdr:twoCellAnchor editAs="oneCell">
    <xdr:from>
      <xdr:col>0</xdr:col>
      <xdr:colOff>66675</xdr:colOff>
      <xdr:row>0</xdr:row>
      <xdr:rowOff>19050</xdr:rowOff>
    </xdr:from>
    <xdr:to>
      <xdr:col>1</xdr:col>
      <xdr:colOff>1040928</xdr:colOff>
      <xdr:row>2</xdr:row>
      <xdr:rowOff>112246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19050"/>
          <a:ext cx="1736253" cy="550396"/>
        </a:xfrm>
        <a:prstGeom prst="rect">
          <a:avLst/>
        </a:prstGeom>
      </xdr:spPr>
    </xdr:pic>
    <xdr:clientData/>
  </xdr:twoCellAnchor>
  <xdr:twoCellAnchor editAs="oneCell">
    <xdr:from>
      <xdr:col>0</xdr:col>
      <xdr:colOff>66675</xdr:colOff>
      <xdr:row>0</xdr:row>
      <xdr:rowOff>19050</xdr:rowOff>
    </xdr:from>
    <xdr:to>
      <xdr:col>1</xdr:col>
      <xdr:colOff>1040928</xdr:colOff>
      <xdr:row>2</xdr:row>
      <xdr:rowOff>112246</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19050"/>
          <a:ext cx="1736253" cy="5503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278928</xdr:colOff>
      <xdr:row>2</xdr:row>
      <xdr:rowOff>136899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6675" y="38100"/>
          <a:ext cx="1736253" cy="555999"/>
        </a:xfrm>
        <a:prstGeom prst="rect">
          <a:avLst/>
        </a:prstGeom>
      </xdr:spPr>
    </xdr:pic>
    <xdr:clientData/>
  </xdr:twoCellAnchor>
  <xdr:twoCellAnchor editAs="oneCell">
    <xdr:from>
      <xdr:col>0</xdr:col>
      <xdr:colOff>66675</xdr:colOff>
      <xdr:row>0</xdr:row>
      <xdr:rowOff>19050</xdr:rowOff>
    </xdr:from>
    <xdr:to>
      <xdr:col>2</xdr:col>
      <xdr:colOff>278928</xdr:colOff>
      <xdr:row>2</xdr:row>
      <xdr:rowOff>112246</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19050"/>
          <a:ext cx="1736253" cy="550396"/>
        </a:xfrm>
        <a:prstGeom prst="rect">
          <a:avLst/>
        </a:prstGeom>
      </xdr:spPr>
    </xdr:pic>
    <xdr:clientData/>
  </xdr:twoCellAnchor>
  <xdr:twoCellAnchor editAs="oneCell">
    <xdr:from>
      <xdr:col>0</xdr:col>
      <xdr:colOff>66675</xdr:colOff>
      <xdr:row>0</xdr:row>
      <xdr:rowOff>19050</xdr:rowOff>
    </xdr:from>
    <xdr:to>
      <xdr:col>2</xdr:col>
      <xdr:colOff>278928</xdr:colOff>
      <xdr:row>2</xdr:row>
      <xdr:rowOff>112246</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19050"/>
          <a:ext cx="1736253" cy="5503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view="pageBreakPreview" topLeftCell="A8" zoomScale="110" zoomScaleNormal="100" zoomScaleSheetLayoutView="110" workbookViewId="0">
      <selection activeCell="B10" sqref="B10:G10"/>
    </sheetView>
  </sheetViews>
  <sheetFormatPr baseColWidth="10" defaultColWidth="11.5" defaultRowHeight="15" x14ac:dyDescent="0.2"/>
  <cols>
    <col min="1" max="1" width="28.1640625" style="3" customWidth="1"/>
    <col min="2" max="7" width="12.6640625" style="2" customWidth="1"/>
    <col min="8" max="16384" width="11.5" style="2"/>
  </cols>
  <sheetData>
    <row r="1" spans="1:14" ht="15" customHeight="1" x14ac:dyDescent="0.2">
      <c r="A1" s="107" t="s">
        <v>756</v>
      </c>
      <c r="B1" s="107"/>
      <c r="C1" s="107"/>
      <c r="D1" s="107"/>
      <c r="E1" s="107"/>
      <c r="F1" s="107"/>
      <c r="G1" s="107"/>
      <c r="H1" s="1"/>
      <c r="I1" s="1"/>
      <c r="J1" s="1"/>
      <c r="K1" s="1"/>
      <c r="L1" s="1"/>
      <c r="M1" s="1"/>
      <c r="N1" s="1"/>
    </row>
    <row r="2" spans="1:14" ht="15" customHeight="1" x14ac:dyDescent="0.2">
      <c r="A2" s="107" t="s">
        <v>619</v>
      </c>
      <c r="B2" s="107"/>
      <c r="C2" s="107"/>
      <c r="D2" s="107"/>
      <c r="E2" s="107"/>
      <c r="F2" s="107"/>
      <c r="G2" s="107"/>
      <c r="H2" s="1"/>
      <c r="I2" s="1"/>
      <c r="J2" s="1"/>
      <c r="K2" s="1"/>
      <c r="L2" s="1"/>
      <c r="M2" s="1"/>
      <c r="N2" s="1"/>
    </row>
    <row r="3" spans="1:14" ht="15" customHeight="1" x14ac:dyDescent="0.2">
      <c r="A3" s="107"/>
      <c r="B3" s="107"/>
      <c r="C3" s="107"/>
      <c r="D3" s="107"/>
      <c r="E3" s="107"/>
      <c r="F3" s="107"/>
      <c r="G3" s="107"/>
      <c r="H3" s="1"/>
      <c r="I3" s="1"/>
      <c r="J3" s="1"/>
      <c r="K3" s="1"/>
      <c r="L3" s="1"/>
      <c r="M3" s="1"/>
      <c r="N3" s="1"/>
    </row>
    <row r="4" spans="1:14" ht="15" customHeight="1" x14ac:dyDescent="0.2">
      <c r="A4" s="107"/>
      <c r="B4" s="107"/>
      <c r="C4" s="107"/>
      <c r="D4" s="107"/>
      <c r="E4" s="107"/>
      <c r="F4" s="107"/>
      <c r="G4" s="107"/>
      <c r="H4" s="1"/>
      <c r="I4" s="1"/>
      <c r="J4" s="1"/>
      <c r="K4" s="1"/>
      <c r="L4" s="1"/>
      <c r="M4" s="1"/>
      <c r="N4" s="1"/>
    </row>
    <row r="5" spans="1:14" ht="15" customHeight="1" x14ac:dyDescent="0.2">
      <c r="A5" s="107"/>
      <c r="B5" s="107"/>
      <c r="C5" s="107"/>
      <c r="D5" s="107"/>
      <c r="E5" s="107"/>
      <c r="F5" s="107"/>
      <c r="G5" s="107"/>
      <c r="H5" s="1"/>
      <c r="I5" s="1"/>
      <c r="J5" s="1"/>
      <c r="K5" s="1"/>
      <c r="L5" s="1"/>
      <c r="M5" s="1"/>
      <c r="N5" s="1"/>
    </row>
    <row r="6" spans="1:14" ht="15" customHeight="1" x14ac:dyDescent="0.2">
      <c r="A6" s="115" t="s">
        <v>757</v>
      </c>
      <c r="B6" s="115"/>
      <c r="C6" s="115"/>
      <c r="D6" s="115"/>
      <c r="E6" s="115"/>
      <c r="F6" s="115"/>
      <c r="G6" s="115"/>
      <c r="H6" s="1"/>
      <c r="I6" s="1"/>
      <c r="J6" s="1"/>
      <c r="K6" s="1"/>
      <c r="L6" s="1"/>
      <c r="M6" s="1"/>
      <c r="N6" s="1"/>
    </row>
    <row r="7" spans="1:14" ht="15" customHeight="1" x14ac:dyDescent="0.2">
      <c r="A7" s="108"/>
      <c r="B7" s="108"/>
      <c r="C7" s="108"/>
      <c r="D7" s="108"/>
      <c r="E7" s="108"/>
      <c r="F7" s="108"/>
      <c r="G7" s="108"/>
      <c r="H7" s="1"/>
      <c r="I7" s="1"/>
      <c r="J7" s="1"/>
      <c r="K7" s="1"/>
      <c r="L7" s="1"/>
      <c r="M7" s="1"/>
      <c r="N7" s="1"/>
    </row>
    <row r="8" spans="1:14" ht="15" customHeight="1" x14ac:dyDescent="0.2">
      <c r="A8" s="84"/>
      <c r="B8" s="84"/>
      <c r="C8" s="84"/>
      <c r="D8" s="84"/>
      <c r="E8" s="84"/>
      <c r="F8" s="111">
        <v>2023</v>
      </c>
      <c r="G8" s="111"/>
      <c r="H8" s="1"/>
      <c r="I8" s="1"/>
      <c r="J8" s="1"/>
      <c r="K8" s="1"/>
      <c r="L8" s="1"/>
      <c r="M8" s="1"/>
      <c r="N8" s="1"/>
    </row>
    <row r="9" spans="1:14" ht="47.25" customHeight="1" x14ac:dyDescent="0.2">
      <c r="A9" s="112" t="s">
        <v>320</v>
      </c>
      <c r="B9" s="113"/>
      <c r="C9" s="113"/>
      <c r="D9" s="113"/>
      <c r="E9" s="113"/>
      <c r="F9" s="113"/>
      <c r="G9" s="114"/>
    </row>
    <row r="10" spans="1:14" ht="34.5" customHeight="1" x14ac:dyDescent="0.2">
      <c r="A10" s="106" t="s">
        <v>321</v>
      </c>
      <c r="B10" s="109"/>
      <c r="C10" s="109"/>
      <c r="D10" s="109"/>
      <c r="E10" s="109"/>
      <c r="F10" s="109"/>
      <c r="G10" s="109"/>
    </row>
    <row r="11" spans="1:14" ht="28.5" customHeight="1" x14ac:dyDescent="0.2">
      <c r="A11" s="106" t="s">
        <v>322</v>
      </c>
      <c r="B11" s="109"/>
      <c r="C11" s="109"/>
      <c r="D11" s="109"/>
      <c r="E11" s="109"/>
      <c r="F11" s="109"/>
      <c r="G11" s="109"/>
    </row>
    <row r="12" spans="1:14" ht="65.25" customHeight="1" x14ac:dyDescent="0.2">
      <c r="A12" s="106" t="s">
        <v>856</v>
      </c>
      <c r="B12" s="109"/>
      <c r="C12" s="109"/>
      <c r="D12" s="109"/>
      <c r="E12" s="109"/>
      <c r="F12" s="109"/>
      <c r="G12" s="109"/>
    </row>
    <row r="13" spans="1:14" ht="31.5" customHeight="1" x14ac:dyDescent="0.2">
      <c r="A13" s="106" t="s">
        <v>857</v>
      </c>
      <c r="B13" s="109"/>
      <c r="C13" s="109"/>
      <c r="D13" s="109"/>
      <c r="E13" s="109"/>
      <c r="F13" s="109"/>
      <c r="G13" s="109"/>
    </row>
    <row r="14" spans="1:14" ht="61.5" customHeight="1" x14ac:dyDescent="0.2">
      <c r="A14" s="106" t="s">
        <v>323</v>
      </c>
      <c r="B14" s="109"/>
      <c r="C14" s="109"/>
      <c r="D14" s="109"/>
      <c r="E14" s="109"/>
      <c r="F14" s="109"/>
      <c r="G14" s="109"/>
    </row>
    <row r="15" spans="1:14" ht="75" customHeight="1" x14ac:dyDescent="0.2">
      <c r="A15" s="106" t="s">
        <v>324</v>
      </c>
      <c r="B15" s="109"/>
      <c r="C15" s="109"/>
      <c r="D15" s="109"/>
      <c r="E15" s="109"/>
      <c r="F15" s="109"/>
      <c r="G15" s="109"/>
    </row>
    <row r="16" spans="1:14" ht="16" x14ac:dyDescent="0.2">
      <c r="A16" s="106" t="s">
        <v>325</v>
      </c>
      <c r="B16" s="109"/>
      <c r="C16" s="109"/>
      <c r="D16" s="109"/>
      <c r="E16" s="109"/>
      <c r="F16" s="109"/>
      <c r="G16" s="109"/>
    </row>
    <row r="17" spans="1:7" ht="32" x14ac:dyDescent="0.2">
      <c r="A17" s="106" t="s">
        <v>326</v>
      </c>
      <c r="B17" s="109"/>
      <c r="C17" s="109"/>
      <c r="D17" s="109"/>
      <c r="E17" s="109"/>
      <c r="F17" s="109"/>
      <c r="G17" s="109"/>
    </row>
    <row r="18" spans="1:7" ht="16" x14ac:dyDescent="0.2">
      <c r="A18" s="106" t="s">
        <v>858</v>
      </c>
      <c r="B18" s="109"/>
      <c r="C18" s="109"/>
      <c r="D18" s="109"/>
      <c r="E18" s="109"/>
      <c r="F18" s="109"/>
      <c r="G18" s="109"/>
    </row>
    <row r="19" spans="1:7" customFormat="1" x14ac:dyDescent="0.2">
      <c r="A19" s="110" t="s">
        <v>760</v>
      </c>
      <c r="B19" s="110"/>
      <c r="C19" s="110"/>
      <c r="D19" s="110"/>
      <c r="E19" s="110"/>
      <c r="F19" s="110"/>
      <c r="G19" s="110"/>
    </row>
    <row r="20" spans="1:7" customFormat="1" x14ac:dyDescent="0.2">
      <c r="A20" s="116" t="s">
        <v>761</v>
      </c>
      <c r="B20" s="117"/>
      <c r="C20" s="117"/>
      <c r="D20" s="117"/>
      <c r="E20" s="117"/>
      <c r="F20" s="117"/>
      <c r="G20" s="118"/>
    </row>
    <row r="21" spans="1:7" customFormat="1" x14ac:dyDescent="0.2">
      <c r="A21" s="119" t="s">
        <v>762</v>
      </c>
      <c r="B21" s="120"/>
      <c r="C21" s="120"/>
      <c r="D21" s="120"/>
      <c r="E21" s="120"/>
      <c r="F21" s="120"/>
      <c r="G21" s="121"/>
    </row>
    <row r="22" spans="1:7" customFormat="1" x14ac:dyDescent="0.2">
      <c r="A22" s="119" t="s">
        <v>763</v>
      </c>
      <c r="B22" s="120"/>
      <c r="C22" s="120"/>
      <c r="D22" s="120"/>
      <c r="E22" s="120"/>
      <c r="F22" s="120"/>
      <c r="G22" s="121"/>
    </row>
    <row r="23" spans="1:7" customFormat="1" x14ac:dyDescent="0.2">
      <c r="A23" s="119" t="s">
        <v>764</v>
      </c>
      <c r="B23" s="120"/>
      <c r="C23" s="120"/>
      <c r="D23" s="120"/>
      <c r="E23" s="120"/>
      <c r="F23" s="120"/>
      <c r="G23" s="121"/>
    </row>
    <row r="24" spans="1:7" customFormat="1" x14ac:dyDescent="0.2">
      <c r="A24" s="119" t="s">
        <v>767</v>
      </c>
      <c r="B24" s="120"/>
      <c r="C24" s="120"/>
      <c r="D24" s="120"/>
      <c r="E24" s="120"/>
      <c r="F24" s="120"/>
      <c r="G24" s="121"/>
    </row>
    <row r="25" spans="1:7" customFormat="1" x14ac:dyDescent="0.2">
      <c r="A25" s="119" t="s">
        <v>765</v>
      </c>
      <c r="B25" s="120"/>
      <c r="C25" s="120"/>
      <c r="D25" s="120"/>
      <c r="E25" s="120"/>
      <c r="F25" s="120"/>
      <c r="G25" s="121"/>
    </row>
    <row r="26" spans="1:7" customFormat="1" x14ac:dyDescent="0.2">
      <c r="A26" s="119" t="s">
        <v>766</v>
      </c>
      <c r="B26" s="120"/>
      <c r="C26" s="120"/>
      <c r="D26" s="120"/>
      <c r="E26" s="120"/>
      <c r="F26" s="120"/>
      <c r="G26" s="121"/>
    </row>
    <row r="27" spans="1:7" customFormat="1" x14ac:dyDescent="0.2">
      <c r="A27" s="119" t="s">
        <v>727</v>
      </c>
      <c r="B27" s="120"/>
      <c r="C27" s="120"/>
      <c r="D27" s="120"/>
      <c r="E27" s="120"/>
      <c r="F27" s="120"/>
      <c r="G27" s="121"/>
    </row>
    <row r="28" spans="1:7" customFormat="1" x14ac:dyDescent="0.2">
      <c r="A28" s="119" t="s">
        <v>859</v>
      </c>
      <c r="B28" s="120"/>
      <c r="C28" s="120"/>
      <c r="D28" s="120"/>
      <c r="E28" s="120"/>
      <c r="F28" s="120"/>
      <c r="G28" s="121"/>
    </row>
    <row r="29" spans="1:7" customFormat="1" x14ac:dyDescent="0.2">
      <c r="A29" s="119" t="s">
        <v>759</v>
      </c>
      <c r="B29" s="120"/>
      <c r="C29" s="120"/>
      <c r="D29" s="120"/>
      <c r="E29" s="120"/>
      <c r="F29" s="120"/>
      <c r="G29" s="121"/>
    </row>
    <row r="30" spans="1:7" customFormat="1" x14ac:dyDescent="0.2">
      <c r="A30" s="119" t="s">
        <v>860</v>
      </c>
      <c r="B30" s="120"/>
      <c r="C30" s="120"/>
      <c r="D30" s="120"/>
      <c r="E30" s="120"/>
      <c r="F30" s="120"/>
      <c r="G30" s="121"/>
    </row>
    <row r="31" spans="1:7" customFormat="1" x14ac:dyDescent="0.2">
      <c r="A31" s="120" t="s">
        <v>861</v>
      </c>
      <c r="B31" s="120"/>
      <c r="C31" s="120"/>
      <c r="D31" s="120"/>
      <c r="E31" s="120"/>
      <c r="F31" s="120"/>
      <c r="G31" s="120"/>
    </row>
    <row r="32" spans="1:7" customFormat="1" x14ac:dyDescent="0.2">
      <c r="A32" s="120" t="s">
        <v>1034</v>
      </c>
      <c r="B32" s="120"/>
      <c r="C32" s="120"/>
      <c r="D32" s="120"/>
      <c r="E32" s="120"/>
      <c r="F32" s="120"/>
      <c r="G32" s="120"/>
    </row>
    <row r="33" spans="1:7" customFormat="1" x14ac:dyDescent="0.2">
      <c r="A33" s="120" t="s">
        <v>1035</v>
      </c>
      <c r="B33" s="120"/>
      <c r="C33" s="120"/>
      <c r="D33" s="120"/>
      <c r="E33" s="120"/>
      <c r="F33" s="120"/>
      <c r="G33" s="120"/>
    </row>
    <row r="34" spans="1:7" customFormat="1" ht="121.5" customHeight="1" x14ac:dyDescent="0.2">
      <c r="A34" s="122"/>
      <c r="B34" s="122"/>
      <c r="C34" s="122"/>
      <c r="D34" s="122"/>
      <c r="E34" s="122"/>
      <c r="F34" s="122"/>
      <c r="G34" s="122"/>
    </row>
  </sheetData>
  <mergeCells count="34">
    <mergeCell ref="A34:G34"/>
    <mergeCell ref="A28:G28"/>
    <mergeCell ref="A29:G29"/>
    <mergeCell ref="A24:G24"/>
    <mergeCell ref="A32:G32"/>
    <mergeCell ref="A26:G26"/>
    <mergeCell ref="A27:G27"/>
    <mergeCell ref="A31:G31"/>
    <mergeCell ref="A33:G33"/>
    <mergeCell ref="A25:G25"/>
    <mergeCell ref="A20:G20"/>
    <mergeCell ref="A21:G21"/>
    <mergeCell ref="B13:G13"/>
    <mergeCell ref="B14:G14"/>
    <mergeCell ref="A30:G30"/>
    <mergeCell ref="B16:G16"/>
    <mergeCell ref="B15:G15"/>
    <mergeCell ref="A22:G22"/>
    <mergeCell ref="A23:G23"/>
    <mergeCell ref="A2:G2"/>
    <mergeCell ref="A1:G1"/>
    <mergeCell ref="A7:G7"/>
    <mergeCell ref="B12:G12"/>
    <mergeCell ref="A19:G19"/>
    <mergeCell ref="F8:G8"/>
    <mergeCell ref="A3:G3"/>
    <mergeCell ref="A4:G4"/>
    <mergeCell ref="B10:G10"/>
    <mergeCell ref="B11:G11"/>
    <mergeCell ref="A5:G5"/>
    <mergeCell ref="A9:G9"/>
    <mergeCell ref="A6:G6"/>
    <mergeCell ref="B17:G17"/>
    <mergeCell ref="B18:G18"/>
  </mergeCells>
  <phoneticPr fontId="1" type="noConversion"/>
  <pageMargins left="0.19685039370078741" right="0.19685039370078741" top="0.51181102362204722" bottom="0.51181102362204722"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379"/>
  <sheetViews>
    <sheetView tabSelected="1" zoomScaleNormal="100" zoomScaleSheetLayoutView="90" workbookViewId="0">
      <selection activeCell="C11" sqref="C11"/>
    </sheetView>
  </sheetViews>
  <sheetFormatPr baseColWidth="10" defaultColWidth="11.5" defaultRowHeight="15" x14ac:dyDescent="0.2"/>
  <cols>
    <col min="1" max="1" width="2.1640625" style="2" customWidth="1"/>
    <col min="2" max="2" width="8.1640625" style="2" customWidth="1"/>
    <col min="3" max="3" width="28" style="2" customWidth="1"/>
    <col min="4" max="4" width="35.5" style="2" customWidth="1"/>
    <col min="5" max="5" width="54.1640625" style="2" customWidth="1"/>
    <col min="6" max="6" width="8.6640625" style="71" customWidth="1"/>
    <col min="7" max="9" width="11.5" style="2" hidden="1" customWidth="1"/>
    <col min="10" max="16384" width="11.5" style="2"/>
  </cols>
  <sheetData>
    <row r="1" spans="1:9" x14ac:dyDescent="0.2">
      <c r="A1" s="107" t="s">
        <v>756</v>
      </c>
      <c r="B1" s="107"/>
      <c r="C1" s="107"/>
      <c r="D1" s="107"/>
      <c r="E1" s="107"/>
      <c r="F1" s="107"/>
    </row>
    <row r="2" spans="1:9" x14ac:dyDescent="0.2">
      <c r="A2" s="107" t="s">
        <v>619</v>
      </c>
      <c r="B2" s="107"/>
      <c r="C2" s="107"/>
      <c r="D2" s="107"/>
      <c r="E2" s="107"/>
      <c r="F2" s="107"/>
    </row>
    <row r="3" spans="1:9" x14ac:dyDescent="0.2">
      <c r="A3" s="107"/>
      <c r="B3" s="107"/>
      <c r="C3" s="107"/>
      <c r="D3" s="107"/>
      <c r="E3" s="107"/>
      <c r="F3" s="107"/>
    </row>
    <row r="4" spans="1:9" x14ac:dyDescent="0.2">
      <c r="A4" s="149" t="s">
        <v>757</v>
      </c>
      <c r="B4" s="149"/>
      <c r="C4" s="149"/>
      <c r="D4" s="149"/>
      <c r="E4" s="149"/>
      <c r="F4" s="149"/>
    </row>
    <row r="5" spans="1:9" x14ac:dyDescent="0.2">
      <c r="A5" s="85"/>
      <c r="B5" s="153">
        <f>Carátula!B12</f>
        <v>0</v>
      </c>
      <c r="C5" s="153"/>
      <c r="D5" s="153"/>
      <c r="E5" s="83">
        <f>Carátula!B13</f>
        <v>0</v>
      </c>
      <c r="F5" s="85"/>
    </row>
    <row r="6" spans="1:9" x14ac:dyDescent="0.2">
      <c r="A6" s="152"/>
      <c r="B6" s="152"/>
      <c r="C6" s="152"/>
      <c r="D6" s="152"/>
      <c r="E6" s="152"/>
      <c r="F6" s="152"/>
    </row>
    <row r="7" spans="1:9" ht="16" thickBot="1" x14ac:dyDescent="0.25">
      <c r="A7" s="151"/>
      <c r="B7" s="151"/>
      <c r="C7" s="151"/>
      <c r="D7" s="151"/>
      <c r="E7" s="150">
        <v>2023</v>
      </c>
      <c r="F7" s="150"/>
    </row>
    <row r="8" spans="1:9" x14ac:dyDescent="0.2">
      <c r="C8" s="4" t="s">
        <v>620</v>
      </c>
      <c r="D8" s="5" t="s">
        <v>621</v>
      </c>
      <c r="E8" s="6" t="s">
        <v>622</v>
      </c>
      <c r="F8" s="7" t="s">
        <v>316</v>
      </c>
      <c r="G8" s="8" t="s">
        <v>571</v>
      </c>
      <c r="H8" s="8" t="s">
        <v>572</v>
      </c>
      <c r="I8" s="8" t="s">
        <v>573</v>
      </c>
    </row>
    <row r="9" spans="1:9" ht="90" x14ac:dyDescent="0.2">
      <c r="A9" s="9"/>
      <c r="B9" s="10">
        <v>1</v>
      </c>
      <c r="C9" s="184" t="s">
        <v>862</v>
      </c>
      <c r="D9" s="11" t="s">
        <v>89</v>
      </c>
      <c r="E9" s="12" t="s">
        <v>864</v>
      </c>
      <c r="F9" s="13">
        <v>1</v>
      </c>
      <c r="G9" s="14">
        <f>IF(F9=H9,I9)</f>
        <v>1</v>
      </c>
      <c r="H9" s="15">
        <f>IF(F9="NA","NA",I9)</f>
        <v>1</v>
      </c>
      <c r="I9" s="16">
        <v>1</v>
      </c>
    </row>
    <row r="10" spans="1:9" ht="135" x14ac:dyDescent="0.2">
      <c r="A10" s="9"/>
      <c r="B10" s="10">
        <v>2</v>
      </c>
      <c r="C10" s="185"/>
      <c r="D10" s="17" t="s">
        <v>90</v>
      </c>
      <c r="E10" s="18" t="s">
        <v>91</v>
      </c>
      <c r="F10" s="13">
        <v>5</v>
      </c>
      <c r="G10" s="14">
        <f t="shared" ref="G10:G73" si="0">IF(F10=H10,I10)</f>
        <v>5</v>
      </c>
      <c r="H10" s="15">
        <f t="shared" ref="H10:H73" si="1">IF(F10="NA","NA",I10)</f>
        <v>5</v>
      </c>
      <c r="I10" s="19">
        <v>5</v>
      </c>
    </row>
    <row r="11" spans="1:9" ht="67.5" customHeight="1" x14ac:dyDescent="0.2">
      <c r="A11" s="9"/>
      <c r="B11" s="10">
        <v>3</v>
      </c>
      <c r="C11" s="185"/>
      <c r="D11" s="17" t="s">
        <v>747</v>
      </c>
      <c r="E11" s="20" t="s">
        <v>746</v>
      </c>
      <c r="F11" s="13">
        <v>10</v>
      </c>
      <c r="G11" s="14">
        <f t="shared" si="0"/>
        <v>10</v>
      </c>
      <c r="H11" s="15">
        <f t="shared" si="1"/>
        <v>10</v>
      </c>
      <c r="I11" s="19">
        <v>10</v>
      </c>
    </row>
    <row r="12" spans="1:9" ht="126.75" customHeight="1" x14ac:dyDescent="0.2">
      <c r="A12" s="9"/>
      <c r="B12" s="10">
        <v>4</v>
      </c>
      <c r="C12" s="185"/>
      <c r="D12" s="17" t="s">
        <v>633</v>
      </c>
      <c r="E12" s="18" t="s">
        <v>92</v>
      </c>
      <c r="F12" s="13">
        <v>5</v>
      </c>
      <c r="G12" s="14">
        <f t="shared" si="0"/>
        <v>5</v>
      </c>
      <c r="H12" s="15">
        <f t="shared" si="1"/>
        <v>5</v>
      </c>
      <c r="I12" s="19">
        <v>5</v>
      </c>
    </row>
    <row r="13" spans="1:9" ht="36.75" customHeight="1" x14ac:dyDescent="0.2">
      <c r="A13" s="9"/>
      <c r="B13" s="10">
        <v>5</v>
      </c>
      <c r="C13" s="185"/>
      <c r="D13" s="21" t="s">
        <v>749</v>
      </c>
      <c r="E13" s="18" t="s">
        <v>748</v>
      </c>
      <c r="F13" s="13">
        <v>1</v>
      </c>
      <c r="G13" s="14">
        <f t="shared" si="0"/>
        <v>1</v>
      </c>
      <c r="H13" s="15">
        <f t="shared" si="1"/>
        <v>1</v>
      </c>
      <c r="I13" s="19">
        <v>1</v>
      </c>
    </row>
    <row r="14" spans="1:9" ht="274.5" customHeight="1" x14ac:dyDescent="0.2">
      <c r="A14" s="9"/>
      <c r="B14" s="10">
        <v>6</v>
      </c>
      <c r="C14" s="185"/>
      <c r="D14" s="22" t="s">
        <v>93</v>
      </c>
      <c r="E14" s="23" t="s">
        <v>753</v>
      </c>
      <c r="F14" s="13">
        <v>1</v>
      </c>
      <c r="G14" s="14">
        <f t="shared" si="0"/>
        <v>1</v>
      </c>
      <c r="H14" s="15">
        <f t="shared" si="1"/>
        <v>1</v>
      </c>
      <c r="I14" s="19">
        <v>1</v>
      </c>
    </row>
    <row r="15" spans="1:9" ht="44.25" customHeight="1" x14ac:dyDescent="0.2">
      <c r="A15" s="9"/>
      <c r="B15" s="10">
        <v>7</v>
      </c>
      <c r="C15" s="185"/>
      <c r="D15" s="22" t="s">
        <v>94</v>
      </c>
      <c r="E15" s="23" t="s">
        <v>95</v>
      </c>
      <c r="F15" s="13">
        <v>1</v>
      </c>
      <c r="G15" s="14">
        <f t="shared" si="0"/>
        <v>1</v>
      </c>
      <c r="H15" s="15">
        <f t="shared" si="1"/>
        <v>1</v>
      </c>
      <c r="I15" s="19">
        <v>1</v>
      </c>
    </row>
    <row r="16" spans="1:9" ht="60.75" customHeight="1" x14ac:dyDescent="0.2">
      <c r="A16" s="9"/>
      <c r="B16" s="10">
        <v>8</v>
      </c>
      <c r="C16" s="185"/>
      <c r="D16" s="22" t="s">
        <v>96</v>
      </c>
      <c r="E16" s="18" t="s">
        <v>97</v>
      </c>
      <c r="F16" s="13">
        <v>5</v>
      </c>
      <c r="G16" s="14">
        <f t="shared" si="0"/>
        <v>5</v>
      </c>
      <c r="H16" s="15">
        <f t="shared" si="1"/>
        <v>5</v>
      </c>
      <c r="I16" s="19">
        <v>5</v>
      </c>
    </row>
    <row r="17" spans="1:9" ht="47.25" customHeight="1" x14ac:dyDescent="0.2">
      <c r="A17" s="9"/>
      <c r="B17" s="10">
        <v>9</v>
      </c>
      <c r="C17" s="185"/>
      <c r="D17" s="22" t="s">
        <v>98</v>
      </c>
      <c r="E17" s="18" t="s">
        <v>99</v>
      </c>
      <c r="F17" s="13">
        <v>5</v>
      </c>
      <c r="G17" s="14">
        <f t="shared" si="0"/>
        <v>5</v>
      </c>
      <c r="H17" s="15">
        <f t="shared" si="1"/>
        <v>5</v>
      </c>
      <c r="I17" s="19">
        <v>5</v>
      </c>
    </row>
    <row r="18" spans="1:9" ht="46.5" customHeight="1" x14ac:dyDescent="0.2">
      <c r="A18" s="9"/>
      <c r="B18" s="10">
        <v>10</v>
      </c>
      <c r="C18" s="185"/>
      <c r="D18" s="22" t="s">
        <v>100</v>
      </c>
      <c r="E18" s="18" t="s">
        <v>101</v>
      </c>
      <c r="F18" s="13">
        <v>5</v>
      </c>
      <c r="G18" s="14">
        <f t="shared" si="0"/>
        <v>5</v>
      </c>
      <c r="H18" s="15">
        <f t="shared" si="1"/>
        <v>5</v>
      </c>
      <c r="I18" s="19">
        <v>5</v>
      </c>
    </row>
    <row r="19" spans="1:9" ht="16" x14ac:dyDescent="0.2">
      <c r="A19" s="9"/>
      <c r="B19" s="10">
        <v>11</v>
      </c>
      <c r="C19" s="185"/>
      <c r="D19" s="22" t="s">
        <v>102</v>
      </c>
      <c r="E19" s="18" t="s">
        <v>373</v>
      </c>
      <c r="F19" s="13">
        <v>1</v>
      </c>
      <c r="G19" s="14">
        <f t="shared" si="0"/>
        <v>1</v>
      </c>
      <c r="H19" s="15">
        <f t="shared" si="1"/>
        <v>1</v>
      </c>
      <c r="I19" s="19">
        <v>1</v>
      </c>
    </row>
    <row r="20" spans="1:9" ht="18.75" customHeight="1" x14ac:dyDescent="0.2">
      <c r="A20" s="9"/>
      <c r="B20" s="10">
        <v>12</v>
      </c>
      <c r="C20" s="185"/>
      <c r="D20" s="22" t="s">
        <v>634</v>
      </c>
      <c r="E20" s="18" t="s">
        <v>635</v>
      </c>
      <c r="F20" s="13">
        <v>1</v>
      </c>
      <c r="G20" s="14">
        <f t="shared" si="0"/>
        <v>1</v>
      </c>
      <c r="H20" s="15">
        <f t="shared" si="1"/>
        <v>1</v>
      </c>
      <c r="I20" s="19">
        <v>1</v>
      </c>
    </row>
    <row r="21" spans="1:9" ht="16" x14ac:dyDescent="0.2">
      <c r="A21" s="9"/>
      <c r="B21" s="10">
        <v>13</v>
      </c>
      <c r="C21" s="185"/>
      <c r="D21" s="22" t="s">
        <v>103</v>
      </c>
      <c r="E21" s="18" t="s">
        <v>636</v>
      </c>
      <c r="F21" s="13">
        <v>1</v>
      </c>
      <c r="G21" s="14">
        <f t="shared" si="0"/>
        <v>1</v>
      </c>
      <c r="H21" s="15">
        <f t="shared" si="1"/>
        <v>1</v>
      </c>
      <c r="I21" s="19">
        <v>1</v>
      </c>
    </row>
    <row r="22" spans="1:9" ht="30" x14ac:dyDescent="0.2">
      <c r="A22" s="9"/>
      <c r="B22" s="10">
        <v>14</v>
      </c>
      <c r="C22" s="185"/>
      <c r="D22" s="22" t="s">
        <v>637</v>
      </c>
      <c r="E22" s="18" t="s">
        <v>104</v>
      </c>
      <c r="F22" s="13">
        <v>5</v>
      </c>
      <c r="G22" s="14">
        <f t="shared" si="0"/>
        <v>5</v>
      </c>
      <c r="H22" s="15">
        <f t="shared" si="1"/>
        <v>5</v>
      </c>
      <c r="I22" s="19">
        <v>5</v>
      </c>
    </row>
    <row r="23" spans="1:9" ht="47.25" customHeight="1" x14ac:dyDescent="0.2">
      <c r="A23" s="9"/>
      <c r="B23" s="10">
        <v>15</v>
      </c>
      <c r="C23" s="185"/>
      <c r="D23" s="22" t="s">
        <v>105</v>
      </c>
      <c r="E23" s="18" t="s">
        <v>638</v>
      </c>
      <c r="F23" s="13">
        <v>1</v>
      </c>
      <c r="G23" s="14">
        <f t="shared" si="0"/>
        <v>1</v>
      </c>
      <c r="H23" s="15">
        <f t="shared" si="1"/>
        <v>1</v>
      </c>
      <c r="I23" s="19">
        <v>1</v>
      </c>
    </row>
    <row r="24" spans="1:9" ht="60" x14ac:dyDescent="0.2">
      <c r="A24" s="9"/>
      <c r="B24" s="10">
        <v>16</v>
      </c>
      <c r="C24" s="185"/>
      <c r="D24" s="21" t="s">
        <v>639</v>
      </c>
      <c r="E24" s="18" t="s">
        <v>106</v>
      </c>
      <c r="F24" s="13">
        <v>1</v>
      </c>
      <c r="G24" s="14">
        <f t="shared" si="0"/>
        <v>1</v>
      </c>
      <c r="H24" s="15">
        <f t="shared" si="1"/>
        <v>1</v>
      </c>
      <c r="I24" s="19">
        <v>1</v>
      </c>
    </row>
    <row r="25" spans="1:9" ht="201" customHeight="1" x14ac:dyDescent="0.2">
      <c r="A25" s="9"/>
      <c r="B25" s="10">
        <v>17</v>
      </c>
      <c r="C25" s="24"/>
      <c r="D25" s="17" t="s">
        <v>107</v>
      </c>
      <c r="E25" s="18" t="s">
        <v>745</v>
      </c>
      <c r="F25" s="25">
        <v>5</v>
      </c>
      <c r="G25" s="14">
        <f t="shared" si="0"/>
        <v>5</v>
      </c>
      <c r="H25" s="15">
        <f t="shared" si="1"/>
        <v>5</v>
      </c>
      <c r="I25" s="26">
        <v>5</v>
      </c>
    </row>
    <row r="26" spans="1:9" ht="47.25" customHeight="1" x14ac:dyDescent="0.2">
      <c r="A26" s="9"/>
      <c r="B26" s="10">
        <v>18</v>
      </c>
      <c r="C26" s="148" t="s">
        <v>863</v>
      </c>
      <c r="D26" s="22" t="s">
        <v>751</v>
      </c>
      <c r="E26" s="18" t="s">
        <v>750</v>
      </c>
      <c r="F26" s="25">
        <v>1</v>
      </c>
      <c r="G26" s="14">
        <f t="shared" si="0"/>
        <v>1</v>
      </c>
      <c r="H26" s="15">
        <f t="shared" si="1"/>
        <v>1</v>
      </c>
      <c r="I26" s="26">
        <v>1</v>
      </c>
    </row>
    <row r="27" spans="1:9" ht="105.75" customHeight="1" x14ac:dyDescent="0.2">
      <c r="A27" s="9"/>
      <c r="B27" s="10">
        <v>19</v>
      </c>
      <c r="C27" s="148"/>
      <c r="D27" s="17" t="s">
        <v>117</v>
      </c>
      <c r="E27" s="18" t="s">
        <v>891</v>
      </c>
      <c r="F27" s="25">
        <v>1</v>
      </c>
      <c r="G27" s="14">
        <f t="shared" si="0"/>
        <v>1</v>
      </c>
      <c r="H27" s="15">
        <f t="shared" si="1"/>
        <v>1</v>
      </c>
      <c r="I27" s="26">
        <v>1</v>
      </c>
    </row>
    <row r="28" spans="1:9" ht="96.75" customHeight="1" x14ac:dyDescent="0.2">
      <c r="A28" s="9"/>
      <c r="B28" s="10">
        <v>20</v>
      </c>
      <c r="C28" s="148"/>
      <c r="D28" s="22" t="s">
        <v>118</v>
      </c>
      <c r="E28" s="18" t="s">
        <v>852</v>
      </c>
      <c r="F28" s="25">
        <v>1</v>
      </c>
      <c r="G28" s="14">
        <f t="shared" si="0"/>
        <v>1</v>
      </c>
      <c r="H28" s="15">
        <f t="shared" si="1"/>
        <v>1</v>
      </c>
      <c r="I28" s="26">
        <v>1</v>
      </c>
    </row>
    <row r="29" spans="1:9" ht="146.25" customHeight="1" x14ac:dyDescent="0.2">
      <c r="A29" s="9"/>
      <c r="B29" s="10">
        <v>21</v>
      </c>
      <c r="C29" s="148"/>
      <c r="D29" s="22" t="s">
        <v>752</v>
      </c>
      <c r="E29" s="18" t="s">
        <v>853</v>
      </c>
      <c r="F29" s="25">
        <v>1</v>
      </c>
      <c r="G29" s="14">
        <f t="shared" si="0"/>
        <v>1</v>
      </c>
      <c r="H29" s="15">
        <f t="shared" si="1"/>
        <v>1</v>
      </c>
      <c r="I29" s="26">
        <v>1</v>
      </c>
    </row>
    <row r="30" spans="1:9" ht="56.25" customHeight="1" x14ac:dyDescent="0.2">
      <c r="A30" s="9"/>
      <c r="B30" s="10">
        <v>22</v>
      </c>
      <c r="C30" s="148"/>
      <c r="D30" s="22" t="s">
        <v>119</v>
      </c>
      <c r="E30" s="18" t="s">
        <v>847</v>
      </c>
      <c r="F30" s="25">
        <v>1</v>
      </c>
      <c r="G30" s="14">
        <f t="shared" si="0"/>
        <v>1</v>
      </c>
      <c r="H30" s="15">
        <f t="shared" si="1"/>
        <v>1</v>
      </c>
      <c r="I30" s="26">
        <v>1</v>
      </c>
    </row>
    <row r="31" spans="1:9" ht="54.75" customHeight="1" x14ac:dyDescent="0.2">
      <c r="A31" s="9"/>
      <c r="B31" s="10">
        <v>23</v>
      </c>
      <c r="C31" s="148"/>
      <c r="D31" s="17" t="s">
        <v>728</v>
      </c>
      <c r="E31" s="20" t="s">
        <v>884</v>
      </c>
      <c r="F31" s="25">
        <v>10</v>
      </c>
      <c r="G31" s="14">
        <f t="shared" si="0"/>
        <v>10</v>
      </c>
      <c r="H31" s="15">
        <f t="shared" si="1"/>
        <v>10</v>
      </c>
      <c r="I31" s="26">
        <v>10</v>
      </c>
    </row>
    <row r="32" spans="1:9" ht="107.25" customHeight="1" x14ac:dyDescent="0.2">
      <c r="A32" s="9"/>
      <c r="B32" s="10">
        <v>24</v>
      </c>
      <c r="C32" s="148"/>
      <c r="D32" s="17" t="s">
        <v>120</v>
      </c>
      <c r="E32" s="18" t="s">
        <v>121</v>
      </c>
      <c r="F32" s="25">
        <v>5</v>
      </c>
      <c r="G32" s="14">
        <f t="shared" si="0"/>
        <v>5</v>
      </c>
      <c r="H32" s="15">
        <f t="shared" si="1"/>
        <v>5</v>
      </c>
      <c r="I32" s="26">
        <v>5</v>
      </c>
    </row>
    <row r="33" spans="1:9" ht="34.5" customHeight="1" x14ac:dyDescent="0.2">
      <c r="A33" s="9"/>
      <c r="B33" s="10">
        <v>25</v>
      </c>
      <c r="C33" s="148"/>
      <c r="D33" s="22" t="s">
        <v>122</v>
      </c>
      <c r="E33" s="18" t="s">
        <v>123</v>
      </c>
      <c r="F33" s="25">
        <v>5</v>
      </c>
      <c r="G33" s="14">
        <f t="shared" si="0"/>
        <v>5</v>
      </c>
      <c r="H33" s="15">
        <f t="shared" si="1"/>
        <v>5</v>
      </c>
      <c r="I33" s="26">
        <v>5</v>
      </c>
    </row>
    <row r="34" spans="1:9" ht="33" customHeight="1" x14ac:dyDescent="0.2">
      <c r="A34" s="9"/>
      <c r="B34" s="10">
        <v>26</v>
      </c>
      <c r="C34" s="148"/>
      <c r="D34" s="17" t="s">
        <v>302</v>
      </c>
      <c r="E34" s="27" t="s">
        <v>124</v>
      </c>
      <c r="F34" s="25">
        <v>5</v>
      </c>
      <c r="G34" s="14">
        <f t="shared" si="0"/>
        <v>5</v>
      </c>
      <c r="H34" s="15">
        <f t="shared" si="1"/>
        <v>5</v>
      </c>
      <c r="I34" s="26">
        <v>5</v>
      </c>
    </row>
    <row r="35" spans="1:9" ht="26.25" customHeight="1" x14ac:dyDescent="0.2">
      <c r="A35" s="9"/>
      <c r="B35" s="10">
        <v>27</v>
      </c>
      <c r="C35" s="148"/>
      <c r="D35" s="22" t="s">
        <v>125</v>
      </c>
      <c r="E35" s="18" t="s">
        <v>78</v>
      </c>
      <c r="F35" s="25">
        <v>5</v>
      </c>
      <c r="G35" s="14">
        <f t="shared" si="0"/>
        <v>5</v>
      </c>
      <c r="H35" s="15">
        <f t="shared" si="1"/>
        <v>5</v>
      </c>
      <c r="I35" s="26">
        <v>5</v>
      </c>
    </row>
    <row r="36" spans="1:9" ht="58.5" customHeight="1" x14ac:dyDescent="0.2">
      <c r="A36" s="9"/>
      <c r="B36" s="10">
        <v>28</v>
      </c>
      <c r="C36" s="148"/>
      <c r="D36" s="22" t="s">
        <v>126</v>
      </c>
      <c r="E36" s="18" t="s">
        <v>127</v>
      </c>
      <c r="F36" s="13">
        <v>5</v>
      </c>
      <c r="G36" s="14">
        <f t="shared" si="0"/>
        <v>5</v>
      </c>
      <c r="H36" s="15">
        <f t="shared" si="1"/>
        <v>5</v>
      </c>
      <c r="I36" s="19">
        <v>5</v>
      </c>
    </row>
    <row r="37" spans="1:9" ht="93.75" customHeight="1" x14ac:dyDescent="0.2">
      <c r="A37" s="9"/>
      <c r="B37" s="10">
        <v>29</v>
      </c>
      <c r="C37" s="148"/>
      <c r="D37" s="22" t="s">
        <v>128</v>
      </c>
      <c r="E37" s="18" t="s">
        <v>129</v>
      </c>
      <c r="F37" s="25">
        <v>5</v>
      </c>
      <c r="G37" s="14">
        <f t="shared" si="0"/>
        <v>5</v>
      </c>
      <c r="H37" s="15">
        <f t="shared" si="1"/>
        <v>5</v>
      </c>
      <c r="I37" s="26">
        <v>5</v>
      </c>
    </row>
    <row r="38" spans="1:9" ht="50.25" customHeight="1" x14ac:dyDescent="0.2">
      <c r="A38" s="9"/>
      <c r="B38" s="10">
        <v>30</v>
      </c>
      <c r="C38" s="148"/>
      <c r="D38" s="22" t="s">
        <v>130</v>
      </c>
      <c r="E38" s="18" t="s">
        <v>131</v>
      </c>
      <c r="F38" s="25">
        <v>1</v>
      </c>
      <c r="G38" s="14">
        <f t="shared" si="0"/>
        <v>1</v>
      </c>
      <c r="H38" s="15">
        <f t="shared" si="1"/>
        <v>1</v>
      </c>
      <c r="I38" s="26">
        <v>1</v>
      </c>
    </row>
    <row r="39" spans="1:9" ht="43.5" customHeight="1" x14ac:dyDescent="0.2">
      <c r="A39" s="9"/>
      <c r="B39" s="10">
        <v>31</v>
      </c>
      <c r="C39" s="148"/>
      <c r="D39" s="22" t="s">
        <v>729</v>
      </c>
      <c r="E39" s="18" t="s">
        <v>132</v>
      </c>
      <c r="F39" s="25">
        <v>1</v>
      </c>
      <c r="G39" s="14">
        <f t="shared" si="0"/>
        <v>1</v>
      </c>
      <c r="H39" s="15">
        <f t="shared" si="1"/>
        <v>1</v>
      </c>
      <c r="I39" s="26">
        <v>1</v>
      </c>
    </row>
    <row r="40" spans="1:9" ht="34.5" customHeight="1" x14ac:dyDescent="0.2">
      <c r="A40" s="9"/>
      <c r="B40" s="10">
        <v>32</v>
      </c>
      <c r="C40" s="148"/>
      <c r="D40" s="22" t="s">
        <v>133</v>
      </c>
      <c r="E40" s="18" t="s">
        <v>123</v>
      </c>
      <c r="F40" s="25">
        <v>5</v>
      </c>
      <c r="G40" s="14">
        <f t="shared" si="0"/>
        <v>5</v>
      </c>
      <c r="H40" s="15">
        <f t="shared" si="1"/>
        <v>5</v>
      </c>
      <c r="I40" s="26">
        <v>5</v>
      </c>
    </row>
    <row r="41" spans="1:9" ht="78" customHeight="1" x14ac:dyDescent="0.2">
      <c r="A41" s="9"/>
      <c r="B41" s="10">
        <v>33</v>
      </c>
      <c r="C41" s="148"/>
      <c r="D41" s="22" t="s">
        <v>134</v>
      </c>
      <c r="E41" s="18" t="s">
        <v>754</v>
      </c>
      <c r="F41" s="25">
        <v>5</v>
      </c>
      <c r="G41" s="14">
        <f t="shared" si="0"/>
        <v>5</v>
      </c>
      <c r="H41" s="15">
        <f t="shared" si="1"/>
        <v>5</v>
      </c>
      <c r="I41" s="26">
        <v>5</v>
      </c>
    </row>
    <row r="42" spans="1:9" ht="122.25" customHeight="1" x14ac:dyDescent="0.2">
      <c r="A42" s="9"/>
      <c r="B42" s="10">
        <v>34</v>
      </c>
      <c r="C42" s="148"/>
      <c r="D42" s="22" t="s">
        <v>885</v>
      </c>
      <c r="E42" s="27" t="s">
        <v>135</v>
      </c>
      <c r="F42" s="25">
        <v>1</v>
      </c>
      <c r="G42" s="14">
        <f t="shared" si="0"/>
        <v>1</v>
      </c>
      <c r="H42" s="15">
        <f t="shared" si="1"/>
        <v>1</v>
      </c>
      <c r="I42" s="26">
        <v>1</v>
      </c>
    </row>
    <row r="43" spans="1:9" ht="206.25" customHeight="1" x14ac:dyDescent="0.2">
      <c r="A43" s="9"/>
      <c r="B43" s="10">
        <v>35</v>
      </c>
      <c r="C43" s="22" t="s">
        <v>768</v>
      </c>
      <c r="D43" s="21" t="s">
        <v>136</v>
      </c>
      <c r="E43" s="28" t="s">
        <v>461</v>
      </c>
      <c r="F43" s="25">
        <v>1</v>
      </c>
      <c r="G43" s="14">
        <f t="shared" si="0"/>
        <v>1</v>
      </c>
      <c r="H43" s="15">
        <f t="shared" si="1"/>
        <v>1</v>
      </c>
      <c r="I43" s="26">
        <v>1</v>
      </c>
    </row>
    <row r="44" spans="1:9" ht="126.75" customHeight="1" x14ac:dyDescent="0.2">
      <c r="A44" s="9"/>
      <c r="B44" s="10">
        <v>36</v>
      </c>
      <c r="C44" s="21" t="s">
        <v>769</v>
      </c>
      <c r="D44" s="21" t="s">
        <v>136</v>
      </c>
      <c r="E44" s="27" t="s">
        <v>137</v>
      </c>
      <c r="F44" s="25">
        <v>1</v>
      </c>
      <c r="G44" s="14">
        <f t="shared" si="0"/>
        <v>1</v>
      </c>
      <c r="H44" s="15">
        <f t="shared" si="1"/>
        <v>1</v>
      </c>
      <c r="I44" s="26">
        <v>1</v>
      </c>
    </row>
    <row r="45" spans="1:9" ht="120" x14ac:dyDescent="0.2">
      <c r="A45" s="9"/>
      <c r="B45" s="10">
        <v>37</v>
      </c>
      <c r="C45" s="21" t="s">
        <v>770</v>
      </c>
      <c r="D45" s="21" t="s">
        <v>136</v>
      </c>
      <c r="E45" s="27" t="s">
        <v>137</v>
      </c>
      <c r="F45" s="25">
        <v>1</v>
      </c>
      <c r="G45" s="14">
        <f t="shared" si="0"/>
        <v>1</v>
      </c>
      <c r="H45" s="15">
        <f t="shared" si="1"/>
        <v>1</v>
      </c>
      <c r="I45" s="26">
        <v>1</v>
      </c>
    </row>
    <row r="46" spans="1:9" ht="120" x14ac:dyDescent="0.2">
      <c r="A46" s="9"/>
      <c r="B46" s="10">
        <v>38</v>
      </c>
      <c r="C46" s="21" t="s">
        <v>771</v>
      </c>
      <c r="D46" s="21" t="s">
        <v>136</v>
      </c>
      <c r="E46" s="28" t="s">
        <v>137</v>
      </c>
      <c r="F46" s="25">
        <v>1</v>
      </c>
      <c r="G46" s="14">
        <f t="shared" si="0"/>
        <v>1</v>
      </c>
      <c r="H46" s="15">
        <f t="shared" si="1"/>
        <v>1</v>
      </c>
      <c r="I46" s="26">
        <v>1</v>
      </c>
    </row>
    <row r="47" spans="1:9" ht="165" x14ac:dyDescent="0.2">
      <c r="A47" s="9"/>
      <c r="B47" s="10">
        <v>39</v>
      </c>
      <c r="C47" s="22" t="s">
        <v>772</v>
      </c>
      <c r="D47" s="21" t="s">
        <v>136</v>
      </c>
      <c r="E47" s="27" t="s">
        <v>462</v>
      </c>
      <c r="F47" s="25">
        <v>1</v>
      </c>
      <c r="G47" s="14">
        <f t="shared" si="0"/>
        <v>1</v>
      </c>
      <c r="H47" s="15">
        <f t="shared" si="1"/>
        <v>1</v>
      </c>
      <c r="I47" s="26">
        <v>1</v>
      </c>
    </row>
    <row r="48" spans="1:9" ht="120" x14ac:dyDescent="0.2">
      <c r="A48" s="9"/>
      <c r="B48" s="10">
        <v>40</v>
      </c>
      <c r="C48" s="21" t="s">
        <v>773</v>
      </c>
      <c r="D48" s="22" t="s">
        <v>138</v>
      </c>
      <c r="E48" s="27" t="s">
        <v>463</v>
      </c>
      <c r="F48" s="25">
        <v>5</v>
      </c>
      <c r="G48" s="14">
        <f t="shared" si="0"/>
        <v>5</v>
      </c>
      <c r="H48" s="15">
        <f t="shared" si="1"/>
        <v>5</v>
      </c>
      <c r="I48" s="26">
        <v>5</v>
      </c>
    </row>
    <row r="49" spans="1:9" ht="103.5" customHeight="1" x14ac:dyDescent="0.2">
      <c r="A49" s="9"/>
      <c r="B49" s="10">
        <v>41</v>
      </c>
      <c r="C49" s="24" t="s">
        <v>774</v>
      </c>
      <c r="D49" s="22" t="s">
        <v>139</v>
      </c>
      <c r="E49" s="23" t="s">
        <v>140</v>
      </c>
      <c r="F49" s="25">
        <v>1</v>
      </c>
      <c r="G49" s="14">
        <f t="shared" si="0"/>
        <v>1</v>
      </c>
      <c r="H49" s="15">
        <f t="shared" si="1"/>
        <v>1</v>
      </c>
      <c r="I49" s="26">
        <v>1</v>
      </c>
    </row>
    <row r="50" spans="1:9" ht="135" x14ac:dyDescent="0.2">
      <c r="A50" s="9"/>
      <c r="B50" s="10">
        <v>42</v>
      </c>
      <c r="C50" s="17" t="s">
        <v>775</v>
      </c>
      <c r="D50" s="22" t="s">
        <v>139</v>
      </c>
      <c r="E50" s="23" t="s">
        <v>464</v>
      </c>
      <c r="F50" s="25">
        <v>1</v>
      </c>
      <c r="G50" s="14">
        <f t="shared" si="0"/>
        <v>1</v>
      </c>
      <c r="H50" s="15">
        <f t="shared" si="1"/>
        <v>1</v>
      </c>
      <c r="I50" s="26">
        <v>1</v>
      </c>
    </row>
    <row r="51" spans="1:9" ht="150" x14ac:dyDescent="0.2">
      <c r="A51" s="9"/>
      <c r="B51" s="10">
        <v>43</v>
      </c>
      <c r="C51" s="21" t="s">
        <v>776</v>
      </c>
      <c r="D51" s="21" t="s">
        <v>141</v>
      </c>
      <c r="E51" s="18" t="s">
        <v>142</v>
      </c>
      <c r="F51" s="25">
        <v>1</v>
      </c>
      <c r="G51" s="14">
        <f t="shared" si="0"/>
        <v>1</v>
      </c>
      <c r="H51" s="15">
        <f t="shared" si="1"/>
        <v>1</v>
      </c>
      <c r="I51" s="26">
        <v>1</v>
      </c>
    </row>
    <row r="52" spans="1:9" ht="60" customHeight="1" x14ac:dyDescent="0.2">
      <c r="A52" s="9"/>
      <c r="B52" s="10">
        <v>44</v>
      </c>
      <c r="C52" s="22" t="s">
        <v>777</v>
      </c>
      <c r="D52" s="17" t="s">
        <v>193</v>
      </c>
      <c r="E52" s="27" t="s">
        <v>143</v>
      </c>
      <c r="F52" s="25">
        <v>1</v>
      </c>
      <c r="G52" s="14">
        <f t="shared" si="0"/>
        <v>1</v>
      </c>
      <c r="H52" s="15">
        <f t="shared" si="1"/>
        <v>1</v>
      </c>
      <c r="I52" s="26">
        <v>1</v>
      </c>
    </row>
    <row r="53" spans="1:9" ht="57.75" customHeight="1" x14ac:dyDescent="0.2">
      <c r="A53" s="9"/>
      <c r="B53" s="10">
        <v>45</v>
      </c>
      <c r="C53" s="22" t="s">
        <v>741</v>
      </c>
      <c r="D53" s="17" t="s">
        <v>742</v>
      </c>
      <c r="E53" s="27" t="s">
        <v>194</v>
      </c>
      <c r="F53" s="25">
        <v>1</v>
      </c>
      <c r="G53" s="14">
        <f t="shared" si="0"/>
        <v>1</v>
      </c>
      <c r="H53" s="15">
        <f t="shared" si="1"/>
        <v>1</v>
      </c>
      <c r="I53" s="26">
        <v>1</v>
      </c>
    </row>
    <row r="54" spans="1:9" ht="70.5" customHeight="1" x14ac:dyDescent="0.2">
      <c r="A54" s="9"/>
      <c r="B54" s="10">
        <v>46</v>
      </c>
      <c r="C54" s="21" t="s">
        <v>778</v>
      </c>
      <c r="D54" s="17" t="s">
        <v>193</v>
      </c>
      <c r="E54" s="18" t="s">
        <v>195</v>
      </c>
      <c r="F54" s="25">
        <v>1</v>
      </c>
      <c r="G54" s="14">
        <f t="shared" si="0"/>
        <v>1</v>
      </c>
      <c r="H54" s="15">
        <f t="shared" si="1"/>
        <v>1</v>
      </c>
      <c r="I54" s="26">
        <v>1</v>
      </c>
    </row>
    <row r="55" spans="1:9" ht="75" x14ac:dyDescent="0.2">
      <c r="A55" s="9"/>
      <c r="B55" s="10">
        <v>47</v>
      </c>
      <c r="C55" s="21" t="s">
        <v>779</v>
      </c>
      <c r="D55" s="17" t="s">
        <v>193</v>
      </c>
      <c r="E55" s="18" t="s">
        <v>196</v>
      </c>
      <c r="F55" s="25">
        <v>1</v>
      </c>
      <c r="G55" s="14">
        <f t="shared" si="0"/>
        <v>1</v>
      </c>
      <c r="H55" s="15">
        <f t="shared" si="1"/>
        <v>1</v>
      </c>
      <c r="I55" s="26">
        <v>1</v>
      </c>
    </row>
    <row r="56" spans="1:9" ht="138" customHeight="1" x14ac:dyDescent="0.2">
      <c r="A56" s="9"/>
      <c r="B56" s="10">
        <v>48</v>
      </c>
      <c r="C56" s="22" t="s">
        <v>780</v>
      </c>
      <c r="D56" s="17" t="s">
        <v>193</v>
      </c>
      <c r="E56" s="18" t="s">
        <v>465</v>
      </c>
      <c r="F56" s="25">
        <v>1</v>
      </c>
      <c r="G56" s="14">
        <f t="shared" si="0"/>
        <v>1</v>
      </c>
      <c r="H56" s="15">
        <f t="shared" si="1"/>
        <v>1</v>
      </c>
      <c r="I56" s="26">
        <v>1</v>
      </c>
    </row>
    <row r="57" spans="1:9" ht="40.5" customHeight="1" x14ac:dyDescent="0.2">
      <c r="A57" s="9"/>
      <c r="B57" s="10">
        <v>49</v>
      </c>
      <c r="C57" s="21" t="s">
        <v>781</v>
      </c>
      <c r="D57" s="17" t="s">
        <v>193</v>
      </c>
      <c r="E57" s="18" t="s">
        <v>198</v>
      </c>
      <c r="F57" s="25">
        <v>1</v>
      </c>
      <c r="G57" s="14">
        <f t="shared" si="0"/>
        <v>1</v>
      </c>
      <c r="H57" s="15">
        <f t="shared" si="1"/>
        <v>1</v>
      </c>
      <c r="I57" s="26">
        <v>1</v>
      </c>
    </row>
    <row r="58" spans="1:9" ht="69.75" customHeight="1" x14ac:dyDescent="0.2">
      <c r="A58" s="9"/>
      <c r="B58" s="10">
        <v>50</v>
      </c>
      <c r="C58" s="21" t="s">
        <v>782</v>
      </c>
      <c r="D58" s="17" t="s">
        <v>193</v>
      </c>
      <c r="E58" s="18" t="s">
        <v>197</v>
      </c>
      <c r="F58" s="25">
        <v>1</v>
      </c>
      <c r="G58" s="14">
        <f t="shared" si="0"/>
        <v>1</v>
      </c>
      <c r="H58" s="15">
        <f t="shared" si="1"/>
        <v>1</v>
      </c>
      <c r="I58" s="26">
        <v>1</v>
      </c>
    </row>
    <row r="59" spans="1:9" ht="57" customHeight="1" x14ac:dyDescent="0.2">
      <c r="A59" s="9"/>
      <c r="B59" s="10">
        <v>51</v>
      </c>
      <c r="C59" s="21" t="s">
        <v>783</v>
      </c>
      <c r="D59" s="17" t="s">
        <v>193</v>
      </c>
      <c r="E59" s="18" t="s">
        <v>199</v>
      </c>
      <c r="F59" s="25">
        <v>1</v>
      </c>
      <c r="G59" s="14">
        <f t="shared" si="0"/>
        <v>1</v>
      </c>
      <c r="H59" s="15">
        <f t="shared" si="1"/>
        <v>1</v>
      </c>
      <c r="I59" s="26">
        <v>1</v>
      </c>
    </row>
    <row r="60" spans="1:9" ht="45.75" customHeight="1" x14ac:dyDescent="0.2">
      <c r="A60" s="9"/>
      <c r="B60" s="10">
        <v>52</v>
      </c>
      <c r="C60" s="21" t="s">
        <v>784</v>
      </c>
      <c r="D60" s="17" t="s">
        <v>144</v>
      </c>
      <c r="E60" s="18" t="s">
        <v>145</v>
      </c>
      <c r="F60" s="25">
        <v>1</v>
      </c>
      <c r="G60" s="14">
        <f t="shared" si="0"/>
        <v>1</v>
      </c>
      <c r="H60" s="15">
        <f t="shared" si="1"/>
        <v>1</v>
      </c>
      <c r="I60" s="26">
        <v>1</v>
      </c>
    </row>
    <row r="61" spans="1:9" ht="60" x14ac:dyDescent="0.2">
      <c r="A61" s="9"/>
      <c r="B61" s="10">
        <v>53</v>
      </c>
      <c r="C61" s="22" t="s">
        <v>785</v>
      </c>
      <c r="D61" s="17" t="s">
        <v>193</v>
      </c>
      <c r="E61" s="18" t="s">
        <v>466</v>
      </c>
      <c r="F61" s="25">
        <v>1</v>
      </c>
      <c r="G61" s="14">
        <f t="shared" si="0"/>
        <v>1</v>
      </c>
      <c r="H61" s="15">
        <f t="shared" si="1"/>
        <v>1</v>
      </c>
      <c r="I61" s="26">
        <v>1</v>
      </c>
    </row>
    <row r="62" spans="1:9" ht="150" x14ac:dyDescent="0.2">
      <c r="A62" s="9"/>
      <c r="B62" s="10">
        <v>54</v>
      </c>
      <c r="C62" s="22" t="s">
        <v>786</v>
      </c>
      <c r="D62" s="17" t="s">
        <v>193</v>
      </c>
      <c r="E62" s="18" t="s">
        <v>467</v>
      </c>
      <c r="F62" s="25">
        <v>1</v>
      </c>
      <c r="G62" s="14">
        <f t="shared" si="0"/>
        <v>1</v>
      </c>
      <c r="H62" s="15">
        <f t="shared" si="1"/>
        <v>1</v>
      </c>
      <c r="I62" s="26">
        <v>1</v>
      </c>
    </row>
    <row r="63" spans="1:9" ht="165" x14ac:dyDescent="0.2">
      <c r="A63" s="9"/>
      <c r="B63" s="10">
        <v>55</v>
      </c>
      <c r="C63" s="22" t="s">
        <v>787</v>
      </c>
      <c r="D63" s="17" t="s">
        <v>193</v>
      </c>
      <c r="E63" s="18" t="s">
        <v>468</v>
      </c>
      <c r="F63" s="25">
        <v>1</v>
      </c>
      <c r="G63" s="14">
        <f t="shared" si="0"/>
        <v>1</v>
      </c>
      <c r="H63" s="15">
        <f t="shared" si="1"/>
        <v>1</v>
      </c>
      <c r="I63" s="26">
        <v>1</v>
      </c>
    </row>
    <row r="64" spans="1:9" ht="75" x14ac:dyDescent="0.2">
      <c r="A64" s="9"/>
      <c r="B64" s="10">
        <v>56</v>
      </c>
      <c r="C64" s="21" t="s">
        <v>788</v>
      </c>
      <c r="D64" s="17" t="s">
        <v>193</v>
      </c>
      <c r="E64" s="18" t="s">
        <v>201</v>
      </c>
      <c r="F64" s="25">
        <v>1</v>
      </c>
      <c r="G64" s="14">
        <f t="shared" si="0"/>
        <v>1</v>
      </c>
      <c r="H64" s="15">
        <f t="shared" si="1"/>
        <v>1</v>
      </c>
      <c r="I64" s="26">
        <v>1</v>
      </c>
    </row>
    <row r="65" spans="1:9" ht="120" x14ac:dyDescent="0.2">
      <c r="A65" s="9"/>
      <c r="B65" s="10">
        <v>57</v>
      </c>
      <c r="C65" s="21" t="s">
        <v>789</v>
      </c>
      <c r="D65" s="17" t="s">
        <v>193</v>
      </c>
      <c r="E65" s="18" t="s">
        <v>469</v>
      </c>
      <c r="F65" s="25">
        <v>1</v>
      </c>
      <c r="G65" s="14">
        <f t="shared" si="0"/>
        <v>1</v>
      </c>
      <c r="H65" s="15">
        <f t="shared" si="1"/>
        <v>1</v>
      </c>
      <c r="I65" s="26">
        <v>1</v>
      </c>
    </row>
    <row r="66" spans="1:9" ht="165" x14ac:dyDescent="0.2">
      <c r="A66" s="9"/>
      <c r="B66" s="10">
        <v>58</v>
      </c>
      <c r="C66" s="21" t="s">
        <v>146</v>
      </c>
      <c r="D66" s="17" t="s">
        <v>204</v>
      </c>
      <c r="E66" s="18" t="s">
        <v>147</v>
      </c>
      <c r="F66" s="25">
        <v>1</v>
      </c>
      <c r="G66" s="14">
        <f t="shared" si="0"/>
        <v>1</v>
      </c>
      <c r="H66" s="15">
        <f t="shared" si="1"/>
        <v>1</v>
      </c>
      <c r="I66" s="26">
        <v>1</v>
      </c>
    </row>
    <row r="67" spans="1:9" ht="51" customHeight="1" x14ac:dyDescent="0.2">
      <c r="A67" s="9"/>
      <c r="B67" s="10">
        <v>59</v>
      </c>
      <c r="C67" s="21" t="s">
        <v>739</v>
      </c>
      <c r="D67" s="17" t="s">
        <v>740</v>
      </c>
      <c r="E67" s="18" t="s">
        <v>148</v>
      </c>
      <c r="F67" s="25">
        <v>1</v>
      </c>
      <c r="G67" s="14">
        <f t="shared" si="0"/>
        <v>1</v>
      </c>
      <c r="H67" s="15">
        <f t="shared" si="1"/>
        <v>1</v>
      </c>
      <c r="I67" s="26">
        <v>1</v>
      </c>
    </row>
    <row r="68" spans="1:9" ht="75" x14ac:dyDescent="0.2">
      <c r="A68" s="9"/>
      <c r="B68" s="10">
        <v>60</v>
      </c>
      <c r="C68" s="21" t="s">
        <v>790</v>
      </c>
      <c r="D68" s="17" t="s">
        <v>202</v>
      </c>
      <c r="E68" s="18" t="s">
        <v>203</v>
      </c>
      <c r="F68" s="25">
        <v>1</v>
      </c>
      <c r="G68" s="14">
        <f t="shared" si="0"/>
        <v>1</v>
      </c>
      <c r="H68" s="15">
        <f t="shared" si="1"/>
        <v>1</v>
      </c>
      <c r="I68" s="26">
        <v>1</v>
      </c>
    </row>
    <row r="69" spans="1:9" ht="30" x14ac:dyDescent="0.2">
      <c r="A69" s="9"/>
      <c r="B69" s="10">
        <v>61</v>
      </c>
      <c r="C69" s="21" t="s">
        <v>791</v>
      </c>
      <c r="D69" s="17" t="s">
        <v>204</v>
      </c>
      <c r="E69" s="18" t="s">
        <v>203</v>
      </c>
      <c r="F69" s="25">
        <v>1</v>
      </c>
      <c r="G69" s="14">
        <f t="shared" si="0"/>
        <v>1</v>
      </c>
      <c r="H69" s="15">
        <f t="shared" si="1"/>
        <v>1</v>
      </c>
      <c r="I69" s="26">
        <v>1</v>
      </c>
    </row>
    <row r="70" spans="1:9" ht="58.5" customHeight="1" x14ac:dyDescent="0.2">
      <c r="A70" s="9"/>
      <c r="B70" s="10">
        <v>62</v>
      </c>
      <c r="C70" s="21" t="s">
        <v>792</v>
      </c>
      <c r="D70" s="17" t="s">
        <v>204</v>
      </c>
      <c r="E70" s="18" t="s">
        <v>203</v>
      </c>
      <c r="F70" s="25">
        <v>1</v>
      </c>
      <c r="G70" s="14">
        <f t="shared" si="0"/>
        <v>1</v>
      </c>
      <c r="H70" s="15">
        <f t="shared" si="1"/>
        <v>1</v>
      </c>
      <c r="I70" s="26">
        <v>1</v>
      </c>
    </row>
    <row r="71" spans="1:9" ht="60" x14ac:dyDescent="0.2">
      <c r="A71" s="9"/>
      <c r="B71" s="10">
        <v>63</v>
      </c>
      <c r="C71" s="21" t="s">
        <v>793</v>
      </c>
      <c r="D71" s="17" t="s">
        <v>204</v>
      </c>
      <c r="E71" s="18" t="s">
        <v>149</v>
      </c>
      <c r="F71" s="25">
        <v>1</v>
      </c>
      <c r="G71" s="14">
        <f t="shared" si="0"/>
        <v>1</v>
      </c>
      <c r="H71" s="15">
        <f t="shared" si="1"/>
        <v>1</v>
      </c>
      <c r="I71" s="26">
        <v>1</v>
      </c>
    </row>
    <row r="72" spans="1:9" ht="57" customHeight="1" x14ac:dyDescent="0.2">
      <c r="A72" s="9"/>
      <c r="B72" s="10">
        <v>64</v>
      </c>
      <c r="C72" s="22" t="s">
        <v>794</v>
      </c>
      <c r="D72" s="17" t="s">
        <v>206</v>
      </c>
      <c r="E72" s="18" t="s">
        <v>470</v>
      </c>
      <c r="F72" s="25">
        <v>1</v>
      </c>
      <c r="G72" s="14">
        <f t="shared" si="0"/>
        <v>1</v>
      </c>
      <c r="H72" s="15">
        <f t="shared" si="1"/>
        <v>1</v>
      </c>
      <c r="I72" s="26">
        <v>1</v>
      </c>
    </row>
    <row r="73" spans="1:9" ht="68.25" customHeight="1" x14ac:dyDescent="0.2">
      <c r="A73" s="9"/>
      <c r="B73" s="10">
        <v>65</v>
      </c>
      <c r="C73" s="21" t="s">
        <v>795</v>
      </c>
      <c r="D73" s="17" t="s">
        <v>204</v>
      </c>
      <c r="E73" s="18" t="s">
        <v>150</v>
      </c>
      <c r="F73" s="25">
        <v>1</v>
      </c>
      <c r="G73" s="14">
        <f t="shared" si="0"/>
        <v>1</v>
      </c>
      <c r="H73" s="15">
        <f t="shared" si="1"/>
        <v>1</v>
      </c>
      <c r="I73" s="26">
        <v>1</v>
      </c>
    </row>
    <row r="74" spans="1:9" ht="42.75" customHeight="1" x14ac:dyDescent="0.2">
      <c r="A74" s="9"/>
      <c r="B74" s="10">
        <v>66</v>
      </c>
      <c r="C74" s="154" t="s">
        <v>796</v>
      </c>
      <c r="D74" s="24" t="s">
        <v>4</v>
      </c>
      <c r="E74" s="155" t="s">
        <v>151</v>
      </c>
      <c r="F74" s="25">
        <v>1</v>
      </c>
      <c r="G74" s="14">
        <f t="shared" ref="G74:G137" si="2">IF(F74=H74,I74)</f>
        <v>1</v>
      </c>
      <c r="H74" s="15">
        <f t="shared" ref="H74:H137" si="3">IF(F74="NA","NA",I74)</f>
        <v>1</v>
      </c>
      <c r="I74" s="26">
        <v>1</v>
      </c>
    </row>
    <row r="75" spans="1:9" ht="57" customHeight="1" x14ac:dyDescent="0.2">
      <c r="A75" s="9"/>
      <c r="B75" s="10">
        <v>67</v>
      </c>
      <c r="C75" s="154"/>
      <c r="D75" s="24" t="s">
        <v>5</v>
      </c>
      <c r="E75" s="155"/>
      <c r="F75" s="25">
        <v>1</v>
      </c>
      <c r="G75" s="14">
        <f t="shared" si="2"/>
        <v>1</v>
      </c>
      <c r="H75" s="15">
        <f t="shared" si="3"/>
        <v>1</v>
      </c>
      <c r="I75" s="26">
        <v>1</v>
      </c>
    </row>
    <row r="76" spans="1:9" ht="90" x14ac:dyDescent="0.2">
      <c r="A76" s="9"/>
      <c r="B76" s="10">
        <v>68</v>
      </c>
      <c r="C76" s="21" t="s">
        <v>797</v>
      </c>
      <c r="D76" s="24" t="s">
        <v>5</v>
      </c>
      <c r="E76" s="27" t="s">
        <v>243</v>
      </c>
      <c r="F76" s="25">
        <v>1</v>
      </c>
      <c r="G76" s="14">
        <f t="shared" si="2"/>
        <v>1</v>
      </c>
      <c r="H76" s="15">
        <f t="shared" si="3"/>
        <v>1</v>
      </c>
      <c r="I76" s="26">
        <v>1</v>
      </c>
    </row>
    <row r="77" spans="1:9" ht="46.5" customHeight="1" x14ac:dyDescent="0.2">
      <c r="A77" s="9"/>
      <c r="B77" s="10">
        <v>69</v>
      </c>
      <c r="C77" s="21" t="s">
        <v>804</v>
      </c>
      <c r="D77" s="24" t="s">
        <v>244</v>
      </c>
      <c r="E77" s="27" t="s">
        <v>205</v>
      </c>
      <c r="F77" s="25">
        <v>1</v>
      </c>
      <c r="G77" s="14">
        <f t="shared" si="2"/>
        <v>1</v>
      </c>
      <c r="H77" s="15">
        <f t="shared" si="3"/>
        <v>1</v>
      </c>
      <c r="I77" s="26">
        <v>1</v>
      </c>
    </row>
    <row r="78" spans="1:9" ht="38.25" customHeight="1" x14ac:dyDescent="0.2">
      <c r="A78" s="9"/>
      <c r="B78" s="10">
        <v>70</v>
      </c>
      <c r="C78" s="21" t="s">
        <v>803</v>
      </c>
      <c r="D78" s="17" t="s">
        <v>204</v>
      </c>
      <c r="E78" s="18" t="s">
        <v>245</v>
      </c>
      <c r="F78" s="25">
        <v>1</v>
      </c>
      <c r="G78" s="14">
        <f t="shared" si="2"/>
        <v>1</v>
      </c>
      <c r="H78" s="15">
        <f t="shared" si="3"/>
        <v>1</v>
      </c>
      <c r="I78" s="26">
        <v>1</v>
      </c>
    </row>
    <row r="79" spans="1:9" ht="50.25" customHeight="1" x14ac:dyDescent="0.2">
      <c r="A79" s="9"/>
      <c r="B79" s="10">
        <v>71</v>
      </c>
      <c r="C79" s="21" t="s">
        <v>802</v>
      </c>
      <c r="D79" s="17" t="s">
        <v>206</v>
      </c>
      <c r="E79" s="27" t="s">
        <v>200</v>
      </c>
      <c r="F79" s="25">
        <v>1</v>
      </c>
      <c r="G79" s="14">
        <f t="shared" si="2"/>
        <v>1</v>
      </c>
      <c r="H79" s="15">
        <f t="shared" si="3"/>
        <v>1</v>
      </c>
      <c r="I79" s="26">
        <v>1</v>
      </c>
    </row>
    <row r="80" spans="1:9" ht="47.25" customHeight="1" x14ac:dyDescent="0.2">
      <c r="A80" s="9"/>
      <c r="B80" s="10">
        <v>72</v>
      </c>
      <c r="C80" s="21" t="s">
        <v>801</v>
      </c>
      <c r="D80" s="17" t="s">
        <v>206</v>
      </c>
      <c r="E80" s="27" t="s">
        <v>198</v>
      </c>
      <c r="F80" s="25">
        <v>1</v>
      </c>
      <c r="G80" s="14">
        <f t="shared" si="2"/>
        <v>1</v>
      </c>
      <c r="H80" s="15">
        <f t="shared" si="3"/>
        <v>1</v>
      </c>
      <c r="I80" s="26">
        <v>1</v>
      </c>
    </row>
    <row r="81" spans="1:9" ht="61.5" customHeight="1" x14ac:dyDescent="0.2">
      <c r="A81" s="9"/>
      <c r="B81" s="10">
        <v>73</v>
      </c>
      <c r="C81" s="21" t="s">
        <v>800</v>
      </c>
      <c r="D81" s="24" t="s">
        <v>6</v>
      </c>
      <c r="E81" s="27" t="s">
        <v>246</v>
      </c>
      <c r="F81" s="25">
        <v>1</v>
      </c>
      <c r="G81" s="14">
        <f t="shared" si="2"/>
        <v>1</v>
      </c>
      <c r="H81" s="15">
        <f t="shared" si="3"/>
        <v>1</v>
      </c>
      <c r="I81" s="26">
        <v>1</v>
      </c>
    </row>
    <row r="82" spans="1:9" ht="50.25" customHeight="1" x14ac:dyDescent="0.2">
      <c r="A82" s="9"/>
      <c r="B82" s="10">
        <v>74</v>
      </c>
      <c r="C82" s="21" t="s">
        <v>799</v>
      </c>
      <c r="D82" s="24" t="s">
        <v>207</v>
      </c>
      <c r="E82" s="27" t="s">
        <v>198</v>
      </c>
      <c r="F82" s="25">
        <v>1</v>
      </c>
      <c r="G82" s="14">
        <f t="shared" si="2"/>
        <v>1</v>
      </c>
      <c r="H82" s="15">
        <f t="shared" si="3"/>
        <v>1</v>
      </c>
      <c r="I82" s="26">
        <v>1</v>
      </c>
    </row>
    <row r="83" spans="1:9" ht="60" x14ac:dyDescent="0.2">
      <c r="A83" s="9"/>
      <c r="B83" s="10">
        <v>75</v>
      </c>
      <c r="C83" s="21" t="s">
        <v>798</v>
      </c>
      <c r="D83" s="17" t="s">
        <v>204</v>
      </c>
      <c r="E83" s="27" t="s">
        <v>247</v>
      </c>
      <c r="F83" s="25">
        <v>1</v>
      </c>
      <c r="G83" s="14">
        <f t="shared" si="2"/>
        <v>1</v>
      </c>
      <c r="H83" s="15">
        <f t="shared" si="3"/>
        <v>1</v>
      </c>
      <c r="I83" s="26">
        <v>1</v>
      </c>
    </row>
    <row r="84" spans="1:9" ht="60" x14ac:dyDescent="0.2">
      <c r="A84" s="9"/>
      <c r="B84" s="10">
        <v>76</v>
      </c>
      <c r="C84" s="148" t="s">
        <v>805</v>
      </c>
      <c r="D84" s="24" t="s">
        <v>7</v>
      </c>
      <c r="E84" s="156" t="s">
        <v>471</v>
      </c>
      <c r="F84" s="13">
        <v>5</v>
      </c>
      <c r="G84" s="14">
        <f t="shared" si="2"/>
        <v>5</v>
      </c>
      <c r="H84" s="15">
        <f t="shared" si="3"/>
        <v>5</v>
      </c>
      <c r="I84" s="19">
        <v>5</v>
      </c>
    </row>
    <row r="85" spans="1:9" ht="60" x14ac:dyDescent="0.2">
      <c r="A85" s="9"/>
      <c r="B85" s="10">
        <v>77</v>
      </c>
      <c r="C85" s="148"/>
      <c r="D85" s="24" t="s">
        <v>389</v>
      </c>
      <c r="E85" s="156"/>
      <c r="F85" s="13">
        <v>5</v>
      </c>
      <c r="G85" s="14">
        <f t="shared" si="2"/>
        <v>5</v>
      </c>
      <c r="H85" s="15">
        <f t="shared" si="3"/>
        <v>5</v>
      </c>
      <c r="I85" s="19">
        <v>5</v>
      </c>
    </row>
    <row r="86" spans="1:9" ht="45" x14ac:dyDescent="0.2">
      <c r="A86" s="9"/>
      <c r="B86" s="10">
        <v>78</v>
      </c>
      <c r="C86" s="148"/>
      <c r="D86" s="24" t="s">
        <v>390</v>
      </c>
      <c r="E86" s="156"/>
      <c r="F86" s="13">
        <v>5</v>
      </c>
      <c r="G86" s="14">
        <f t="shared" si="2"/>
        <v>5</v>
      </c>
      <c r="H86" s="15">
        <f t="shared" si="3"/>
        <v>5</v>
      </c>
      <c r="I86" s="19">
        <v>5</v>
      </c>
    </row>
    <row r="87" spans="1:9" ht="90" x14ac:dyDescent="0.2">
      <c r="A87" s="9"/>
      <c r="B87" s="10">
        <v>79</v>
      </c>
      <c r="C87" s="24" t="s">
        <v>806</v>
      </c>
      <c r="D87" s="24" t="s">
        <v>248</v>
      </c>
      <c r="E87" s="27" t="s">
        <v>249</v>
      </c>
      <c r="F87" s="13">
        <v>5</v>
      </c>
      <c r="G87" s="14">
        <f t="shared" si="2"/>
        <v>5</v>
      </c>
      <c r="H87" s="15">
        <f t="shared" si="3"/>
        <v>5</v>
      </c>
      <c r="I87" s="19">
        <v>5</v>
      </c>
    </row>
    <row r="88" spans="1:9" ht="64.5" customHeight="1" x14ac:dyDescent="0.2">
      <c r="A88" s="9"/>
      <c r="B88" s="10">
        <v>80</v>
      </c>
      <c r="C88" s="154" t="s">
        <v>807</v>
      </c>
      <c r="D88" s="24" t="s">
        <v>208</v>
      </c>
      <c r="E88" s="28" t="s">
        <v>250</v>
      </c>
      <c r="F88" s="25">
        <v>5</v>
      </c>
      <c r="G88" s="14">
        <f t="shared" si="2"/>
        <v>5</v>
      </c>
      <c r="H88" s="15">
        <f t="shared" si="3"/>
        <v>5</v>
      </c>
      <c r="I88" s="26">
        <v>5</v>
      </c>
    </row>
    <row r="89" spans="1:9" ht="45" customHeight="1" x14ac:dyDescent="0.2">
      <c r="A89" s="9"/>
      <c r="B89" s="10">
        <v>81</v>
      </c>
      <c r="C89" s="154"/>
      <c r="D89" s="24" t="s">
        <v>251</v>
      </c>
      <c r="E89" s="18" t="s">
        <v>252</v>
      </c>
      <c r="F89" s="25">
        <v>1</v>
      </c>
      <c r="G89" s="14">
        <f t="shared" si="2"/>
        <v>1</v>
      </c>
      <c r="H89" s="15">
        <f t="shared" si="3"/>
        <v>1</v>
      </c>
      <c r="I89" s="26">
        <v>1</v>
      </c>
    </row>
    <row r="90" spans="1:9" ht="46.5" customHeight="1" x14ac:dyDescent="0.2">
      <c r="A90" s="9"/>
      <c r="B90" s="10">
        <v>82</v>
      </c>
      <c r="C90" s="21" t="s">
        <v>808</v>
      </c>
      <c r="D90" s="24" t="s">
        <v>209</v>
      </c>
      <c r="E90" s="27" t="s">
        <v>211</v>
      </c>
      <c r="F90" s="25">
        <v>1</v>
      </c>
      <c r="G90" s="14">
        <f t="shared" si="2"/>
        <v>1</v>
      </c>
      <c r="H90" s="15">
        <f t="shared" si="3"/>
        <v>1</v>
      </c>
      <c r="I90" s="26">
        <v>1</v>
      </c>
    </row>
    <row r="91" spans="1:9" ht="51" customHeight="1" x14ac:dyDescent="0.2">
      <c r="A91" s="9"/>
      <c r="B91" s="10">
        <v>83</v>
      </c>
      <c r="C91" s="21" t="s">
        <v>809</v>
      </c>
      <c r="D91" s="24" t="s">
        <v>210</v>
      </c>
      <c r="E91" s="27" t="s">
        <v>211</v>
      </c>
      <c r="F91" s="25">
        <v>1</v>
      </c>
      <c r="G91" s="14">
        <f t="shared" si="2"/>
        <v>1</v>
      </c>
      <c r="H91" s="15">
        <f t="shared" si="3"/>
        <v>1</v>
      </c>
      <c r="I91" s="26">
        <v>1</v>
      </c>
    </row>
    <row r="92" spans="1:9" ht="48" customHeight="1" x14ac:dyDescent="0.2">
      <c r="A92" s="9"/>
      <c r="B92" s="10">
        <v>84</v>
      </c>
      <c r="C92" s="22" t="s">
        <v>810</v>
      </c>
      <c r="D92" s="17" t="s">
        <v>391</v>
      </c>
      <c r="E92" s="27" t="s">
        <v>211</v>
      </c>
      <c r="F92" s="25">
        <v>1</v>
      </c>
      <c r="G92" s="14">
        <f t="shared" si="2"/>
        <v>1</v>
      </c>
      <c r="H92" s="15">
        <f t="shared" si="3"/>
        <v>1</v>
      </c>
      <c r="I92" s="26">
        <v>1</v>
      </c>
    </row>
    <row r="93" spans="1:9" ht="48" customHeight="1" x14ac:dyDescent="0.2">
      <c r="A93" s="9"/>
      <c r="B93" s="10">
        <v>85</v>
      </c>
      <c r="C93" s="22" t="s">
        <v>811</v>
      </c>
      <c r="D93" s="17" t="s">
        <v>392</v>
      </c>
      <c r="E93" s="27" t="s">
        <v>198</v>
      </c>
      <c r="F93" s="25">
        <v>1</v>
      </c>
      <c r="G93" s="14">
        <f t="shared" si="2"/>
        <v>1</v>
      </c>
      <c r="H93" s="15">
        <f t="shared" si="3"/>
        <v>1</v>
      </c>
      <c r="I93" s="26">
        <v>1</v>
      </c>
    </row>
    <row r="94" spans="1:9" ht="50.25" customHeight="1" x14ac:dyDescent="0.2">
      <c r="A94" s="9"/>
      <c r="B94" s="10">
        <v>86</v>
      </c>
      <c r="C94" s="21" t="s">
        <v>812</v>
      </c>
      <c r="D94" s="24" t="s">
        <v>392</v>
      </c>
      <c r="E94" s="27" t="s">
        <v>203</v>
      </c>
      <c r="F94" s="25">
        <v>1</v>
      </c>
      <c r="G94" s="14">
        <f t="shared" si="2"/>
        <v>1</v>
      </c>
      <c r="H94" s="15">
        <f t="shared" si="3"/>
        <v>1</v>
      </c>
      <c r="I94" s="26">
        <v>1</v>
      </c>
    </row>
    <row r="95" spans="1:9" ht="51.75" customHeight="1" x14ac:dyDescent="0.2">
      <c r="A95" s="9"/>
      <c r="B95" s="10">
        <v>87</v>
      </c>
      <c r="C95" s="154" t="s">
        <v>813</v>
      </c>
      <c r="D95" s="17" t="s">
        <v>253</v>
      </c>
      <c r="E95" s="18" t="s">
        <v>211</v>
      </c>
      <c r="F95" s="25">
        <v>1</v>
      </c>
      <c r="G95" s="14">
        <f t="shared" si="2"/>
        <v>1</v>
      </c>
      <c r="H95" s="15">
        <f t="shared" si="3"/>
        <v>1</v>
      </c>
      <c r="I95" s="26">
        <v>1</v>
      </c>
    </row>
    <row r="96" spans="1:9" ht="31.5" customHeight="1" x14ac:dyDescent="0.2">
      <c r="A96" s="9"/>
      <c r="B96" s="10">
        <v>88</v>
      </c>
      <c r="C96" s="154"/>
      <c r="D96" s="24" t="s">
        <v>254</v>
      </c>
      <c r="E96" s="18" t="s">
        <v>393</v>
      </c>
      <c r="F96" s="25">
        <v>1</v>
      </c>
      <c r="G96" s="14">
        <f t="shared" si="2"/>
        <v>1</v>
      </c>
      <c r="H96" s="15">
        <f t="shared" si="3"/>
        <v>1</v>
      </c>
      <c r="I96" s="26">
        <v>1</v>
      </c>
    </row>
    <row r="97" spans="1:9" ht="50.25" customHeight="1" x14ac:dyDescent="0.2">
      <c r="A97" s="9"/>
      <c r="B97" s="10">
        <v>89</v>
      </c>
      <c r="C97" s="154"/>
      <c r="D97" s="24" t="s">
        <v>255</v>
      </c>
      <c r="E97" s="18" t="s">
        <v>394</v>
      </c>
      <c r="F97" s="25">
        <v>1</v>
      </c>
      <c r="G97" s="14">
        <f t="shared" si="2"/>
        <v>1</v>
      </c>
      <c r="H97" s="15">
        <f t="shared" si="3"/>
        <v>1</v>
      </c>
      <c r="I97" s="26">
        <v>1</v>
      </c>
    </row>
    <row r="98" spans="1:9" ht="75" x14ac:dyDescent="0.2">
      <c r="A98" s="9"/>
      <c r="B98" s="10">
        <v>90</v>
      </c>
      <c r="C98" s="22" t="s">
        <v>814</v>
      </c>
      <c r="D98" s="17" t="s">
        <v>395</v>
      </c>
      <c r="E98" s="18" t="s">
        <v>256</v>
      </c>
      <c r="F98" s="25">
        <v>1</v>
      </c>
      <c r="G98" s="14">
        <f t="shared" si="2"/>
        <v>1</v>
      </c>
      <c r="H98" s="15">
        <f t="shared" si="3"/>
        <v>1</v>
      </c>
      <c r="I98" s="26">
        <v>1</v>
      </c>
    </row>
    <row r="99" spans="1:9" ht="35.25" customHeight="1" x14ac:dyDescent="0.2">
      <c r="A99" s="9"/>
      <c r="B99" s="10">
        <v>91</v>
      </c>
      <c r="C99" s="148" t="s">
        <v>815</v>
      </c>
      <c r="D99" s="22" t="s">
        <v>396</v>
      </c>
      <c r="E99" s="18" t="s">
        <v>397</v>
      </c>
      <c r="F99" s="25">
        <v>1</v>
      </c>
      <c r="G99" s="14">
        <f t="shared" si="2"/>
        <v>1</v>
      </c>
      <c r="H99" s="15">
        <f t="shared" si="3"/>
        <v>1</v>
      </c>
      <c r="I99" s="26">
        <v>1</v>
      </c>
    </row>
    <row r="100" spans="1:9" ht="64.5" customHeight="1" x14ac:dyDescent="0.2">
      <c r="A100" s="9"/>
      <c r="B100" s="10">
        <v>92</v>
      </c>
      <c r="C100" s="148"/>
      <c r="D100" s="22" t="s">
        <v>212</v>
      </c>
      <c r="E100" s="18" t="s">
        <v>257</v>
      </c>
      <c r="F100" s="25">
        <v>1</v>
      </c>
      <c r="G100" s="14">
        <f t="shared" si="2"/>
        <v>1</v>
      </c>
      <c r="H100" s="15">
        <f t="shared" si="3"/>
        <v>1</v>
      </c>
      <c r="I100" s="26">
        <v>1</v>
      </c>
    </row>
    <row r="101" spans="1:9" ht="51" customHeight="1" x14ac:dyDescent="0.2">
      <c r="A101" s="9"/>
      <c r="B101" s="10">
        <v>93</v>
      </c>
      <c r="C101" s="148"/>
      <c r="D101" s="21" t="s">
        <v>398</v>
      </c>
      <c r="E101" s="27" t="s">
        <v>258</v>
      </c>
      <c r="F101" s="25">
        <v>1</v>
      </c>
      <c r="G101" s="14">
        <f t="shared" si="2"/>
        <v>1</v>
      </c>
      <c r="H101" s="15">
        <f t="shared" si="3"/>
        <v>1</v>
      </c>
      <c r="I101" s="26">
        <v>1</v>
      </c>
    </row>
    <row r="102" spans="1:9" ht="105" x14ac:dyDescent="0.2">
      <c r="A102" s="9"/>
      <c r="B102" s="10">
        <v>94</v>
      </c>
      <c r="C102" s="148"/>
      <c r="D102" s="21" t="s">
        <v>213</v>
      </c>
      <c r="E102" s="27" t="s">
        <v>214</v>
      </c>
      <c r="F102" s="25">
        <v>1</v>
      </c>
      <c r="G102" s="14">
        <f t="shared" si="2"/>
        <v>1</v>
      </c>
      <c r="H102" s="15">
        <f t="shared" si="3"/>
        <v>1</v>
      </c>
      <c r="I102" s="26">
        <v>1</v>
      </c>
    </row>
    <row r="103" spans="1:9" ht="45" x14ac:dyDescent="0.2">
      <c r="A103" s="9"/>
      <c r="B103" s="10">
        <v>95</v>
      </c>
      <c r="C103" s="148"/>
      <c r="D103" s="24" t="s">
        <v>259</v>
      </c>
      <c r="E103" s="27" t="s">
        <v>260</v>
      </c>
      <c r="F103" s="25">
        <v>1</v>
      </c>
      <c r="G103" s="14">
        <f t="shared" si="2"/>
        <v>1</v>
      </c>
      <c r="H103" s="15">
        <f t="shared" si="3"/>
        <v>1</v>
      </c>
      <c r="I103" s="26">
        <v>1</v>
      </c>
    </row>
    <row r="104" spans="1:9" ht="45" x14ac:dyDescent="0.2">
      <c r="A104" s="9"/>
      <c r="B104" s="10">
        <v>96</v>
      </c>
      <c r="C104" s="157" t="s">
        <v>816</v>
      </c>
      <c r="D104" s="24" t="s">
        <v>399</v>
      </c>
      <c r="E104" s="27" t="s">
        <v>215</v>
      </c>
      <c r="F104" s="25">
        <v>5</v>
      </c>
      <c r="G104" s="14">
        <f t="shared" si="2"/>
        <v>5</v>
      </c>
      <c r="H104" s="15">
        <f t="shared" si="3"/>
        <v>5</v>
      </c>
      <c r="I104" s="26">
        <v>5</v>
      </c>
    </row>
    <row r="105" spans="1:9" ht="60" customHeight="1" x14ac:dyDescent="0.2">
      <c r="A105" s="9"/>
      <c r="B105" s="10">
        <v>97</v>
      </c>
      <c r="C105" s="157"/>
      <c r="D105" s="24" t="s">
        <v>400</v>
      </c>
      <c r="E105" s="27" t="s">
        <v>216</v>
      </c>
      <c r="F105" s="25">
        <v>5</v>
      </c>
      <c r="G105" s="14">
        <f t="shared" si="2"/>
        <v>5</v>
      </c>
      <c r="H105" s="15">
        <f t="shared" si="3"/>
        <v>5</v>
      </c>
      <c r="I105" s="26">
        <v>5</v>
      </c>
    </row>
    <row r="106" spans="1:9" ht="46.5" customHeight="1" x14ac:dyDescent="0.2">
      <c r="A106" s="9"/>
      <c r="B106" s="10">
        <v>98</v>
      </c>
      <c r="C106" s="157"/>
      <c r="D106" s="21" t="s">
        <v>401</v>
      </c>
      <c r="E106" s="27" t="s">
        <v>261</v>
      </c>
      <c r="F106" s="25">
        <v>1</v>
      </c>
      <c r="G106" s="14">
        <f t="shared" si="2"/>
        <v>1</v>
      </c>
      <c r="H106" s="15">
        <f t="shared" si="3"/>
        <v>1</v>
      </c>
      <c r="I106" s="26">
        <v>1</v>
      </c>
    </row>
    <row r="107" spans="1:9" ht="64.5" customHeight="1" x14ac:dyDescent="0.2">
      <c r="A107" s="9"/>
      <c r="B107" s="10">
        <v>99</v>
      </c>
      <c r="C107" s="130" t="s">
        <v>817</v>
      </c>
      <c r="D107" s="22" t="s">
        <v>262</v>
      </c>
      <c r="E107" s="18" t="s">
        <v>402</v>
      </c>
      <c r="F107" s="25">
        <v>1</v>
      </c>
      <c r="G107" s="14">
        <f t="shared" si="2"/>
        <v>1</v>
      </c>
      <c r="H107" s="15">
        <f t="shared" si="3"/>
        <v>1</v>
      </c>
      <c r="I107" s="26">
        <v>1</v>
      </c>
    </row>
    <row r="108" spans="1:9" ht="35.25" customHeight="1" x14ac:dyDescent="0.2">
      <c r="A108" s="9"/>
      <c r="B108" s="10">
        <v>100</v>
      </c>
      <c r="C108" s="130"/>
      <c r="D108" s="22" t="s">
        <v>403</v>
      </c>
      <c r="E108" s="18" t="s">
        <v>404</v>
      </c>
      <c r="F108" s="13">
        <v>5</v>
      </c>
      <c r="G108" s="14">
        <f t="shared" si="2"/>
        <v>5</v>
      </c>
      <c r="H108" s="15">
        <f t="shared" si="3"/>
        <v>5</v>
      </c>
      <c r="I108" s="19">
        <v>5</v>
      </c>
    </row>
    <row r="109" spans="1:9" ht="30" customHeight="1" x14ac:dyDescent="0.2">
      <c r="A109" s="9"/>
      <c r="B109" s="10">
        <v>101</v>
      </c>
      <c r="C109" s="130"/>
      <c r="D109" s="21" t="s">
        <v>327</v>
      </c>
      <c r="E109" s="27" t="s">
        <v>263</v>
      </c>
      <c r="F109" s="13">
        <v>5</v>
      </c>
      <c r="G109" s="14">
        <f t="shared" si="2"/>
        <v>5</v>
      </c>
      <c r="H109" s="15">
        <f t="shared" si="3"/>
        <v>5</v>
      </c>
      <c r="I109" s="19">
        <v>5</v>
      </c>
    </row>
    <row r="110" spans="1:9" ht="48" customHeight="1" x14ac:dyDescent="0.2">
      <c r="A110" s="9"/>
      <c r="B110" s="10">
        <v>102</v>
      </c>
      <c r="C110" s="130"/>
      <c r="D110" s="21" t="s">
        <v>406</v>
      </c>
      <c r="E110" s="27" t="s">
        <v>263</v>
      </c>
      <c r="F110" s="25">
        <v>5</v>
      </c>
      <c r="G110" s="14">
        <f t="shared" si="2"/>
        <v>5</v>
      </c>
      <c r="H110" s="15">
        <f t="shared" si="3"/>
        <v>5</v>
      </c>
      <c r="I110" s="26">
        <v>5</v>
      </c>
    </row>
    <row r="111" spans="1:9" ht="30" x14ac:dyDescent="0.2">
      <c r="A111" s="9"/>
      <c r="B111" s="10">
        <v>103</v>
      </c>
      <c r="C111" s="123" t="s">
        <v>866</v>
      </c>
      <c r="D111" s="22" t="s">
        <v>264</v>
      </c>
      <c r="E111" s="18" t="s">
        <v>265</v>
      </c>
      <c r="F111" s="25">
        <v>5</v>
      </c>
      <c r="G111" s="14">
        <f t="shared" si="2"/>
        <v>5</v>
      </c>
      <c r="H111" s="15">
        <f t="shared" si="3"/>
        <v>5</v>
      </c>
      <c r="I111" s="26">
        <v>5</v>
      </c>
    </row>
    <row r="112" spans="1:9" ht="67.5" customHeight="1" x14ac:dyDescent="0.2">
      <c r="A112" s="9"/>
      <c r="B112" s="10">
        <v>104</v>
      </c>
      <c r="C112" s="124"/>
      <c r="D112" s="22" t="s">
        <v>266</v>
      </c>
      <c r="E112" s="18" t="s">
        <v>865</v>
      </c>
      <c r="F112" s="25">
        <v>1</v>
      </c>
      <c r="G112" s="14">
        <f t="shared" si="2"/>
        <v>1</v>
      </c>
      <c r="H112" s="15">
        <f t="shared" si="3"/>
        <v>1</v>
      </c>
      <c r="I112" s="26">
        <v>1</v>
      </c>
    </row>
    <row r="113" spans="1:9" ht="71.25" customHeight="1" x14ac:dyDescent="0.2">
      <c r="A113" s="9"/>
      <c r="B113" s="10">
        <v>105</v>
      </c>
      <c r="C113" s="124"/>
      <c r="D113" s="17" t="s">
        <v>267</v>
      </c>
      <c r="E113" s="18" t="s">
        <v>886</v>
      </c>
      <c r="F113" s="25">
        <v>10</v>
      </c>
      <c r="G113" s="14">
        <f t="shared" si="2"/>
        <v>10</v>
      </c>
      <c r="H113" s="15">
        <f t="shared" si="3"/>
        <v>10</v>
      </c>
      <c r="I113" s="26">
        <v>10</v>
      </c>
    </row>
    <row r="114" spans="1:9" ht="94.5" customHeight="1" x14ac:dyDescent="0.2">
      <c r="A114" s="9"/>
      <c r="B114" s="10">
        <v>106</v>
      </c>
      <c r="C114" s="124"/>
      <c r="D114" s="22" t="s">
        <v>887</v>
      </c>
      <c r="E114" s="29" t="s">
        <v>888</v>
      </c>
      <c r="F114" s="25">
        <v>1</v>
      </c>
      <c r="G114" s="14">
        <f t="shared" si="2"/>
        <v>1</v>
      </c>
      <c r="H114" s="15">
        <f t="shared" si="3"/>
        <v>1</v>
      </c>
      <c r="I114" s="26">
        <v>1</v>
      </c>
    </row>
    <row r="115" spans="1:9" ht="156.75" customHeight="1" x14ac:dyDescent="0.2">
      <c r="A115" s="9"/>
      <c r="B115" s="10">
        <v>107</v>
      </c>
      <c r="C115" s="124"/>
      <c r="D115" s="17" t="s">
        <v>90</v>
      </c>
      <c r="E115" s="18" t="s">
        <v>91</v>
      </c>
      <c r="F115" s="25">
        <v>1</v>
      </c>
      <c r="G115" s="14">
        <f t="shared" si="2"/>
        <v>1</v>
      </c>
      <c r="H115" s="15">
        <f t="shared" si="3"/>
        <v>1</v>
      </c>
      <c r="I115" s="26">
        <v>1</v>
      </c>
    </row>
    <row r="116" spans="1:9" ht="60" x14ac:dyDescent="0.2">
      <c r="A116" s="9"/>
      <c r="B116" s="10">
        <v>108</v>
      </c>
      <c r="C116" s="124"/>
      <c r="D116" s="90" t="s">
        <v>268</v>
      </c>
      <c r="E116" s="29" t="s">
        <v>269</v>
      </c>
      <c r="F116" s="25">
        <v>1</v>
      </c>
      <c r="G116" s="14">
        <f t="shared" si="2"/>
        <v>1</v>
      </c>
      <c r="H116" s="15">
        <f t="shared" si="3"/>
        <v>1</v>
      </c>
      <c r="I116" s="26">
        <v>1</v>
      </c>
    </row>
    <row r="117" spans="1:9" ht="44.25" customHeight="1" x14ac:dyDescent="0.2">
      <c r="A117" s="9"/>
      <c r="B117" s="10">
        <v>109</v>
      </c>
      <c r="C117" s="124"/>
      <c r="D117" s="30" t="s">
        <v>270</v>
      </c>
      <c r="E117" s="29" t="s">
        <v>271</v>
      </c>
      <c r="F117" s="25">
        <v>1</v>
      </c>
      <c r="G117" s="14">
        <f t="shared" si="2"/>
        <v>1</v>
      </c>
      <c r="H117" s="15">
        <f t="shared" si="3"/>
        <v>1</v>
      </c>
      <c r="I117" s="26">
        <v>1</v>
      </c>
    </row>
    <row r="118" spans="1:9" ht="45" x14ac:dyDescent="0.2">
      <c r="A118" s="9"/>
      <c r="B118" s="10">
        <v>110</v>
      </c>
      <c r="C118" s="124"/>
      <c r="D118" s="22" t="s">
        <v>272</v>
      </c>
      <c r="E118" s="29" t="s">
        <v>273</v>
      </c>
      <c r="F118" s="25">
        <v>1</v>
      </c>
      <c r="G118" s="14">
        <f t="shared" si="2"/>
        <v>1</v>
      </c>
      <c r="H118" s="15">
        <f t="shared" si="3"/>
        <v>1</v>
      </c>
      <c r="I118" s="26">
        <v>1</v>
      </c>
    </row>
    <row r="119" spans="1:9" ht="45" x14ac:dyDescent="0.2">
      <c r="A119" s="9"/>
      <c r="B119" s="10">
        <v>111</v>
      </c>
      <c r="C119" s="124"/>
      <c r="D119" s="22" t="s">
        <v>274</v>
      </c>
      <c r="E119" s="29" t="s">
        <v>275</v>
      </c>
      <c r="F119" s="25">
        <v>1</v>
      </c>
      <c r="G119" s="14">
        <f t="shared" si="2"/>
        <v>1</v>
      </c>
      <c r="H119" s="15">
        <f t="shared" si="3"/>
        <v>1</v>
      </c>
      <c r="I119" s="26">
        <v>1</v>
      </c>
    </row>
    <row r="120" spans="1:9" ht="60" x14ac:dyDescent="0.2">
      <c r="A120" s="9"/>
      <c r="B120" s="10">
        <v>112</v>
      </c>
      <c r="C120" s="124"/>
      <c r="D120" s="22" t="s">
        <v>276</v>
      </c>
      <c r="E120" s="29" t="s">
        <v>277</v>
      </c>
      <c r="F120" s="25">
        <v>1</v>
      </c>
      <c r="G120" s="14">
        <f t="shared" si="2"/>
        <v>1</v>
      </c>
      <c r="H120" s="15">
        <f t="shared" si="3"/>
        <v>1</v>
      </c>
      <c r="I120" s="26">
        <v>1</v>
      </c>
    </row>
    <row r="121" spans="1:9" ht="31.5" customHeight="1" x14ac:dyDescent="0.2">
      <c r="A121" s="9"/>
      <c r="B121" s="10">
        <v>113</v>
      </c>
      <c r="C121" s="124"/>
      <c r="D121" s="22" t="s">
        <v>278</v>
      </c>
      <c r="E121" s="29" t="s">
        <v>279</v>
      </c>
      <c r="F121" s="25">
        <v>1</v>
      </c>
      <c r="G121" s="14">
        <f t="shared" si="2"/>
        <v>1</v>
      </c>
      <c r="H121" s="15">
        <f t="shared" si="3"/>
        <v>1</v>
      </c>
      <c r="I121" s="26">
        <v>1</v>
      </c>
    </row>
    <row r="122" spans="1:9" ht="57.75" customHeight="1" x14ac:dyDescent="0.2">
      <c r="A122" s="9"/>
      <c r="B122" s="10">
        <v>114</v>
      </c>
      <c r="C122" s="124"/>
      <c r="D122" s="22" t="s">
        <v>409</v>
      </c>
      <c r="E122" s="29" t="s">
        <v>280</v>
      </c>
      <c r="F122" s="25">
        <v>1</v>
      </c>
      <c r="G122" s="14">
        <f t="shared" si="2"/>
        <v>1</v>
      </c>
      <c r="H122" s="15">
        <f t="shared" si="3"/>
        <v>1</v>
      </c>
      <c r="I122" s="26">
        <v>1</v>
      </c>
    </row>
    <row r="123" spans="1:9" ht="45" x14ac:dyDescent="0.2">
      <c r="A123" s="9"/>
      <c r="B123" s="10">
        <v>115</v>
      </c>
      <c r="C123" s="124"/>
      <c r="D123" s="22" t="s">
        <v>410</v>
      </c>
      <c r="E123" s="29" t="s">
        <v>281</v>
      </c>
      <c r="F123" s="25">
        <v>1</v>
      </c>
      <c r="G123" s="14">
        <f t="shared" si="2"/>
        <v>1</v>
      </c>
      <c r="H123" s="15">
        <f t="shared" si="3"/>
        <v>1</v>
      </c>
      <c r="I123" s="26">
        <v>1</v>
      </c>
    </row>
    <row r="124" spans="1:9" ht="60" x14ac:dyDescent="0.2">
      <c r="A124" s="9"/>
      <c r="B124" s="10">
        <v>116</v>
      </c>
      <c r="C124" s="124"/>
      <c r="D124" s="22" t="s">
        <v>330</v>
      </c>
      <c r="E124" s="29" t="s">
        <v>282</v>
      </c>
      <c r="F124" s="25">
        <v>1</v>
      </c>
      <c r="G124" s="14">
        <f t="shared" si="2"/>
        <v>1</v>
      </c>
      <c r="H124" s="15">
        <f t="shared" si="3"/>
        <v>1</v>
      </c>
      <c r="I124" s="26">
        <v>1</v>
      </c>
    </row>
    <row r="125" spans="1:9" ht="68.25" customHeight="1" x14ac:dyDescent="0.2">
      <c r="A125" s="9"/>
      <c r="B125" s="10">
        <v>117</v>
      </c>
      <c r="C125" s="124"/>
      <c r="D125" s="22" t="s">
        <v>283</v>
      </c>
      <c r="E125" s="29" t="s">
        <v>284</v>
      </c>
      <c r="F125" s="25">
        <v>1</v>
      </c>
      <c r="G125" s="14">
        <f t="shared" si="2"/>
        <v>1</v>
      </c>
      <c r="H125" s="15">
        <f t="shared" si="3"/>
        <v>1</v>
      </c>
      <c r="I125" s="26">
        <v>1</v>
      </c>
    </row>
    <row r="126" spans="1:9" ht="36" customHeight="1" x14ac:dyDescent="0.2">
      <c r="A126" s="9"/>
      <c r="B126" s="10">
        <v>118</v>
      </c>
      <c r="C126" s="124"/>
      <c r="D126" s="22" t="s">
        <v>331</v>
      </c>
      <c r="E126" s="29" t="s">
        <v>285</v>
      </c>
      <c r="F126" s="25">
        <v>1</v>
      </c>
      <c r="G126" s="14">
        <f t="shared" si="2"/>
        <v>1</v>
      </c>
      <c r="H126" s="15">
        <f t="shared" si="3"/>
        <v>1</v>
      </c>
      <c r="I126" s="26">
        <v>1</v>
      </c>
    </row>
    <row r="127" spans="1:9" ht="49.5" customHeight="1" x14ac:dyDescent="0.2">
      <c r="A127" s="9"/>
      <c r="B127" s="10">
        <v>119</v>
      </c>
      <c r="C127" s="124"/>
      <c r="D127" s="22" t="s">
        <v>286</v>
      </c>
      <c r="E127" s="29" t="s">
        <v>287</v>
      </c>
      <c r="F127" s="25">
        <v>1</v>
      </c>
      <c r="G127" s="14">
        <f t="shared" si="2"/>
        <v>1</v>
      </c>
      <c r="H127" s="15">
        <f t="shared" si="3"/>
        <v>1</v>
      </c>
      <c r="I127" s="26">
        <v>1</v>
      </c>
    </row>
    <row r="128" spans="1:9" ht="51.75" customHeight="1" x14ac:dyDescent="0.2">
      <c r="A128" s="9"/>
      <c r="B128" s="10">
        <v>120</v>
      </c>
      <c r="C128" s="124"/>
      <c r="D128" s="22" t="s">
        <v>643</v>
      </c>
      <c r="E128" s="29" t="s">
        <v>644</v>
      </c>
      <c r="F128" s="25">
        <v>1</v>
      </c>
      <c r="G128" s="14">
        <f t="shared" si="2"/>
        <v>1</v>
      </c>
      <c r="H128" s="15">
        <f t="shared" si="3"/>
        <v>1</v>
      </c>
      <c r="I128" s="26">
        <v>1</v>
      </c>
    </row>
    <row r="129" spans="1:9" ht="32.25" customHeight="1" x14ac:dyDescent="0.2">
      <c r="A129" s="9"/>
      <c r="B129" s="10">
        <v>121</v>
      </c>
      <c r="C129" s="124"/>
      <c r="D129" s="22" t="s">
        <v>288</v>
      </c>
      <c r="E129" s="29" t="s">
        <v>289</v>
      </c>
      <c r="F129" s="25">
        <v>1</v>
      </c>
      <c r="G129" s="14">
        <f t="shared" si="2"/>
        <v>1</v>
      </c>
      <c r="H129" s="15">
        <f t="shared" si="3"/>
        <v>1</v>
      </c>
      <c r="I129" s="26">
        <v>1</v>
      </c>
    </row>
    <row r="130" spans="1:9" ht="69.75" customHeight="1" x14ac:dyDescent="0.2">
      <c r="A130" s="9"/>
      <c r="B130" s="10">
        <v>122</v>
      </c>
      <c r="C130" s="125"/>
      <c r="D130" s="22" t="s">
        <v>408</v>
      </c>
      <c r="E130" s="29" t="s">
        <v>290</v>
      </c>
      <c r="F130" s="25">
        <v>1</v>
      </c>
      <c r="G130" s="14">
        <f t="shared" si="2"/>
        <v>1</v>
      </c>
      <c r="H130" s="15">
        <f t="shared" si="3"/>
        <v>1</v>
      </c>
      <c r="I130" s="26">
        <v>1</v>
      </c>
    </row>
    <row r="131" spans="1:9" ht="64.5" customHeight="1" x14ac:dyDescent="0.2">
      <c r="A131" s="9"/>
      <c r="B131" s="10">
        <v>123</v>
      </c>
      <c r="C131" s="30" t="s">
        <v>818</v>
      </c>
      <c r="D131" s="22" t="s">
        <v>645</v>
      </c>
      <c r="E131" s="29" t="s">
        <v>291</v>
      </c>
      <c r="F131" s="31">
        <v>1</v>
      </c>
      <c r="G131" s="14">
        <f t="shared" si="2"/>
        <v>1</v>
      </c>
      <c r="H131" s="15">
        <f t="shared" si="3"/>
        <v>1</v>
      </c>
      <c r="I131" s="32">
        <v>1</v>
      </c>
    </row>
    <row r="132" spans="1:9" ht="78" customHeight="1" x14ac:dyDescent="0.2">
      <c r="A132" s="9"/>
      <c r="B132" s="10">
        <v>124</v>
      </c>
      <c r="C132" s="21" t="s">
        <v>819</v>
      </c>
      <c r="D132" s="21" t="s">
        <v>332</v>
      </c>
      <c r="E132" s="18" t="s">
        <v>646</v>
      </c>
      <c r="F132" s="31">
        <v>1</v>
      </c>
      <c r="G132" s="14">
        <f t="shared" si="2"/>
        <v>1</v>
      </c>
      <c r="H132" s="15">
        <f t="shared" si="3"/>
        <v>1</v>
      </c>
      <c r="I132" s="32">
        <v>1</v>
      </c>
    </row>
    <row r="133" spans="1:9" ht="59.25" customHeight="1" x14ac:dyDescent="0.2">
      <c r="A133" s="33"/>
      <c r="B133" s="10">
        <v>125</v>
      </c>
      <c r="C133" s="148" t="s">
        <v>820</v>
      </c>
      <c r="D133" s="30" t="s">
        <v>292</v>
      </c>
      <c r="E133" s="29" t="s">
        <v>434</v>
      </c>
      <c r="F133" s="25">
        <f>'Carro rojo'!E64</f>
        <v>20</v>
      </c>
      <c r="G133" s="14">
        <f t="shared" si="2"/>
        <v>20</v>
      </c>
      <c r="H133" s="15">
        <f t="shared" si="3"/>
        <v>20</v>
      </c>
      <c r="I133" s="25">
        <v>20</v>
      </c>
    </row>
    <row r="134" spans="1:9" ht="45.75" customHeight="1" x14ac:dyDescent="0.2">
      <c r="A134" s="33"/>
      <c r="B134" s="10">
        <v>126</v>
      </c>
      <c r="C134" s="148"/>
      <c r="D134" s="30" t="s">
        <v>293</v>
      </c>
      <c r="E134" s="34" t="s">
        <v>294</v>
      </c>
      <c r="F134" s="25">
        <f>'Carro rojo'!F64</f>
        <v>20</v>
      </c>
      <c r="G134" s="14">
        <f t="shared" si="2"/>
        <v>20</v>
      </c>
      <c r="H134" s="15">
        <f t="shared" si="3"/>
        <v>20</v>
      </c>
      <c r="I134" s="25">
        <v>20</v>
      </c>
    </row>
    <row r="135" spans="1:9" ht="52.5" customHeight="1" x14ac:dyDescent="0.2">
      <c r="A135" s="35"/>
      <c r="B135" s="10">
        <v>127</v>
      </c>
      <c r="C135" s="148"/>
      <c r="D135" s="30" t="s">
        <v>295</v>
      </c>
      <c r="E135" s="34" t="s">
        <v>294</v>
      </c>
      <c r="F135" s="25">
        <f>'Carro rojo'!G64</f>
        <v>20</v>
      </c>
      <c r="G135" s="14">
        <f t="shared" si="2"/>
        <v>20</v>
      </c>
      <c r="H135" s="15">
        <f t="shared" si="3"/>
        <v>20</v>
      </c>
      <c r="I135" s="25">
        <v>20</v>
      </c>
    </row>
    <row r="136" spans="1:9" ht="30" x14ac:dyDescent="0.2">
      <c r="A136" s="33"/>
      <c r="B136" s="10">
        <v>128</v>
      </c>
      <c r="C136" s="148"/>
      <c r="D136" s="30" t="s">
        <v>296</v>
      </c>
      <c r="E136" s="34" t="s">
        <v>294</v>
      </c>
      <c r="F136" s="25">
        <f>'Carro rojo'!H64</f>
        <v>20</v>
      </c>
      <c r="G136" s="14">
        <f t="shared" si="2"/>
        <v>20</v>
      </c>
      <c r="H136" s="15">
        <f t="shared" si="3"/>
        <v>20</v>
      </c>
      <c r="I136" s="25">
        <v>20</v>
      </c>
    </row>
    <row r="137" spans="1:9" ht="43.5" customHeight="1" x14ac:dyDescent="0.2">
      <c r="A137" s="33"/>
      <c r="B137" s="10">
        <v>129</v>
      </c>
      <c r="C137" s="148"/>
      <c r="D137" s="30" t="s">
        <v>297</v>
      </c>
      <c r="E137" s="34" t="s">
        <v>294</v>
      </c>
      <c r="F137" s="25">
        <f>'Carro rojo'!I64</f>
        <v>20</v>
      </c>
      <c r="G137" s="14">
        <f t="shared" si="2"/>
        <v>20</v>
      </c>
      <c r="H137" s="15">
        <f t="shared" si="3"/>
        <v>20</v>
      </c>
      <c r="I137" s="25">
        <v>20</v>
      </c>
    </row>
    <row r="138" spans="1:9" ht="37.5" customHeight="1" x14ac:dyDescent="0.2">
      <c r="A138" s="33"/>
      <c r="B138" s="10">
        <v>130</v>
      </c>
      <c r="C138" s="126" t="s">
        <v>867</v>
      </c>
      <c r="D138" s="22" t="s">
        <v>360</v>
      </c>
      <c r="E138" s="18" t="s">
        <v>22</v>
      </c>
      <c r="F138" s="25">
        <v>1</v>
      </c>
      <c r="G138" s="14">
        <f t="shared" ref="G138:G201" si="4">IF(F138=H138,I138)</f>
        <v>1</v>
      </c>
      <c r="H138" s="15">
        <f t="shared" ref="H138:H201" si="5">IF(F138="NA","NA",I138)</f>
        <v>1</v>
      </c>
      <c r="I138" s="25">
        <v>1</v>
      </c>
    </row>
    <row r="139" spans="1:9" ht="54.75" customHeight="1" x14ac:dyDescent="0.2">
      <c r="A139" s="33"/>
      <c r="B139" s="10">
        <v>131</v>
      </c>
      <c r="C139" s="148"/>
      <c r="D139" s="22" t="s">
        <v>73</v>
      </c>
      <c r="E139" s="18" t="s">
        <v>843</v>
      </c>
      <c r="F139" s="25">
        <v>1</v>
      </c>
      <c r="G139" s="14">
        <f t="shared" si="4"/>
        <v>1</v>
      </c>
      <c r="H139" s="15">
        <f t="shared" si="5"/>
        <v>1</v>
      </c>
      <c r="I139" s="25">
        <v>1</v>
      </c>
    </row>
    <row r="140" spans="1:9" ht="135" x14ac:dyDescent="0.2">
      <c r="A140" s="33"/>
      <c r="B140" s="10">
        <v>132</v>
      </c>
      <c r="C140" s="148"/>
      <c r="D140" s="22" t="s">
        <v>361</v>
      </c>
      <c r="E140" s="18" t="s">
        <v>647</v>
      </c>
      <c r="F140" s="25">
        <v>1</v>
      </c>
      <c r="G140" s="14">
        <f t="shared" si="4"/>
        <v>1</v>
      </c>
      <c r="H140" s="15">
        <f t="shared" si="5"/>
        <v>1</v>
      </c>
      <c r="I140" s="25">
        <v>1</v>
      </c>
    </row>
    <row r="141" spans="1:9" ht="51.75" customHeight="1" x14ac:dyDescent="0.2">
      <c r="A141" s="33"/>
      <c r="B141" s="10">
        <v>133</v>
      </c>
      <c r="C141" s="148"/>
      <c r="D141" s="22" t="s">
        <v>362</v>
      </c>
      <c r="E141" s="18" t="s">
        <v>363</v>
      </c>
      <c r="F141" s="25">
        <v>1</v>
      </c>
      <c r="G141" s="14">
        <f t="shared" si="4"/>
        <v>1</v>
      </c>
      <c r="H141" s="15">
        <f t="shared" si="5"/>
        <v>1</v>
      </c>
      <c r="I141" s="25">
        <v>1</v>
      </c>
    </row>
    <row r="142" spans="1:9" ht="16.5" customHeight="1" x14ac:dyDescent="0.2">
      <c r="A142" s="33"/>
      <c r="B142" s="10">
        <v>134</v>
      </c>
      <c r="C142" s="148"/>
      <c r="D142" s="22" t="s">
        <v>364</v>
      </c>
      <c r="E142" s="18" t="s">
        <v>365</v>
      </c>
      <c r="F142" s="25">
        <v>1</v>
      </c>
      <c r="G142" s="14">
        <f t="shared" si="4"/>
        <v>1</v>
      </c>
      <c r="H142" s="15">
        <f t="shared" si="5"/>
        <v>1</v>
      </c>
      <c r="I142" s="25">
        <v>1</v>
      </c>
    </row>
    <row r="143" spans="1:9" ht="132" customHeight="1" x14ac:dyDescent="0.2">
      <c r="A143" s="33"/>
      <c r="B143" s="10">
        <v>135</v>
      </c>
      <c r="C143" s="148"/>
      <c r="D143" s="22" t="s">
        <v>648</v>
      </c>
      <c r="E143" s="18" t="s">
        <v>23</v>
      </c>
      <c r="F143" s="25">
        <v>1</v>
      </c>
      <c r="G143" s="14">
        <f t="shared" si="4"/>
        <v>1</v>
      </c>
      <c r="H143" s="15">
        <f t="shared" si="5"/>
        <v>1</v>
      </c>
      <c r="I143" s="25">
        <v>1</v>
      </c>
    </row>
    <row r="144" spans="1:9" ht="45" x14ac:dyDescent="0.2">
      <c r="A144" s="33"/>
      <c r="B144" s="10">
        <v>136</v>
      </c>
      <c r="C144" s="148"/>
      <c r="D144" s="22" t="s">
        <v>178</v>
      </c>
      <c r="E144" s="18" t="s">
        <v>24</v>
      </c>
      <c r="F144" s="25">
        <v>5</v>
      </c>
      <c r="G144" s="14">
        <f t="shared" si="4"/>
        <v>5</v>
      </c>
      <c r="H144" s="15">
        <f t="shared" si="5"/>
        <v>5</v>
      </c>
      <c r="I144" s="25">
        <v>5</v>
      </c>
    </row>
    <row r="145" spans="1:9" ht="38.25" customHeight="1" x14ac:dyDescent="0.2">
      <c r="A145" s="33"/>
      <c r="B145" s="10">
        <v>137</v>
      </c>
      <c r="C145" s="148"/>
      <c r="D145" s="22" t="s">
        <v>366</v>
      </c>
      <c r="E145" s="29" t="s">
        <v>44</v>
      </c>
      <c r="F145" s="25">
        <v>5</v>
      </c>
      <c r="G145" s="14">
        <f t="shared" si="4"/>
        <v>5</v>
      </c>
      <c r="H145" s="15">
        <f t="shared" si="5"/>
        <v>5</v>
      </c>
      <c r="I145" s="25">
        <v>5</v>
      </c>
    </row>
    <row r="146" spans="1:9" ht="30" x14ac:dyDescent="0.2">
      <c r="A146" s="35"/>
      <c r="B146" s="10">
        <v>138</v>
      </c>
      <c r="C146" s="148"/>
      <c r="D146" s="30" t="s">
        <v>179</v>
      </c>
      <c r="E146" s="36" t="s">
        <v>375</v>
      </c>
      <c r="F146" s="25">
        <v>1</v>
      </c>
      <c r="G146" s="14">
        <f t="shared" si="4"/>
        <v>1</v>
      </c>
      <c r="H146" s="15">
        <f t="shared" si="5"/>
        <v>1</v>
      </c>
      <c r="I146" s="25">
        <v>1</v>
      </c>
    </row>
    <row r="147" spans="1:9" ht="30" x14ac:dyDescent="0.2">
      <c r="A147" s="35"/>
      <c r="B147" s="10">
        <v>139</v>
      </c>
      <c r="C147" s="148"/>
      <c r="D147" s="22" t="s">
        <v>45</v>
      </c>
      <c r="E147" s="23" t="s">
        <v>46</v>
      </c>
      <c r="F147" s="25">
        <v>5</v>
      </c>
      <c r="G147" s="14">
        <f t="shared" si="4"/>
        <v>5</v>
      </c>
      <c r="H147" s="15">
        <f t="shared" si="5"/>
        <v>5</v>
      </c>
      <c r="I147" s="25">
        <v>5</v>
      </c>
    </row>
    <row r="148" spans="1:9" ht="90" x14ac:dyDescent="0.2">
      <c r="A148" s="35"/>
      <c r="B148" s="10">
        <v>140</v>
      </c>
      <c r="C148" s="148"/>
      <c r="D148" s="30" t="s">
        <v>892</v>
      </c>
      <c r="E148" s="29" t="s">
        <v>882</v>
      </c>
      <c r="F148" s="25">
        <v>1</v>
      </c>
      <c r="G148" s="14">
        <f t="shared" si="4"/>
        <v>1</v>
      </c>
      <c r="H148" s="15">
        <f t="shared" si="5"/>
        <v>1</v>
      </c>
      <c r="I148" s="25">
        <v>1</v>
      </c>
    </row>
    <row r="149" spans="1:9" ht="47.25" customHeight="1" x14ac:dyDescent="0.2">
      <c r="A149" s="35"/>
      <c r="B149" s="10">
        <v>141</v>
      </c>
      <c r="C149" s="148"/>
      <c r="D149" s="30" t="s">
        <v>180</v>
      </c>
      <c r="E149" s="29" t="s">
        <v>883</v>
      </c>
      <c r="F149" s="25">
        <v>1</v>
      </c>
      <c r="G149" s="14">
        <f t="shared" si="4"/>
        <v>1</v>
      </c>
      <c r="H149" s="15">
        <f t="shared" si="5"/>
        <v>1</v>
      </c>
      <c r="I149" s="25">
        <v>1</v>
      </c>
    </row>
    <row r="150" spans="1:9" ht="45" x14ac:dyDescent="0.2">
      <c r="A150" s="33"/>
      <c r="B150" s="10">
        <v>142</v>
      </c>
      <c r="C150" s="148"/>
      <c r="D150" s="30" t="s">
        <v>47</v>
      </c>
      <c r="E150" s="36" t="s">
        <v>48</v>
      </c>
      <c r="F150" s="25">
        <v>1</v>
      </c>
      <c r="G150" s="14">
        <f t="shared" si="4"/>
        <v>1</v>
      </c>
      <c r="H150" s="15">
        <f t="shared" si="5"/>
        <v>1</v>
      </c>
      <c r="I150" s="25">
        <v>1</v>
      </c>
    </row>
    <row r="151" spans="1:9" ht="59.25" customHeight="1" x14ac:dyDescent="0.2">
      <c r="A151" s="33"/>
      <c r="B151" s="10">
        <v>143</v>
      </c>
      <c r="C151" s="148" t="s">
        <v>821</v>
      </c>
      <c r="D151" s="30" t="s">
        <v>49</v>
      </c>
      <c r="E151" s="29" t="s">
        <v>226</v>
      </c>
      <c r="F151" s="25">
        <v>5</v>
      </c>
      <c r="G151" s="14">
        <f t="shared" si="4"/>
        <v>5</v>
      </c>
      <c r="H151" s="15">
        <f t="shared" si="5"/>
        <v>5</v>
      </c>
      <c r="I151" s="25">
        <v>5</v>
      </c>
    </row>
    <row r="152" spans="1:9" ht="60" x14ac:dyDescent="0.2">
      <c r="A152" s="33"/>
      <c r="B152" s="10">
        <v>144</v>
      </c>
      <c r="C152" s="148"/>
      <c r="D152" s="30" t="s">
        <v>227</v>
      </c>
      <c r="E152" s="37" t="s">
        <v>50</v>
      </c>
      <c r="F152" s="25">
        <v>5</v>
      </c>
      <c r="G152" s="14">
        <f t="shared" si="4"/>
        <v>5</v>
      </c>
      <c r="H152" s="15">
        <f t="shared" si="5"/>
        <v>5</v>
      </c>
      <c r="I152" s="25">
        <v>5</v>
      </c>
    </row>
    <row r="153" spans="1:9" ht="90" x14ac:dyDescent="0.2">
      <c r="A153" s="33"/>
      <c r="B153" s="10">
        <v>145</v>
      </c>
      <c r="C153" s="148"/>
      <c r="D153" s="22" t="s">
        <v>228</v>
      </c>
      <c r="E153" s="29" t="s">
        <v>50</v>
      </c>
      <c r="F153" s="25">
        <v>5</v>
      </c>
      <c r="G153" s="14">
        <f t="shared" si="4"/>
        <v>5</v>
      </c>
      <c r="H153" s="15">
        <f t="shared" si="5"/>
        <v>5</v>
      </c>
      <c r="I153" s="25">
        <v>5</v>
      </c>
    </row>
    <row r="154" spans="1:9" ht="31.5" customHeight="1" x14ac:dyDescent="0.2">
      <c r="A154" s="33"/>
      <c r="B154" s="10">
        <v>146</v>
      </c>
      <c r="C154" s="148"/>
      <c r="D154" s="30" t="s">
        <v>377</v>
      </c>
      <c r="E154" s="29" t="s">
        <v>373</v>
      </c>
      <c r="F154" s="25">
        <v>5</v>
      </c>
      <c r="G154" s="14">
        <f t="shared" si="4"/>
        <v>5</v>
      </c>
      <c r="H154" s="15">
        <f t="shared" si="5"/>
        <v>5</v>
      </c>
      <c r="I154" s="25">
        <v>5</v>
      </c>
    </row>
    <row r="155" spans="1:9" ht="45" customHeight="1" x14ac:dyDescent="0.2">
      <c r="A155" s="33"/>
      <c r="B155" s="10">
        <v>147</v>
      </c>
      <c r="C155" s="148"/>
      <c r="D155" s="30" t="s">
        <v>380</v>
      </c>
      <c r="E155" s="29" t="s">
        <v>51</v>
      </c>
      <c r="F155" s="25">
        <v>5</v>
      </c>
      <c r="G155" s="14">
        <f t="shared" si="4"/>
        <v>5</v>
      </c>
      <c r="H155" s="15">
        <f t="shared" si="5"/>
        <v>5</v>
      </c>
      <c r="I155" s="25">
        <v>5</v>
      </c>
    </row>
    <row r="156" spans="1:9" ht="16" x14ac:dyDescent="0.2">
      <c r="A156" s="33"/>
      <c r="B156" s="10">
        <v>148</v>
      </c>
      <c r="C156" s="148"/>
      <c r="D156" s="30" t="s">
        <v>378</v>
      </c>
      <c r="E156" s="34" t="s">
        <v>294</v>
      </c>
      <c r="F156" s="25">
        <v>1</v>
      </c>
      <c r="G156" s="14">
        <f t="shared" si="4"/>
        <v>1</v>
      </c>
      <c r="H156" s="15">
        <f t="shared" si="5"/>
        <v>1</v>
      </c>
      <c r="I156" s="25">
        <v>1</v>
      </c>
    </row>
    <row r="157" spans="1:9" ht="16" x14ac:dyDescent="0.2">
      <c r="A157" s="33"/>
      <c r="B157" s="10">
        <v>149</v>
      </c>
      <c r="C157" s="148"/>
      <c r="D157" s="30" t="s">
        <v>379</v>
      </c>
      <c r="E157" s="34" t="s">
        <v>294</v>
      </c>
      <c r="F157" s="25">
        <v>1</v>
      </c>
      <c r="G157" s="14">
        <f t="shared" si="4"/>
        <v>1</v>
      </c>
      <c r="H157" s="15">
        <f t="shared" si="5"/>
        <v>1</v>
      </c>
      <c r="I157" s="25">
        <v>1</v>
      </c>
    </row>
    <row r="158" spans="1:9" ht="45" x14ac:dyDescent="0.2">
      <c r="A158" s="33"/>
      <c r="B158" s="10">
        <v>150</v>
      </c>
      <c r="C158" s="148"/>
      <c r="D158" s="30" t="s">
        <v>374</v>
      </c>
      <c r="E158" s="18" t="s">
        <v>52</v>
      </c>
      <c r="F158" s="25">
        <v>5</v>
      </c>
      <c r="G158" s="14">
        <f t="shared" si="4"/>
        <v>5</v>
      </c>
      <c r="H158" s="15">
        <f t="shared" si="5"/>
        <v>5</v>
      </c>
      <c r="I158" s="25">
        <v>5</v>
      </c>
    </row>
    <row r="159" spans="1:9" ht="33.75" customHeight="1" x14ac:dyDescent="0.2">
      <c r="A159" s="33"/>
      <c r="B159" s="10">
        <v>151</v>
      </c>
      <c r="C159" s="148"/>
      <c r="D159" s="30" t="s">
        <v>371</v>
      </c>
      <c r="E159" s="29" t="s">
        <v>372</v>
      </c>
      <c r="F159" s="25">
        <v>1</v>
      </c>
      <c r="G159" s="14">
        <f t="shared" si="4"/>
        <v>1</v>
      </c>
      <c r="H159" s="15">
        <f t="shared" si="5"/>
        <v>1</v>
      </c>
      <c r="I159" s="25">
        <v>1</v>
      </c>
    </row>
    <row r="160" spans="1:9" ht="16" x14ac:dyDescent="0.2">
      <c r="A160" s="33"/>
      <c r="B160" s="10">
        <v>152</v>
      </c>
      <c r="C160" s="148"/>
      <c r="D160" s="30" t="s">
        <v>302</v>
      </c>
      <c r="E160" s="36" t="s">
        <v>373</v>
      </c>
      <c r="F160" s="25">
        <v>1</v>
      </c>
      <c r="G160" s="14">
        <f t="shared" si="4"/>
        <v>1</v>
      </c>
      <c r="H160" s="15">
        <f t="shared" si="5"/>
        <v>1</v>
      </c>
      <c r="I160" s="25">
        <v>1</v>
      </c>
    </row>
    <row r="161" spans="1:9" ht="16" x14ac:dyDescent="0.2">
      <c r="A161" s="33"/>
      <c r="B161" s="10">
        <v>153</v>
      </c>
      <c r="C161" s="148"/>
      <c r="D161" s="30" t="s">
        <v>303</v>
      </c>
      <c r="E161" s="34" t="s">
        <v>294</v>
      </c>
      <c r="F161" s="25">
        <v>1</v>
      </c>
      <c r="G161" s="14">
        <f t="shared" si="4"/>
        <v>1</v>
      </c>
      <c r="H161" s="15">
        <f t="shared" si="5"/>
        <v>1</v>
      </c>
      <c r="I161" s="25">
        <v>1</v>
      </c>
    </row>
    <row r="162" spans="1:9" ht="75" x14ac:dyDescent="0.2">
      <c r="A162" s="33"/>
      <c r="B162" s="10">
        <v>154</v>
      </c>
      <c r="C162" s="148"/>
      <c r="D162" s="22" t="s">
        <v>53</v>
      </c>
      <c r="E162" s="36" t="s">
        <v>54</v>
      </c>
      <c r="F162" s="25">
        <v>1</v>
      </c>
      <c r="G162" s="14">
        <f t="shared" si="4"/>
        <v>1</v>
      </c>
      <c r="H162" s="15">
        <f t="shared" si="5"/>
        <v>1</v>
      </c>
      <c r="I162" s="25">
        <v>1</v>
      </c>
    </row>
    <row r="163" spans="1:9" ht="33.75" customHeight="1" x14ac:dyDescent="0.2">
      <c r="A163" s="33"/>
      <c r="B163" s="10">
        <v>155</v>
      </c>
      <c r="C163" s="148"/>
      <c r="D163" s="30" t="s">
        <v>376</v>
      </c>
      <c r="E163" s="29" t="s">
        <v>55</v>
      </c>
      <c r="F163" s="25">
        <v>1</v>
      </c>
      <c r="G163" s="14">
        <f t="shared" si="4"/>
        <v>1</v>
      </c>
      <c r="H163" s="15">
        <f t="shared" si="5"/>
        <v>1</v>
      </c>
      <c r="I163" s="25">
        <v>1</v>
      </c>
    </row>
    <row r="164" spans="1:9" ht="48.75" customHeight="1" x14ac:dyDescent="0.2">
      <c r="A164" s="33"/>
      <c r="B164" s="10">
        <v>156</v>
      </c>
      <c r="C164" s="148"/>
      <c r="D164" s="22" t="s">
        <v>368</v>
      </c>
      <c r="E164" s="18" t="s">
        <v>56</v>
      </c>
      <c r="F164" s="25">
        <v>1</v>
      </c>
      <c r="G164" s="14">
        <f t="shared" si="4"/>
        <v>1</v>
      </c>
      <c r="H164" s="15">
        <f t="shared" si="5"/>
        <v>1</v>
      </c>
      <c r="I164" s="25">
        <v>1</v>
      </c>
    </row>
    <row r="165" spans="1:9" ht="61.5" customHeight="1" x14ac:dyDescent="0.2">
      <c r="A165" s="33"/>
      <c r="B165" s="10">
        <v>157</v>
      </c>
      <c r="C165" s="158" t="s">
        <v>822</v>
      </c>
      <c r="D165" s="22" t="s">
        <v>57</v>
      </c>
      <c r="E165" s="38" t="s">
        <v>738</v>
      </c>
      <c r="F165" s="25">
        <v>5</v>
      </c>
      <c r="G165" s="14">
        <f t="shared" si="4"/>
        <v>5</v>
      </c>
      <c r="H165" s="15">
        <f t="shared" si="5"/>
        <v>5</v>
      </c>
      <c r="I165" s="25">
        <v>5</v>
      </c>
    </row>
    <row r="166" spans="1:9" ht="81" customHeight="1" x14ac:dyDescent="0.2">
      <c r="A166" s="33"/>
      <c r="B166" s="10">
        <v>158</v>
      </c>
      <c r="C166" s="159"/>
      <c r="D166" s="22" t="s">
        <v>58</v>
      </c>
      <c r="E166" s="18" t="s">
        <v>59</v>
      </c>
      <c r="F166" s="25">
        <v>5</v>
      </c>
      <c r="G166" s="14">
        <f t="shared" si="4"/>
        <v>5</v>
      </c>
      <c r="H166" s="15">
        <f t="shared" si="5"/>
        <v>5</v>
      </c>
      <c r="I166" s="25">
        <v>5</v>
      </c>
    </row>
    <row r="167" spans="1:9" ht="75" x14ac:dyDescent="0.2">
      <c r="A167" s="33"/>
      <c r="B167" s="10">
        <v>159</v>
      </c>
      <c r="C167" s="159"/>
      <c r="D167" s="22" t="s">
        <v>60</v>
      </c>
      <c r="E167" s="18" t="s">
        <v>61</v>
      </c>
      <c r="F167" s="25">
        <v>5</v>
      </c>
      <c r="G167" s="14">
        <f t="shared" si="4"/>
        <v>5</v>
      </c>
      <c r="H167" s="15">
        <f t="shared" si="5"/>
        <v>5</v>
      </c>
      <c r="I167" s="25">
        <v>5</v>
      </c>
    </row>
    <row r="168" spans="1:9" ht="50.25" customHeight="1" x14ac:dyDescent="0.2">
      <c r="A168" s="33"/>
      <c r="B168" s="10">
        <v>160</v>
      </c>
      <c r="C168" s="160"/>
      <c r="D168" s="22" t="s">
        <v>62</v>
      </c>
      <c r="E168" s="36" t="s">
        <v>63</v>
      </c>
      <c r="F168" s="25">
        <v>5</v>
      </c>
      <c r="G168" s="14">
        <f t="shared" si="4"/>
        <v>5</v>
      </c>
      <c r="H168" s="15">
        <f t="shared" si="5"/>
        <v>5</v>
      </c>
      <c r="I168" s="25">
        <v>5</v>
      </c>
    </row>
    <row r="169" spans="1:9" ht="30" x14ac:dyDescent="0.2">
      <c r="A169" s="33"/>
      <c r="B169" s="10">
        <v>161</v>
      </c>
      <c r="C169" s="145" t="s">
        <v>823</v>
      </c>
      <c r="D169" s="30" t="s">
        <v>64</v>
      </c>
      <c r="E169" s="29" t="s">
        <v>65</v>
      </c>
      <c r="F169" s="25">
        <v>1</v>
      </c>
      <c r="G169" s="14">
        <f t="shared" si="4"/>
        <v>1</v>
      </c>
      <c r="H169" s="15">
        <f t="shared" si="5"/>
        <v>1</v>
      </c>
      <c r="I169" s="25">
        <v>1</v>
      </c>
    </row>
    <row r="170" spans="1:9" ht="45" x14ac:dyDescent="0.2">
      <c r="A170" s="33"/>
      <c r="B170" s="10">
        <v>162</v>
      </c>
      <c r="C170" s="124"/>
      <c r="D170" s="30" t="s">
        <v>370</v>
      </c>
      <c r="E170" s="18" t="s">
        <v>66</v>
      </c>
      <c r="F170" s="25">
        <v>1</v>
      </c>
      <c r="G170" s="14">
        <f t="shared" si="4"/>
        <v>1</v>
      </c>
      <c r="H170" s="15">
        <f t="shared" si="5"/>
        <v>1</v>
      </c>
      <c r="I170" s="25">
        <v>1</v>
      </c>
    </row>
    <row r="171" spans="1:9" ht="45" x14ac:dyDescent="0.2">
      <c r="A171" s="33"/>
      <c r="B171" s="10">
        <v>163</v>
      </c>
      <c r="C171" s="124"/>
      <c r="D171" s="30" t="s">
        <v>67</v>
      </c>
      <c r="E171" s="18" t="s">
        <v>68</v>
      </c>
      <c r="F171" s="25">
        <v>1</v>
      </c>
      <c r="G171" s="14">
        <f t="shared" si="4"/>
        <v>1</v>
      </c>
      <c r="H171" s="15">
        <f t="shared" si="5"/>
        <v>1</v>
      </c>
      <c r="I171" s="25">
        <v>1</v>
      </c>
    </row>
    <row r="172" spans="1:9" ht="90" x14ac:dyDescent="0.2">
      <c r="A172" s="33"/>
      <c r="B172" s="10">
        <v>164</v>
      </c>
      <c r="C172" s="124"/>
      <c r="D172" s="22" t="s">
        <v>109</v>
      </c>
      <c r="E172" s="18" t="s">
        <v>110</v>
      </c>
      <c r="F172" s="25">
        <v>1</v>
      </c>
      <c r="G172" s="14">
        <f t="shared" si="4"/>
        <v>1</v>
      </c>
      <c r="H172" s="15">
        <f t="shared" si="5"/>
        <v>1</v>
      </c>
      <c r="I172" s="25">
        <v>1</v>
      </c>
    </row>
    <row r="173" spans="1:9" ht="60" x14ac:dyDescent="0.2">
      <c r="A173" s="33"/>
      <c r="B173" s="10">
        <v>165</v>
      </c>
      <c r="C173" s="124"/>
      <c r="D173" s="30" t="s">
        <v>111</v>
      </c>
      <c r="E173" s="18" t="s">
        <v>112</v>
      </c>
      <c r="F173" s="25">
        <v>1</v>
      </c>
      <c r="G173" s="14">
        <f t="shared" si="4"/>
        <v>1</v>
      </c>
      <c r="H173" s="15">
        <f t="shared" si="5"/>
        <v>1</v>
      </c>
      <c r="I173" s="25">
        <v>1</v>
      </c>
    </row>
    <row r="174" spans="1:9" ht="46.5" customHeight="1" x14ac:dyDescent="0.2">
      <c r="A174" s="33"/>
      <c r="B174" s="10">
        <v>166</v>
      </c>
      <c r="C174" s="124"/>
      <c r="D174" s="30" t="s">
        <v>113</v>
      </c>
      <c r="E174" s="18" t="s">
        <v>114</v>
      </c>
      <c r="F174" s="25">
        <v>1</v>
      </c>
      <c r="G174" s="14">
        <f t="shared" si="4"/>
        <v>1</v>
      </c>
      <c r="H174" s="15">
        <f t="shared" si="5"/>
        <v>1</v>
      </c>
      <c r="I174" s="25">
        <v>1</v>
      </c>
    </row>
    <row r="175" spans="1:9" ht="30" x14ac:dyDescent="0.2">
      <c r="A175" s="33"/>
      <c r="B175" s="10">
        <v>167</v>
      </c>
      <c r="C175" s="125"/>
      <c r="D175" s="22" t="s">
        <v>69</v>
      </c>
      <c r="E175" s="29" t="s">
        <v>70</v>
      </c>
      <c r="F175" s="25">
        <v>1</v>
      </c>
      <c r="G175" s="14">
        <f t="shared" si="4"/>
        <v>1</v>
      </c>
      <c r="H175" s="15">
        <f t="shared" si="5"/>
        <v>1</v>
      </c>
      <c r="I175" s="25">
        <v>1</v>
      </c>
    </row>
    <row r="176" spans="1:9" ht="75" x14ac:dyDescent="0.2">
      <c r="A176" s="33"/>
      <c r="B176" s="10">
        <v>168</v>
      </c>
      <c r="C176" s="130" t="s">
        <v>824</v>
      </c>
      <c r="D176" s="39" t="s">
        <v>71</v>
      </c>
      <c r="E176" s="40" t="s">
        <v>737</v>
      </c>
      <c r="F176" s="25">
        <v>1</v>
      </c>
      <c r="G176" s="14">
        <f t="shared" si="4"/>
        <v>1</v>
      </c>
      <c r="H176" s="15">
        <f t="shared" si="5"/>
        <v>1</v>
      </c>
      <c r="I176" s="25">
        <v>1</v>
      </c>
    </row>
    <row r="177" spans="1:51" ht="16" x14ac:dyDescent="0.2">
      <c r="A177" s="33"/>
      <c r="B177" s="10">
        <v>169</v>
      </c>
      <c r="C177" s="130"/>
      <c r="D177" s="30" t="s">
        <v>72</v>
      </c>
      <c r="E177" s="34" t="s">
        <v>294</v>
      </c>
      <c r="F177" s="25">
        <v>1</v>
      </c>
      <c r="G177" s="14">
        <f t="shared" si="4"/>
        <v>1</v>
      </c>
      <c r="H177" s="15">
        <f t="shared" si="5"/>
        <v>1</v>
      </c>
      <c r="I177" s="25">
        <v>1</v>
      </c>
    </row>
    <row r="178" spans="1:51" ht="45" x14ac:dyDescent="0.2">
      <c r="A178" s="9"/>
      <c r="B178" s="10">
        <v>170</v>
      </c>
      <c r="C178" s="126" t="s">
        <v>825</v>
      </c>
      <c r="D178" s="21" t="s">
        <v>640</v>
      </c>
      <c r="E178" s="18" t="s">
        <v>641</v>
      </c>
      <c r="F178" s="25">
        <v>1</v>
      </c>
      <c r="G178" s="14">
        <f t="shared" si="4"/>
        <v>1</v>
      </c>
      <c r="H178" s="15">
        <f t="shared" si="5"/>
        <v>1</v>
      </c>
      <c r="I178" s="26">
        <v>1</v>
      </c>
    </row>
    <row r="179" spans="1:51" ht="97.5" customHeight="1" x14ac:dyDescent="0.2">
      <c r="A179" s="9"/>
      <c r="B179" s="10">
        <v>171</v>
      </c>
      <c r="C179" s="126"/>
      <c r="D179" s="21" t="s">
        <v>642</v>
      </c>
      <c r="E179" s="18" t="s">
        <v>108</v>
      </c>
      <c r="F179" s="25">
        <v>1</v>
      </c>
      <c r="G179" s="14">
        <f t="shared" si="4"/>
        <v>1</v>
      </c>
      <c r="H179" s="15">
        <f t="shared" si="5"/>
        <v>1</v>
      </c>
      <c r="I179" s="26">
        <v>1</v>
      </c>
    </row>
    <row r="180" spans="1:51" ht="111.75" customHeight="1" x14ac:dyDescent="0.2">
      <c r="A180" s="9"/>
      <c r="B180" s="10">
        <v>172</v>
      </c>
      <c r="C180" s="126"/>
      <c r="D180" s="22" t="s">
        <v>109</v>
      </c>
      <c r="E180" s="18" t="s">
        <v>110</v>
      </c>
      <c r="F180" s="25">
        <v>1</v>
      </c>
      <c r="G180" s="14">
        <f t="shared" si="4"/>
        <v>1</v>
      </c>
      <c r="H180" s="15">
        <f t="shared" si="5"/>
        <v>1</v>
      </c>
      <c r="I180" s="26">
        <v>1</v>
      </c>
    </row>
    <row r="181" spans="1:51" ht="75" customHeight="1" x14ac:dyDescent="0.2">
      <c r="A181" s="9"/>
      <c r="B181" s="10">
        <v>173</v>
      </c>
      <c r="C181" s="126"/>
      <c r="D181" s="30" t="s">
        <v>111</v>
      </c>
      <c r="E181" s="18" t="s">
        <v>112</v>
      </c>
      <c r="F181" s="25">
        <v>1</v>
      </c>
      <c r="G181" s="14">
        <f t="shared" si="4"/>
        <v>1</v>
      </c>
      <c r="H181" s="15">
        <f t="shared" si="5"/>
        <v>1</v>
      </c>
      <c r="I181" s="26">
        <v>1</v>
      </c>
    </row>
    <row r="182" spans="1:51" ht="57" customHeight="1" x14ac:dyDescent="0.2">
      <c r="A182" s="9"/>
      <c r="B182" s="10">
        <v>174</v>
      </c>
      <c r="C182" s="126"/>
      <c r="D182" s="30" t="s">
        <v>113</v>
      </c>
      <c r="E182" s="18" t="s">
        <v>114</v>
      </c>
      <c r="F182" s="25">
        <v>1</v>
      </c>
      <c r="G182" s="14">
        <f t="shared" si="4"/>
        <v>1</v>
      </c>
      <c r="H182" s="15">
        <f t="shared" si="5"/>
        <v>1</v>
      </c>
      <c r="I182" s="26">
        <v>1</v>
      </c>
    </row>
    <row r="183" spans="1:51" ht="135" x14ac:dyDescent="0.2">
      <c r="A183" s="9"/>
      <c r="B183" s="10">
        <v>175</v>
      </c>
      <c r="C183" s="126"/>
      <c r="D183" s="17" t="s">
        <v>90</v>
      </c>
      <c r="E183" s="18" t="s">
        <v>91</v>
      </c>
      <c r="F183" s="25">
        <v>5</v>
      </c>
      <c r="G183" s="14">
        <f t="shared" si="4"/>
        <v>5</v>
      </c>
      <c r="H183" s="15">
        <f t="shared" si="5"/>
        <v>5</v>
      </c>
      <c r="I183" s="26">
        <v>5</v>
      </c>
    </row>
    <row r="184" spans="1:51" ht="155.25" customHeight="1" x14ac:dyDescent="0.2">
      <c r="A184" s="9"/>
      <c r="B184" s="10">
        <v>176</v>
      </c>
      <c r="C184" s="17" t="s">
        <v>826</v>
      </c>
      <c r="D184" s="21" t="s">
        <v>115</v>
      </c>
      <c r="E184" s="23" t="s">
        <v>116</v>
      </c>
      <c r="F184" s="25">
        <v>1</v>
      </c>
      <c r="G184" s="14">
        <f t="shared" si="4"/>
        <v>1</v>
      </c>
      <c r="H184" s="15">
        <f t="shared" si="5"/>
        <v>1</v>
      </c>
      <c r="I184" s="26">
        <v>1</v>
      </c>
    </row>
    <row r="185" spans="1:51" ht="36.75" customHeight="1" x14ac:dyDescent="0.2">
      <c r="A185" s="33"/>
      <c r="B185" s="10">
        <v>177</v>
      </c>
      <c r="C185" s="130" t="s">
        <v>868</v>
      </c>
      <c r="D185" s="30" t="s">
        <v>360</v>
      </c>
      <c r="E185" s="29" t="s">
        <v>381</v>
      </c>
      <c r="F185" s="41">
        <v>1</v>
      </c>
      <c r="G185" s="14">
        <f t="shared" si="4"/>
        <v>1</v>
      </c>
      <c r="H185" s="15">
        <f t="shared" si="5"/>
        <v>1</v>
      </c>
      <c r="I185" s="42">
        <v>1</v>
      </c>
      <c r="J185" s="43"/>
      <c r="K185" s="146"/>
      <c r="L185" s="146"/>
      <c r="M185" s="44"/>
      <c r="N185" s="44"/>
      <c r="O185" s="44"/>
      <c r="P185" s="44"/>
      <c r="Q185" s="44"/>
      <c r="R185" s="44"/>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row>
    <row r="186" spans="1:51" ht="47.25" customHeight="1" x14ac:dyDescent="0.2">
      <c r="A186" s="33"/>
      <c r="B186" s="10">
        <v>178</v>
      </c>
      <c r="C186" s="130"/>
      <c r="D186" s="45" t="s">
        <v>73</v>
      </c>
      <c r="E186" s="29" t="s">
        <v>844</v>
      </c>
      <c r="F186" s="41">
        <v>1</v>
      </c>
      <c r="G186" s="14">
        <f t="shared" si="4"/>
        <v>1</v>
      </c>
      <c r="H186" s="15">
        <f t="shared" si="5"/>
        <v>1</v>
      </c>
      <c r="I186" s="42">
        <v>1</v>
      </c>
      <c r="J186" s="43"/>
      <c r="K186" s="146"/>
      <c r="L186" s="146"/>
      <c r="M186" s="44"/>
      <c r="N186" s="44"/>
      <c r="O186" s="44"/>
      <c r="P186" s="44"/>
      <c r="Q186" s="44"/>
      <c r="R186" s="44"/>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row>
    <row r="187" spans="1:51" ht="30" x14ac:dyDescent="0.2">
      <c r="A187" s="33"/>
      <c r="B187" s="10">
        <v>179</v>
      </c>
      <c r="C187" s="130"/>
      <c r="D187" s="45" t="s">
        <v>382</v>
      </c>
      <c r="E187" s="29" t="s">
        <v>383</v>
      </c>
      <c r="F187" s="41">
        <v>1</v>
      </c>
      <c r="G187" s="14">
        <f t="shared" si="4"/>
        <v>1</v>
      </c>
      <c r="H187" s="15">
        <f t="shared" si="5"/>
        <v>1</v>
      </c>
      <c r="I187" s="42">
        <v>1</v>
      </c>
      <c r="J187" s="43"/>
      <c r="K187" s="146"/>
      <c r="L187" s="146"/>
      <c r="M187" s="44"/>
      <c r="N187" s="44"/>
      <c r="O187" s="44"/>
      <c r="P187" s="44"/>
      <c r="Q187" s="44"/>
      <c r="R187" s="44"/>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row>
    <row r="188" spans="1:51" ht="44.25" customHeight="1" x14ac:dyDescent="0.2">
      <c r="A188" s="33"/>
      <c r="B188" s="10">
        <v>180</v>
      </c>
      <c r="C188" s="130"/>
      <c r="D188" s="45" t="s">
        <v>362</v>
      </c>
      <c r="E188" s="29" t="s">
        <v>363</v>
      </c>
      <c r="F188" s="41">
        <v>1</v>
      </c>
      <c r="G188" s="14">
        <f t="shared" si="4"/>
        <v>1</v>
      </c>
      <c r="H188" s="15">
        <f t="shared" si="5"/>
        <v>1</v>
      </c>
      <c r="I188" s="42">
        <v>1</v>
      </c>
      <c r="J188" s="43"/>
      <c r="K188" s="146"/>
      <c r="L188" s="146"/>
      <c r="M188" s="44"/>
      <c r="N188" s="44"/>
      <c r="O188" s="44"/>
      <c r="P188" s="44"/>
      <c r="Q188" s="44"/>
      <c r="R188" s="44"/>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row>
    <row r="189" spans="1:51" ht="59.25" customHeight="1" x14ac:dyDescent="0.2">
      <c r="A189" s="33"/>
      <c r="B189" s="10">
        <v>181</v>
      </c>
      <c r="C189" s="130"/>
      <c r="D189" s="30" t="s">
        <v>384</v>
      </c>
      <c r="E189" s="29" t="s">
        <v>667</v>
      </c>
      <c r="F189" s="41">
        <v>1</v>
      </c>
      <c r="G189" s="14">
        <f t="shared" si="4"/>
        <v>1</v>
      </c>
      <c r="H189" s="15">
        <f t="shared" si="5"/>
        <v>1</v>
      </c>
      <c r="I189" s="46">
        <v>1</v>
      </c>
      <c r="J189" s="43"/>
      <c r="K189" s="146"/>
      <c r="L189" s="146"/>
      <c r="M189" s="44"/>
      <c r="N189" s="44"/>
      <c r="O189" s="44"/>
      <c r="P189" s="44"/>
      <c r="Q189" s="44"/>
      <c r="R189" s="44"/>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row>
    <row r="190" spans="1:51" ht="31.5" customHeight="1" x14ac:dyDescent="0.2">
      <c r="A190" s="33"/>
      <c r="B190" s="10">
        <v>182</v>
      </c>
      <c r="C190" s="30" t="s">
        <v>985</v>
      </c>
      <c r="D190" s="45" t="s">
        <v>385</v>
      </c>
      <c r="E190" s="29" t="s">
        <v>386</v>
      </c>
      <c r="F190" s="41">
        <v>5</v>
      </c>
      <c r="G190" s="14">
        <f t="shared" si="4"/>
        <v>5</v>
      </c>
      <c r="H190" s="15">
        <f t="shared" si="5"/>
        <v>5</v>
      </c>
      <c r="I190" s="42">
        <v>5</v>
      </c>
      <c r="J190" s="43"/>
      <c r="K190" s="146"/>
      <c r="L190" s="146"/>
      <c r="M190" s="44"/>
      <c r="N190" s="44"/>
      <c r="O190" s="44"/>
      <c r="P190" s="44"/>
      <c r="Q190" s="44"/>
      <c r="R190" s="44"/>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row>
    <row r="191" spans="1:51" ht="75" x14ac:dyDescent="0.2">
      <c r="A191" s="33"/>
      <c r="B191" s="10">
        <v>183</v>
      </c>
      <c r="C191" s="101" t="s">
        <v>827</v>
      </c>
      <c r="D191" s="45" t="s">
        <v>668</v>
      </c>
      <c r="E191" s="29" t="s">
        <v>669</v>
      </c>
      <c r="F191" s="41">
        <v>5</v>
      </c>
      <c r="G191" s="14">
        <f t="shared" si="4"/>
        <v>5</v>
      </c>
      <c r="H191" s="15">
        <f t="shared" si="5"/>
        <v>5</v>
      </c>
      <c r="I191" s="42">
        <v>5</v>
      </c>
      <c r="J191" s="43"/>
      <c r="K191" s="146"/>
      <c r="L191" s="146"/>
      <c r="M191" s="44"/>
      <c r="N191" s="44"/>
      <c r="O191" s="44"/>
      <c r="P191" s="44"/>
      <c r="Q191" s="44"/>
      <c r="R191" s="44"/>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row>
    <row r="192" spans="1:51" ht="27.75" customHeight="1" x14ac:dyDescent="0.2">
      <c r="A192" s="33"/>
      <c r="B192" s="10">
        <v>184</v>
      </c>
      <c r="C192" s="134" t="s">
        <v>828</v>
      </c>
      <c r="D192" s="45" t="s">
        <v>388</v>
      </c>
      <c r="E192" s="29" t="s">
        <v>699</v>
      </c>
      <c r="F192" s="41">
        <v>5</v>
      </c>
      <c r="G192" s="14">
        <f t="shared" si="4"/>
        <v>5</v>
      </c>
      <c r="H192" s="15">
        <f t="shared" si="5"/>
        <v>5</v>
      </c>
      <c r="I192" s="42">
        <v>5</v>
      </c>
      <c r="J192" s="43"/>
      <c r="K192" s="146"/>
      <c r="L192" s="146"/>
      <c r="M192" s="44"/>
      <c r="N192" s="44"/>
      <c r="O192" s="44"/>
      <c r="P192" s="44"/>
      <c r="Q192" s="44"/>
      <c r="R192" s="44"/>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row>
    <row r="193" spans="1:51" ht="31.5" customHeight="1" x14ac:dyDescent="0.2">
      <c r="A193" s="33"/>
      <c r="B193" s="10">
        <v>185</v>
      </c>
      <c r="C193" s="135"/>
      <c r="D193" s="45" t="s">
        <v>701</v>
      </c>
      <c r="E193" s="29" t="s">
        <v>191</v>
      </c>
      <c r="F193" s="41">
        <v>5</v>
      </c>
      <c r="G193" s="14">
        <f t="shared" si="4"/>
        <v>5</v>
      </c>
      <c r="H193" s="15">
        <f t="shared" si="5"/>
        <v>5</v>
      </c>
      <c r="I193" s="46">
        <v>5</v>
      </c>
      <c r="J193" s="43"/>
      <c r="K193" s="146"/>
      <c r="L193" s="146"/>
      <c r="M193" s="44"/>
      <c r="N193" s="44"/>
      <c r="O193" s="44"/>
      <c r="P193" s="44"/>
      <c r="Q193" s="44"/>
      <c r="R193" s="44"/>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row>
    <row r="194" spans="1:51" ht="31.5" customHeight="1" x14ac:dyDescent="0.2">
      <c r="A194" s="33"/>
      <c r="B194" s="10">
        <v>186</v>
      </c>
      <c r="C194" s="135"/>
      <c r="D194" s="45" t="s">
        <v>700</v>
      </c>
      <c r="E194" s="29" t="s">
        <v>405</v>
      </c>
      <c r="F194" s="41">
        <v>5</v>
      </c>
      <c r="G194" s="14">
        <f t="shared" si="4"/>
        <v>5</v>
      </c>
      <c r="H194" s="15">
        <f t="shared" si="5"/>
        <v>5</v>
      </c>
      <c r="I194" s="46">
        <v>5</v>
      </c>
      <c r="J194" s="43"/>
      <c r="K194" s="43"/>
      <c r="L194" s="43"/>
      <c r="M194" s="44"/>
      <c r="N194" s="44"/>
      <c r="O194" s="44"/>
      <c r="P194" s="44"/>
      <c r="Q194" s="44"/>
      <c r="R194" s="44"/>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row>
    <row r="195" spans="1:51" s="47" customFormat="1" ht="45" customHeight="1" x14ac:dyDescent="0.2">
      <c r="A195" s="33"/>
      <c r="B195" s="10">
        <v>187</v>
      </c>
      <c r="C195" s="135"/>
      <c r="D195" s="45" t="s">
        <v>702</v>
      </c>
      <c r="E195" s="29" t="s">
        <v>405</v>
      </c>
      <c r="F195" s="41">
        <v>5</v>
      </c>
      <c r="G195" s="14">
        <f t="shared" si="4"/>
        <v>5</v>
      </c>
      <c r="H195" s="15">
        <f t="shared" si="5"/>
        <v>5</v>
      </c>
      <c r="I195" s="46">
        <v>5</v>
      </c>
      <c r="K195" s="147"/>
      <c r="L195" s="147"/>
      <c r="M195" s="48"/>
      <c r="N195" s="48"/>
      <c r="O195" s="48"/>
      <c r="P195" s="48"/>
      <c r="Q195" s="48"/>
      <c r="R195" s="48"/>
    </row>
    <row r="196" spans="1:51" ht="28.5" customHeight="1" x14ac:dyDescent="0.2">
      <c r="A196" s="33"/>
      <c r="B196" s="10">
        <v>188</v>
      </c>
      <c r="C196" s="135"/>
      <c r="D196" s="45" t="s">
        <v>703</v>
      </c>
      <c r="E196" s="29" t="s">
        <v>405</v>
      </c>
      <c r="F196" s="41">
        <v>5</v>
      </c>
      <c r="G196" s="14">
        <f t="shared" si="4"/>
        <v>5</v>
      </c>
      <c r="H196" s="15">
        <f t="shared" si="5"/>
        <v>5</v>
      </c>
      <c r="I196" s="46">
        <v>5</v>
      </c>
      <c r="J196" s="43"/>
      <c r="K196" s="146"/>
      <c r="L196" s="146"/>
      <c r="M196" s="44"/>
      <c r="N196" s="44"/>
      <c r="O196" s="44"/>
      <c r="P196" s="44"/>
      <c r="Q196" s="44"/>
      <c r="R196" s="44"/>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row>
    <row r="197" spans="1:51" ht="43.5" customHeight="1" x14ac:dyDescent="0.2">
      <c r="A197" s="33"/>
      <c r="B197" s="10">
        <v>189</v>
      </c>
      <c r="C197" s="135"/>
      <c r="D197" s="45" t="s">
        <v>707</v>
      </c>
      <c r="E197" s="29" t="s">
        <v>405</v>
      </c>
      <c r="F197" s="41">
        <v>5</v>
      </c>
      <c r="G197" s="14">
        <f t="shared" si="4"/>
        <v>5</v>
      </c>
      <c r="H197" s="15">
        <f t="shared" si="5"/>
        <v>5</v>
      </c>
      <c r="I197" s="46">
        <v>5</v>
      </c>
      <c r="J197" s="43"/>
      <c r="K197" s="146"/>
      <c r="L197" s="146"/>
      <c r="M197" s="44"/>
      <c r="N197" s="44"/>
      <c r="O197" s="44"/>
      <c r="P197" s="44"/>
      <c r="Q197" s="44"/>
      <c r="R197" s="44"/>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row>
    <row r="198" spans="1:51" ht="30" x14ac:dyDescent="0.2">
      <c r="A198" s="33"/>
      <c r="B198" s="10">
        <v>190</v>
      </c>
      <c r="C198" s="135"/>
      <c r="D198" s="45" t="s">
        <v>704</v>
      </c>
      <c r="E198" s="29" t="s">
        <v>405</v>
      </c>
      <c r="F198" s="41">
        <v>5</v>
      </c>
      <c r="G198" s="14">
        <f t="shared" si="4"/>
        <v>5</v>
      </c>
      <c r="H198" s="15">
        <f t="shared" si="5"/>
        <v>5</v>
      </c>
      <c r="I198" s="46">
        <v>5</v>
      </c>
      <c r="J198" s="43"/>
      <c r="K198" s="146"/>
      <c r="L198" s="146"/>
      <c r="M198" s="44"/>
      <c r="N198" s="44"/>
      <c r="O198" s="44"/>
      <c r="P198" s="44"/>
      <c r="Q198" s="44"/>
      <c r="R198" s="44"/>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row>
    <row r="199" spans="1:51" ht="32.25" customHeight="1" x14ac:dyDescent="0.2">
      <c r="A199" s="33"/>
      <c r="B199" s="10">
        <v>191</v>
      </c>
      <c r="C199" s="135"/>
      <c r="D199" s="45" t="s">
        <v>705</v>
      </c>
      <c r="E199" s="29" t="s">
        <v>405</v>
      </c>
      <c r="F199" s="41">
        <v>5</v>
      </c>
      <c r="G199" s="14">
        <f t="shared" si="4"/>
        <v>5</v>
      </c>
      <c r="H199" s="15">
        <f t="shared" si="5"/>
        <v>5</v>
      </c>
      <c r="I199" s="46">
        <v>5</v>
      </c>
      <c r="J199" s="43"/>
      <c r="K199" s="146"/>
      <c r="L199" s="146"/>
      <c r="M199" s="44"/>
      <c r="N199" s="44"/>
      <c r="O199" s="44"/>
      <c r="P199" s="44"/>
      <c r="Q199" s="44"/>
      <c r="R199" s="44"/>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row>
    <row r="200" spans="1:51" ht="30" x14ac:dyDescent="0.2">
      <c r="A200" s="33"/>
      <c r="B200" s="10">
        <v>192</v>
      </c>
      <c r="C200" s="136"/>
      <c r="D200" s="45" t="s">
        <v>706</v>
      </c>
      <c r="E200" s="29" t="s">
        <v>405</v>
      </c>
      <c r="F200" s="41">
        <v>5</v>
      </c>
      <c r="G200" s="14">
        <f t="shared" si="4"/>
        <v>5</v>
      </c>
      <c r="H200" s="15">
        <f t="shared" si="5"/>
        <v>5</v>
      </c>
      <c r="I200" s="46">
        <v>5</v>
      </c>
      <c r="J200" s="43"/>
      <c r="K200" s="146"/>
      <c r="L200" s="146"/>
      <c r="M200" s="44"/>
      <c r="N200" s="44"/>
      <c r="O200" s="44"/>
      <c r="P200" s="44"/>
      <c r="Q200" s="44"/>
      <c r="R200" s="44"/>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row>
    <row r="201" spans="1:51" ht="32.25" customHeight="1" x14ac:dyDescent="0.2">
      <c r="A201" s="33"/>
      <c r="B201" s="10">
        <v>193</v>
      </c>
      <c r="C201" s="134" t="s">
        <v>986</v>
      </c>
      <c r="D201" s="45" t="s">
        <v>387</v>
      </c>
      <c r="E201" s="29" t="s">
        <v>671</v>
      </c>
      <c r="F201" s="41">
        <v>1</v>
      </c>
      <c r="G201" s="14">
        <f t="shared" si="4"/>
        <v>1</v>
      </c>
      <c r="H201" s="15">
        <f t="shared" si="5"/>
        <v>1</v>
      </c>
      <c r="I201" s="42">
        <v>1</v>
      </c>
      <c r="J201" s="43"/>
      <c r="K201" s="146"/>
      <c r="L201" s="146"/>
      <c r="M201" s="44"/>
      <c r="N201" s="44"/>
      <c r="O201" s="44"/>
      <c r="P201" s="44"/>
      <c r="Q201" s="44"/>
      <c r="R201" s="44"/>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row>
    <row r="202" spans="1:51" ht="62.25" customHeight="1" x14ac:dyDescent="0.2">
      <c r="A202" s="33"/>
      <c r="B202" s="10">
        <v>194</v>
      </c>
      <c r="C202" s="135"/>
      <c r="D202" s="17" t="s">
        <v>74</v>
      </c>
      <c r="E202" s="29" t="s">
        <v>673</v>
      </c>
      <c r="F202" s="41">
        <v>5</v>
      </c>
      <c r="G202" s="14">
        <f t="shared" ref="G202:G265" si="6">IF(F202=H202,I202)</f>
        <v>5</v>
      </c>
      <c r="H202" s="15">
        <f t="shared" ref="H202:H265" si="7">IF(F202="NA","NA",I202)</f>
        <v>5</v>
      </c>
      <c r="I202" s="42">
        <v>5</v>
      </c>
      <c r="J202" s="43"/>
      <c r="K202" s="146"/>
      <c r="L202" s="146"/>
      <c r="M202" s="44"/>
      <c r="N202" s="44"/>
      <c r="O202" s="44"/>
      <c r="P202" s="44"/>
      <c r="Q202" s="44"/>
      <c r="R202" s="44"/>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row>
    <row r="203" spans="1:51" ht="30" x14ac:dyDescent="0.2">
      <c r="A203" s="33"/>
      <c r="B203" s="10">
        <v>195</v>
      </c>
      <c r="C203" s="135"/>
      <c r="D203" s="30" t="s">
        <v>366</v>
      </c>
      <c r="E203" s="29" t="s">
        <v>670</v>
      </c>
      <c r="F203" s="41">
        <v>5</v>
      </c>
      <c r="G203" s="14">
        <f t="shared" si="6"/>
        <v>5</v>
      </c>
      <c r="H203" s="15">
        <f t="shared" si="7"/>
        <v>5</v>
      </c>
      <c r="I203" s="42">
        <v>5</v>
      </c>
      <c r="J203" s="43"/>
      <c r="K203" s="146"/>
      <c r="L203" s="146"/>
      <c r="M203" s="44"/>
      <c r="N203" s="44"/>
      <c r="O203" s="44"/>
      <c r="P203" s="44"/>
      <c r="Q203" s="44"/>
      <c r="R203" s="44"/>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row>
    <row r="204" spans="1:51" ht="45" x14ac:dyDescent="0.2">
      <c r="A204" s="33"/>
      <c r="B204" s="10">
        <v>196</v>
      </c>
      <c r="C204" s="135"/>
      <c r="D204" s="30" t="s">
        <v>672</v>
      </c>
      <c r="E204" s="29" t="s">
        <v>75</v>
      </c>
      <c r="F204" s="41">
        <v>1</v>
      </c>
      <c r="G204" s="14">
        <f t="shared" si="6"/>
        <v>1</v>
      </c>
      <c r="H204" s="15">
        <f t="shared" si="7"/>
        <v>1</v>
      </c>
      <c r="I204" s="42">
        <v>1</v>
      </c>
      <c r="J204" s="43"/>
      <c r="K204" s="146"/>
      <c r="L204" s="146"/>
      <c r="M204" s="44"/>
      <c r="N204" s="44"/>
      <c r="O204" s="44"/>
      <c r="P204" s="44"/>
      <c r="Q204" s="44"/>
      <c r="R204" s="44"/>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row>
    <row r="205" spans="1:51" ht="16" x14ac:dyDescent="0.2">
      <c r="A205" s="33"/>
      <c r="B205" s="10">
        <v>197</v>
      </c>
      <c r="C205" s="135"/>
      <c r="D205" s="30" t="s">
        <v>76</v>
      </c>
      <c r="E205" s="29" t="s">
        <v>77</v>
      </c>
      <c r="F205" s="41">
        <v>5</v>
      </c>
      <c r="G205" s="14">
        <f t="shared" si="6"/>
        <v>5</v>
      </c>
      <c r="H205" s="15">
        <f t="shared" si="7"/>
        <v>5</v>
      </c>
      <c r="I205" s="42">
        <v>5</v>
      </c>
      <c r="J205" s="43"/>
      <c r="K205" s="146"/>
      <c r="L205" s="146"/>
      <c r="M205" s="44"/>
      <c r="N205" s="44"/>
      <c r="O205" s="44"/>
      <c r="P205" s="44"/>
      <c r="Q205" s="44"/>
      <c r="R205" s="44"/>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row>
    <row r="206" spans="1:51" ht="30" x14ac:dyDescent="0.2">
      <c r="A206" s="33"/>
      <c r="B206" s="10">
        <v>198</v>
      </c>
      <c r="C206" s="135"/>
      <c r="D206" s="30" t="s">
        <v>674</v>
      </c>
      <c r="E206" s="29" t="s">
        <v>675</v>
      </c>
      <c r="F206" s="41">
        <v>1</v>
      </c>
      <c r="G206" s="14">
        <f t="shared" si="6"/>
        <v>1</v>
      </c>
      <c r="H206" s="15">
        <f t="shared" si="7"/>
        <v>1</v>
      </c>
      <c r="I206" s="42">
        <v>1</v>
      </c>
      <c r="J206" s="43"/>
      <c r="K206" s="146"/>
      <c r="L206" s="146"/>
      <c r="M206" s="44"/>
      <c r="N206" s="44"/>
      <c r="O206" s="44"/>
      <c r="P206" s="44"/>
      <c r="Q206" s="44"/>
      <c r="R206" s="44"/>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row>
    <row r="207" spans="1:51" ht="30" x14ac:dyDescent="0.2">
      <c r="A207" s="33"/>
      <c r="B207" s="10">
        <v>199</v>
      </c>
      <c r="C207" s="135"/>
      <c r="D207" s="30" t="s">
        <v>692</v>
      </c>
      <c r="E207" s="29" t="s">
        <v>676</v>
      </c>
      <c r="F207" s="41">
        <v>1</v>
      </c>
      <c r="G207" s="14">
        <f t="shared" si="6"/>
        <v>1</v>
      </c>
      <c r="H207" s="15">
        <f t="shared" si="7"/>
        <v>1</v>
      </c>
      <c r="I207" s="42">
        <v>1</v>
      </c>
      <c r="J207" s="43"/>
      <c r="K207" s="146"/>
      <c r="L207" s="146"/>
      <c r="M207" s="44"/>
      <c r="N207" s="44"/>
      <c r="O207" s="44"/>
      <c r="P207" s="44"/>
      <c r="Q207" s="44"/>
      <c r="R207" s="44"/>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row>
    <row r="208" spans="1:51" ht="34.5" customHeight="1" x14ac:dyDescent="0.2">
      <c r="A208" s="33"/>
      <c r="B208" s="10">
        <v>200</v>
      </c>
      <c r="C208" s="136"/>
      <c r="D208" s="30" t="s">
        <v>86</v>
      </c>
      <c r="E208" s="29" t="s">
        <v>677</v>
      </c>
      <c r="F208" s="41">
        <v>1</v>
      </c>
      <c r="G208" s="14">
        <f t="shared" si="6"/>
        <v>1</v>
      </c>
      <c r="H208" s="15">
        <f t="shared" si="7"/>
        <v>1</v>
      </c>
      <c r="I208" s="42">
        <v>1</v>
      </c>
      <c r="J208" s="43"/>
      <c r="K208" s="146"/>
      <c r="L208" s="146"/>
      <c r="M208" s="44"/>
      <c r="N208" s="44"/>
      <c r="O208" s="44"/>
      <c r="P208" s="44"/>
      <c r="Q208" s="44"/>
      <c r="R208" s="44"/>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row>
    <row r="209" spans="1:51" ht="30" x14ac:dyDescent="0.2">
      <c r="A209" s="33"/>
      <c r="B209" s="10">
        <v>201</v>
      </c>
      <c r="C209" s="130"/>
      <c r="D209" s="49" t="s">
        <v>79</v>
      </c>
      <c r="E209" s="29" t="s">
        <v>405</v>
      </c>
      <c r="F209" s="41">
        <v>5</v>
      </c>
      <c r="G209" s="14">
        <f t="shared" si="6"/>
        <v>5</v>
      </c>
      <c r="H209" s="15">
        <f t="shared" si="7"/>
        <v>5</v>
      </c>
      <c r="I209" s="42">
        <v>5</v>
      </c>
      <c r="J209" s="43"/>
      <c r="K209" s="146"/>
      <c r="L209" s="146"/>
      <c r="M209" s="44"/>
      <c r="N209" s="44"/>
      <c r="O209" s="44"/>
      <c r="P209" s="44"/>
      <c r="Q209" s="44"/>
      <c r="R209" s="44"/>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row>
    <row r="210" spans="1:51" ht="30" x14ac:dyDescent="0.2">
      <c r="A210" s="33"/>
      <c r="B210" s="10">
        <v>202</v>
      </c>
      <c r="C210" s="130"/>
      <c r="D210" s="49" t="s">
        <v>17</v>
      </c>
      <c r="E210" s="29" t="s">
        <v>15</v>
      </c>
      <c r="F210" s="41">
        <v>10</v>
      </c>
      <c r="G210" s="14">
        <f t="shared" si="6"/>
        <v>10</v>
      </c>
      <c r="H210" s="15">
        <f t="shared" si="7"/>
        <v>10</v>
      </c>
      <c r="I210" s="42">
        <v>10</v>
      </c>
      <c r="J210" s="43"/>
      <c r="K210" s="146"/>
      <c r="L210" s="146"/>
      <c r="M210" s="44"/>
      <c r="N210" s="44"/>
      <c r="O210" s="44"/>
      <c r="P210" s="44"/>
      <c r="Q210" s="44"/>
      <c r="R210" s="44"/>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row>
    <row r="211" spans="1:51" ht="30" x14ac:dyDescent="0.2">
      <c r="A211" s="33"/>
      <c r="B211" s="10">
        <v>203</v>
      </c>
      <c r="C211" s="130"/>
      <c r="D211" s="49" t="s">
        <v>755</v>
      </c>
      <c r="E211" s="29" t="s">
        <v>678</v>
      </c>
      <c r="F211" s="41">
        <v>5</v>
      </c>
      <c r="G211" s="14">
        <f t="shared" si="6"/>
        <v>5</v>
      </c>
      <c r="H211" s="15">
        <f t="shared" si="7"/>
        <v>5</v>
      </c>
      <c r="I211" s="42">
        <v>5</v>
      </c>
      <c r="J211" s="43"/>
      <c r="K211" s="146"/>
      <c r="L211" s="146"/>
      <c r="M211" s="44"/>
      <c r="N211" s="44"/>
      <c r="O211" s="44"/>
      <c r="P211" s="44"/>
      <c r="Q211" s="44"/>
      <c r="R211" s="44"/>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row>
    <row r="212" spans="1:51" ht="60" x14ac:dyDescent="0.2">
      <c r="A212" s="33"/>
      <c r="B212" s="10">
        <v>204</v>
      </c>
      <c r="C212" s="130"/>
      <c r="D212" s="30" t="s">
        <v>679</v>
      </c>
      <c r="E212" s="29" t="s">
        <v>33</v>
      </c>
      <c r="F212" s="41">
        <v>5</v>
      </c>
      <c r="G212" s="14">
        <f t="shared" si="6"/>
        <v>5</v>
      </c>
      <c r="H212" s="15">
        <f t="shared" si="7"/>
        <v>5</v>
      </c>
      <c r="I212" s="42">
        <v>5</v>
      </c>
      <c r="J212" s="43"/>
      <c r="K212" s="146"/>
      <c r="L212" s="146"/>
      <c r="M212" s="44"/>
      <c r="N212" s="44"/>
      <c r="O212" s="44"/>
      <c r="P212" s="44"/>
      <c r="Q212" s="44"/>
      <c r="R212" s="44"/>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row>
    <row r="213" spans="1:51" ht="30" x14ac:dyDescent="0.2">
      <c r="A213" s="33"/>
      <c r="B213" s="10">
        <v>205</v>
      </c>
      <c r="C213" s="130"/>
      <c r="D213" s="22" t="s">
        <v>80</v>
      </c>
      <c r="E213" s="29" t="s">
        <v>42</v>
      </c>
      <c r="F213" s="41">
        <v>1</v>
      </c>
      <c r="G213" s="14">
        <f t="shared" si="6"/>
        <v>1</v>
      </c>
      <c r="H213" s="15">
        <f t="shared" si="7"/>
        <v>1</v>
      </c>
      <c r="I213" s="42">
        <v>1</v>
      </c>
      <c r="J213" s="43"/>
      <c r="K213" s="146"/>
      <c r="L213" s="146"/>
      <c r="M213" s="44"/>
      <c r="N213" s="44"/>
      <c r="O213" s="44"/>
      <c r="P213" s="44"/>
      <c r="Q213" s="44"/>
      <c r="R213" s="44"/>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row>
    <row r="214" spans="1:51" ht="16" x14ac:dyDescent="0.2">
      <c r="A214" s="33"/>
      <c r="B214" s="10">
        <v>206</v>
      </c>
      <c r="C214" s="130"/>
      <c r="D214" s="17" t="s">
        <v>81</v>
      </c>
      <c r="E214" s="29" t="s">
        <v>405</v>
      </c>
      <c r="F214" s="41">
        <v>1</v>
      </c>
      <c r="G214" s="14">
        <f t="shared" si="6"/>
        <v>1</v>
      </c>
      <c r="H214" s="15">
        <f t="shared" si="7"/>
        <v>1</v>
      </c>
      <c r="I214" s="42">
        <v>1</v>
      </c>
      <c r="J214" s="43"/>
      <c r="K214" s="146"/>
      <c r="L214" s="146"/>
      <c r="M214" s="44"/>
      <c r="N214" s="44"/>
      <c r="O214" s="44"/>
      <c r="P214" s="44"/>
      <c r="Q214" s="44"/>
      <c r="R214" s="44"/>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row>
    <row r="215" spans="1:51" ht="30" x14ac:dyDescent="0.2">
      <c r="A215" s="33"/>
      <c r="B215" s="10">
        <v>207</v>
      </c>
      <c r="C215" s="130"/>
      <c r="D215" s="22" t="s">
        <v>39</v>
      </c>
      <c r="E215" s="29" t="s">
        <v>40</v>
      </c>
      <c r="F215" s="41">
        <v>1</v>
      </c>
      <c r="G215" s="14">
        <f t="shared" si="6"/>
        <v>1</v>
      </c>
      <c r="H215" s="15">
        <f t="shared" si="7"/>
        <v>1</v>
      </c>
      <c r="I215" s="42">
        <v>1</v>
      </c>
      <c r="J215" s="43"/>
      <c r="K215" s="146"/>
      <c r="L215" s="146"/>
      <c r="M215" s="44"/>
      <c r="N215" s="44"/>
      <c r="O215" s="44"/>
      <c r="P215" s="44"/>
      <c r="Q215" s="44"/>
      <c r="R215" s="44"/>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row>
    <row r="216" spans="1:51" ht="33.75" customHeight="1" x14ac:dyDescent="0.2">
      <c r="A216" s="33"/>
      <c r="B216" s="10">
        <v>208</v>
      </c>
      <c r="C216" s="130"/>
      <c r="D216" s="17" t="s">
        <v>82</v>
      </c>
      <c r="E216" s="29" t="s">
        <v>38</v>
      </c>
      <c r="F216" s="41">
        <v>1</v>
      </c>
      <c r="G216" s="14">
        <f t="shared" si="6"/>
        <v>1</v>
      </c>
      <c r="H216" s="15">
        <f t="shared" si="7"/>
        <v>1</v>
      </c>
      <c r="I216" s="42">
        <v>1</v>
      </c>
      <c r="J216" s="43"/>
      <c r="K216" s="146"/>
      <c r="L216" s="146"/>
      <c r="M216" s="44"/>
      <c r="N216" s="44"/>
      <c r="O216" s="44"/>
      <c r="P216" s="44"/>
      <c r="Q216" s="44"/>
      <c r="R216" s="44"/>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row>
    <row r="217" spans="1:51" ht="30" x14ac:dyDescent="0.2">
      <c r="A217" s="33"/>
      <c r="B217" s="10">
        <v>209</v>
      </c>
      <c r="C217" s="130"/>
      <c r="D217" s="17" t="s">
        <v>83</v>
      </c>
      <c r="E217" s="29" t="s">
        <v>38</v>
      </c>
      <c r="F217" s="41">
        <v>1</v>
      </c>
      <c r="G217" s="14">
        <f t="shared" si="6"/>
        <v>1</v>
      </c>
      <c r="H217" s="15">
        <f t="shared" si="7"/>
        <v>1</v>
      </c>
      <c r="I217" s="42">
        <v>1</v>
      </c>
      <c r="J217" s="43"/>
      <c r="K217" s="146"/>
      <c r="L217" s="146"/>
      <c r="M217" s="44"/>
      <c r="N217" s="44"/>
      <c r="O217" s="44"/>
      <c r="P217" s="44"/>
      <c r="Q217" s="44"/>
      <c r="R217" s="44"/>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row>
    <row r="218" spans="1:51" ht="16" x14ac:dyDescent="0.2">
      <c r="A218" s="33"/>
      <c r="B218" s="10">
        <v>210</v>
      </c>
      <c r="C218" s="130"/>
      <c r="D218" s="22" t="s">
        <v>84</v>
      </c>
      <c r="E218" s="29" t="s">
        <v>41</v>
      </c>
      <c r="F218" s="41">
        <v>1</v>
      </c>
      <c r="G218" s="14">
        <f t="shared" si="6"/>
        <v>1</v>
      </c>
      <c r="H218" s="15">
        <f t="shared" si="7"/>
        <v>1</v>
      </c>
      <c r="I218" s="42">
        <v>1</v>
      </c>
      <c r="J218" s="43"/>
      <c r="K218" s="146"/>
      <c r="L218" s="146"/>
      <c r="M218" s="44"/>
      <c r="N218" s="44"/>
      <c r="O218" s="44"/>
      <c r="P218" s="44"/>
      <c r="Q218" s="44"/>
      <c r="R218" s="44"/>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row>
    <row r="219" spans="1:51" ht="16" x14ac:dyDescent="0.2">
      <c r="A219" s="33"/>
      <c r="B219" s="10">
        <v>211</v>
      </c>
      <c r="C219" s="130"/>
      <c r="D219" s="22" t="s">
        <v>85</v>
      </c>
      <c r="E219" s="29" t="s">
        <v>676</v>
      </c>
      <c r="F219" s="41">
        <v>1</v>
      </c>
      <c r="G219" s="14">
        <f t="shared" si="6"/>
        <v>1</v>
      </c>
      <c r="H219" s="15">
        <f t="shared" si="7"/>
        <v>1</v>
      </c>
      <c r="I219" s="42">
        <v>1</v>
      </c>
      <c r="J219" s="43"/>
      <c r="K219" s="146"/>
      <c r="L219" s="146"/>
      <c r="M219" s="44"/>
      <c r="N219" s="44"/>
      <c r="O219" s="44"/>
      <c r="P219" s="44"/>
      <c r="Q219" s="44"/>
      <c r="R219" s="44"/>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row>
    <row r="220" spans="1:51" ht="60" x14ac:dyDescent="0.2">
      <c r="A220" s="33"/>
      <c r="B220" s="10">
        <v>212</v>
      </c>
      <c r="C220" s="130"/>
      <c r="D220" s="49" t="s">
        <v>34</v>
      </c>
      <c r="E220" s="29" t="s">
        <v>35</v>
      </c>
      <c r="F220" s="41">
        <v>5</v>
      </c>
      <c r="G220" s="14">
        <f t="shared" si="6"/>
        <v>5</v>
      </c>
      <c r="H220" s="15">
        <f t="shared" si="7"/>
        <v>5</v>
      </c>
      <c r="I220" s="42">
        <v>5</v>
      </c>
      <c r="J220" s="43"/>
      <c r="K220" s="146"/>
      <c r="L220" s="146"/>
      <c r="M220" s="44"/>
      <c r="N220" s="44"/>
      <c r="O220" s="44"/>
      <c r="P220" s="44"/>
      <c r="Q220" s="44"/>
      <c r="R220" s="44"/>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row>
    <row r="221" spans="1:51" ht="30" x14ac:dyDescent="0.2">
      <c r="A221" s="33"/>
      <c r="B221" s="10">
        <v>213</v>
      </c>
      <c r="C221" s="130"/>
      <c r="D221" s="45" t="s">
        <v>86</v>
      </c>
      <c r="E221" s="29" t="s">
        <v>87</v>
      </c>
      <c r="F221" s="41">
        <v>1</v>
      </c>
      <c r="G221" s="14">
        <f t="shared" si="6"/>
        <v>1</v>
      </c>
      <c r="H221" s="15">
        <f t="shared" si="7"/>
        <v>1</v>
      </c>
      <c r="I221" s="42">
        <v>1</v>
      </c>
      <c r="J221" s="43"/>
      <c r="K221" s="146"/>
      <c r="L221" s="146"/>
      <c r="M221" s="44"/>
      <c r="N221" s="44"/>
      <c r="O221" s="44"/>
      <c r="P221" s="44"/>
      <c r="Q221" s="44"/>
      <c r="R221" s="44"/>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row>
    <row r="222" spans="1:51" ht="35.25" customHeight="1" x14ac:dyDescent="0.2">
      <c r="A222" s="33"/>
      <c r="B222" s="10">
        <v>214</v>
      </c>
      <c r="C222" s="130"/>
      <c r="D222" s="30" t="s">
        <v>88</v>
      </c>
      <c r="E222" s="29" t="s">
        <v>350</v>
      </c>
      <c r="F222" s="41">
        <v>1</v>
      </c>
      <c r="G222" s="14">
        <f t="shared" si="6"/>
        <v>1</v>
      </c>
      <c r="H222" s="15">
        <f t="shared" si="7"/>
        <v>1</v>
      </c>
      <c r="I222" s="42">
        <v>1</v>
      </c>
      <c r="J222" s="43"/>
      <c r="K222" s="43"/>
      <c r="L222" s="43"/>
      <c r="M222" s="44"/>
      <c r="N222" s="44"/>
      <c r="O222" s="44"/>
      <c r="P222" s="44"/>
      <c r="Q222" s="44"/>
      <c r="R222" s="44"/>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row>
    <row r="223" spans="1:51" ht="30" customHeight="1" x14ac:dyDescent="0.2">
      <c r="A223" s="33"/>
      <c r="B223" s="10">
        <v>215</v>
      </c>
      <c r="C223" s="130"/>
      <c r="D223" s="22" t="s">
        <v>683</v>
      </c>
      <c r="E223" s="29" t="s">
        <v>684</v>
      </c>
      <c r="F223" s="41">
        <v>1</v>
      </c>
      <c r="G223" s="14">
        <f t="shared" si="6"/>
        <v>1</v>
      </c>
      <c r="H223" s="15">
        <f t="shared" si="7"/>
        <v>1</v>
      </c>
      <c r="I223" s="42">
        <v>1</v>
      </c>
      <c r="J223" s="43"/>
      <c r="K223" s="146"/>
      <c r="L223" s="146"/>
      <c r="M223" s="44"/>
      <c r="N223" s="44"/>
      <c r="O223" s="44"/>
      <c r="P223" s="44"/>
      <c r="Q223" s="44"/>
      <c r="R223" s="44"/>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row>
    <row r="224" spans="1:51" ht="75" x14ac:dyDescent="0.2">
      <c r="A224" s="33"/>
      <c r="B224" s="10">
        <v>216</v>
      </c>
      <c r="C224" s="130"/>
      <c r="D224" s="22" t="s">
        <v>217</v>
      </c>
      <c r="E224" s="29" t="s">
        <v>36</v>
      </c>
      <c r="F224" s="41">
        <v>5</v>
      </c>
      <c r="G224" s="14">
        <f t="shared" si="6"/>
        <v>5</v>
      </c>
      <c r="H224" s="15">
        <f t="shared" si="7"/>
        <v>5</v>
      </c>
      <c r="I224" s="42">
        <v>5</v>
      </c>
      <c r="J224" s="43"/>
      <c r="K224" s="146"/>
      <c r="L224" s="146"/>
      <c r="M224" s="44"/>
      <c r="N224" s="44"/>
      <c r="O224" s="44"/>
      <c r="P224" s="44"/>
      <c r="Q224" s="44"/>
      <c r="R224" s="44"/>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row>
    <row r="225" spans="1:51" ht="45" x14ac:dyDescent="0.2">
      <c r="A225" s="33"/>
      <c r="B225" s="10">
        <v>217</v>
      </c>
      <c r="C225" s="130"/>
      <c r="D225" s="30" t="s">
        <v>218</v>
      </c>
      <c r="E225" s="29" t="s">
        <v>37</v>
      </c>
      <c r="F225" s="41">
        <v>5</v>
      </c>
      <c r="G225" s="14">
        <f t="shared" si="6"/>
        <v>5</v>
      </c>
      <c r="H225" s="15">
        <f t="shared" si="7"/>
        <v>5</v>
      </c>
      <c r="I225" s="42">
        <v>5</v>
      </c>
      <c r="J225" s="43"/>
      <c r="K225" s="146"/>
      <c r="L225" s="146"/>
      <c r="M225" s="44"/>
      <c r="N225" s="44"/>
      <c r="O225" s="44"/>
      <c r="P225" s="44"/>
      <c r="Q225" s="44"/>
      <c r="R225" s="44"/>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row>
    <row r="226" spans="1:51" ht="30" x14ac:dyDescent="0.2">
      <c r="A226" s="33"/>
      <c r="B226" s="10">
        <v>218</v>
      </c>
      <c r="C226" s="134" t="s">
        <v>829</v>
      </c>
      <c r="D226" s="30" t="s">
        <v>219</v>
      </c>
      <c r="E226" s="29" t="s">
        <v>405</v>
      </c>
      <c r="F226" s="41">
        <v>5</v>
      </c>
      <c r="G226" s="14">
        <f t="shared" si="6"/>
        <v>5</v>
      </c>
      <c r="H226" s="15">
        <f t="shared" si="7"/>
        <v>5</v>
      </c>
      <c r="I226" s="42">
        <v>5</v>
      </c>
      <c r="J226" s="43"/>
      <c r="K226" s="146"/>
      <c r="L226" s="146"/>
      <c r="M226" s="44"/>
      <c r="N226" s="44"/>
      <c r="O226" s="44"/>
      <c r="P226" s="44"/>
      <c r="Q226" s="44"/>
      <c r="R226" s="44"/>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row>
    <row r="227" spans="1:51" ht="34.5" customHeight="1" x14ac:dyDescent="0.2">
      <c r="A227" s="33"/>
      <c r="B227" s="10">
        <v>219</v>
      </c>
      <c r="C227" s="135"/>
      <c r="D227" s="22" t="s">
        <v>220</v>
      </c>
      <c r="E227" s="29" t="s">
        <v>192</v>
      </c>
      <c r="F227" s="41">
        <v>1</v>
      </c>
      <c r="G227" s="14">
        <f t="shared" si="6"/>
        <v>1</v>
      </c>
      <c r="H227" s="15">
        <f t="shared" si="7"/>
        <v>1</v>
      </c>
      <c r="I227" s="42">
        <v>1</v>
      </c>
      <c r="J227" s="43"/>
      <c r="K227" s="146"/>
      <c r="L227" s="146"/>
      <c r="M227" s="44"/>
      <c r="N227" s="44"/>
      <c r="O227" s="44"/>
      <c r="P227" s="44"/>
      <c r="Q227" s="44"/>
      <c r="R227" s="44"/>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row>
    <row r="228" spans="1:51" ht="30" customHeight="1" x14ac:dyDescent="0.2">
      <c r="A228" s="33"/>
      <c r="B228" s="10">
        <v>220</v>
      </c>
      <c r="C228" s="135"/>
      <c r="D228" s="22" t="s">
        <v>221</v>
      </c>
      <c r="E228" s="29" t="s">
        <v>405</v>
      </c>
      <c r="F228" s="41">
        <v>5</v>
      </c>
      <c r="G228" s="14">
        <f t="shared" si="6"/>
        <v>5</v>
      </c>
      <c r="H228" s="15">
        <f t="shared" si="7"/>
        <v>5</v>
      </c>
      <c r="I228" s="42">
        <v>5</v>
      </c>
      <c r="J228" s="43"/>
      <c r="K228" s="146"/>
      <c r="L228" s="146"/>
      <c r="M228" s="44"/>
      <c r="N228" s="44"/>
      <c r="O228" s="44"/>
      <c r="P228" s="44"/>
      <c r="Q228" s="44"/>
      <c r="R228" s="44"/>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row>
    <row r="229" spans="1:51" ht="16" x14ac:dyDescent="0.2">
      <c r="A229" s="33"/>
      <c r="B229" s="10">
        <v>221</v>
      </c>
      <c r="C229" s="135"/>
      <c r="D229" s="22" t="s">
        <v>222</v>
      </c>
      <c r="E229" s="29" t="s">
        <v>405</v>
      </c>
      <c r="F229" s="41">
        <v>5</v>
      </c>
      <c r="G229" s="14">
        <f t="shared" si="6"/>
        <v>5</v>
      </c>
      <c r="H229" s="15">
        <f t="shared" si="7"/>
        <v>5</v>
      </c>
      <c r="I229" s="42">
        <v>5</v>
      </c>
      <c r="J229" s="43"/>
      <c r="K229" s="146"/>
      <c r="L229" s="146"/>
      <c r="M229" s="44"/>
      <c r="N229" s="44"/>
      <c r="O229" s="44"/>
      <c r="P229" s="44"/>
      <c r="Q229" s="44"/>
      <c r="R229" s="44"/>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row>
    <row r="230" spans="1:51" ht="59.25" customHeight="1" x14ac:dyDescent="0.2">
      <c r="A230" s="33"/>
      <c r="B230" s="10">
        <v>222</v>
      </c>
      <c r="C230" s="135"/>
      <c r="D230" s="22" t="s">
        <v>688</v>
      </c>
      <c r="E230" s="29" t="s">
        <v>689</v>
      </c>
      <c r="F230" s="41">
        <v>1</v>
      </c>
      <c r="G230" s="14">
        <f t="shared" si="6"/>
        <v>1</v>
      </c>
      <c r="H230" s="15">
        <f t="shared" si="7"/>
        <v>1</v>
      </c>
      <c r="I230" s="42">
        <v>1</v>
      </c>
      <c r="J230" s="43"/>
      <c r="K230" s="146"/>
      <c r="L230" s="146"/>
      <c r="M230" s="44"/>
      <c r="N230" s="44"/>
      <c r="O230" s="44"/>
      <c r="P230" s="44"/>
      <c r="Q230" s="44"/>
      <c r="R230" s="44"/>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row>
    <row r="231" spans="1:51" ht="16" x14ac:dyDescent="0.2">
      <c r="A231" s="33"/>
      <c r="B231" s="10">
        <v>223</v>
      </c>
      <c r="C231" s="135"/>
      <c r="D231" s="22" t="s">
        <v>686</v>
      </c>
      <c r="E231" s="29" t="s">
        <v>687</v>
      </c>
      <c r="F231" s="41">
        <v>5</v>
      </c>
      <c r="G231" s="14">
        <f t="shared" si="6"/>
        <v>5</v>
      </c>
      <c r="H231" s="15">
        <f t="shared" si="7"/>
        <v>5</v>
      </c>
      <c r="I231" s="42">
        <v>5</v>
      </c>
      <c r="J231" s="43"/>
      <c r="K231" s="146"/>
      <c r="L231" s="146"/>
      <c r="M231" s="44"/>
      <c r="N231" s="44"/>
      <c r="O231" s="44"/>
      <c r="P231" s="44"/>
      <c r="Q231" s="44"/>
      <c r="R231" s="44"/>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row>
    <row r="232" spans="1:51" ht="30" x14ac:dyDescent="0.2">
      <c r="A232" s="33"/>
      <c r="B232" s="10">
        <v>224</v>
      </c>
      <c r="C232" s="135"/>
      <c r="D232" s="22" t="s">
        <v>690</v>
      </c>
      <c r="E232" s="29" t="s">
        <v>691</v>
      </c>
      <c r="F232" s="41">
        <v>5</v>
      </c>
      <c r="G232" s="14">
        <f t="shared" si="6"/>
        <v>5</v>
      </c>
      <c r="H232" s="15">
        <f t="shared" si="7"/>
        <v>5</v>
      </c>
      <c r="I232" s="42">
        <v>5</v>
      </c>
      <c r="J232" s="43"/>
      <c r="K232" s="146"/>
      <c r="L232" s="146"/>
      <c r="M232" s="44"/>
      <c r="N232" s="44"/>
      <c r="O232" s="44"/>
      <c r="P232" s="44"/>
      <c r="Q232" s="44"/>
      <c r="R232" s="44"/>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row>
    <row r="233" spans="1:51" ht="50.25" customHeight="1" x14ac:dyDescent="0.2">
      <c r="A233" s="33"/>
      <c r="B233" s="10">
        <v>225</v>
      </c>
      <c r="C233" s="135"/>
      <c r="D233" s="22" t="s">
        <v>223</v>
      </c>
      <c r="E233" s="29" t="s">
        <v>685</v>
      </c>
      <c r="F233" s="41">
        <v>1</v>
      </c>
      <c r="G233" s="14">
        <f t="shared" si="6"/>
        <v>1</v>
      </c>
      <c r="H233" s="15">
        <f t="shared" si="7"/>
        <v>1</v>
      </c>
      <c r="I233" s="42">
        <v>1</v>
      </c>
      <c r="J233" s="43"/>
      <c r="K233" s="146"/>
      <c r="L233" s="146"/>
      <c r="M233" s="44"/>
      <c r="N233" s="44"/>
      <c r="O233" s="44"/>
      <c r="P233" s="44"/>
      <c r="Q233" s="44"/>
      <c r="R233" s="44"/>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row>
    <row r="234" spans="1:51" ht="30" x14ac:dyDescent="0.2">
      <c r="A234" s="33"/>
      <c r="B234" s="10">
        <v>226</v>
      </c>
      <c r="C234" s="135"/>
      <c r="D234" s="22" t="s">
        <v>224</v>
      </c>
      <c r="E234" s="29" t="s">
        <v>38</v>
      </c>
      <c r="F234" s="41">
        <v>1</v>
      </c>
      <c r="G234" s="14">
        <f t="shared" si="6"/>
        <v>1</v>
      </c>
      <c r="H234" s="15">
        <f t="shared" si="7"/>
        <v>1</v>
      </c>
      <c r="I234" s="42">
        <v>1</v>
      </c>
      <c r="J234" s="43"/>
      <c r="K234" s="146"/>
      <c r="L234" s="146"/>
      <c r="M234" s="44"/>
      <c r="N234" s="44"/>
      <c r="O234" s="44"/>
      <c r="P234" s="44"/>
      <c r="Q234" s="44"/>
      <c r="R234" s="44"/>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row>
    <row r="235" spans="1:51" ht="24.75" customHeight="1" x14ac:dyDescent="0.2">
      <c r="A235" s="33"/>
      <c r="B235" s="10">
        <v>227</v>
      </c>
      <c r="C235" s="135"/>
      <c r="D235" s="22" t="s">
        <v>681</v>
      </c>
      <c r="E235" s="29" t="s">
        <v>680</v>
      </c>
      <c r="F235" s="41">
        <v>5</v>
      </c>
      <c r="G235" s="14">
        <f t="shared" si="6"/>
        <v>5</v>
      </c>
      <c r="H235" s="15">
        <f t="shared" si="7"/>
        <v>5</v>
      </c>
      <c r="I235" s="42">
        <v>5</v>
      </c>
      <c r="J235" s="43"/>
      <c r="K235" s="146"/>
      <c r="L235" s="146"/>
      <c r="M235" s="44"/>
      <c r="N235" s="44"/>
      <c r="O235" s="44"/>
      <c r="P235" s="44"/>
      <c r="Q235" s="44"/>
      <c r="R235" s="44"/>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row>
    <row r="236" spans="1:51" ht="16" x14ac:dyDescent="0.2">
      <c r="A236" s="33"/>
      <c r="B236" s="10">
        <v>228</v>
      </c>
      <c r="C236" s="135"/>
      <c r="D236" s="22" t="s">
        <v>682</v>
      </c>
      <c r="E236" s="29" t="s">
        <v>684</v>
      </c>
      <c r="F236" s="41">
        <v>5</v>
      </c>
      <c r="G236" s="14">
        <f t="shared" si="6"/>
        <v>5</v>
      </c>
      <c r="H236" s="15">
        <f t="shared" si="7"/>
        <v>5</v>
      </c>
      <c r="I236" s="42">
        <v>5</v>
      </c>
      <c r="J236" s="43"/>
      <c r="K236" s="146"/>
      <c r="L236" s="146"/>
      <c r="M236" s="44"/>
      <c r="N236" s="44"/>
      <c r="O236" s="44"/>
      <c r="P236" s="44"/>
      <c r="Q236" s="44"/>
      <c r="R236" s="44"/>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row>
    <row r="237" spans="1:51" ht="45" x14ac:dyDescent="0.2">
      <c r="A237" s="33"/>
      <c r="B237" s="10">
        <v>229</v>
      </c>
      <c r="C237" s="135"/>
      <c r="D237" s="30" t="s">
        <v>369</v>
      </c>
      <c r="E237" s="29" t="s">
        <v>152</v>
      </c>
      <c r="F237" s="41">
        <v>1</v>
      </c>
      <c r="G237" s="14">
        <f t="shared" si="6"/>
        <v>1</v>
      </c>
      <c r="H237" s="15">
        <f t="shared" si="7"/>
        <v>1</v>
      </c>
      <c r="I237" s="42">
        <v>1</v>
      </c>
      <c r="J237" s="43"/>
      <c r="K237" s="146"/>
      <c r="L237" s="146"/>
      <c r="M237" s="44"/>
      <c r="N237" s="44"/>
      <c r="O237" s="44"/>
      <c r="P237" s="44"/>
      <c r="Q237" s="44"/>
      <c r="R237" s="44"/>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row>
    <row r="238" spans="1:51" ht="27" customHeight="1" x14ac:dyDescent="0.2">
      <c r="A238" s="33"/>
      <c r="B238" s="10">
        <v>230</v>
      </c>
      <c r="C238" s="135"/>
      <c r="D238" s="30" t="s">
        <v>153</v>
      </c>
      <c r="E238" s="29" t="s">
        <v>351</v>
      </c>
      <c r="F238" s="41">
        <v>1</v>
      </c>
      <c r="G238" s="14">
        <f t="shared" si="6"/>
        <v>1</v>
      </c>
      <c r="H238" s="15">
        <f t="shared" si="7"/>
        <v>1</v>
      </c>
      <c r="I238" s="42">
        <v>1</v>
      </c>
      <c r="J238" s="43"/>
      <c r="K238" s="146"/>
      <c r="L238" s="146"/>
      <c r="M238" s="44"/>
      <c r="N238" s="44"/>
      <c r="O238" s="44"/>
      <c r="P238" s="44"/>
      <c r="Q238" s="44"/>
      <c r="R238" s="44"/>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row>
    <row r="239" spans="1:51" ht="30" x14ac:dyDescent="0.2">
      <c r="A239" s="33"/>
      <c r="B239" s="10">
        <v>231</v>
      </c>
      <c r="C239" s="136"/>
      <c r="D239" s="49" t="s">
        <v>708</v>
      </c>
      <c r="E239" s="23" t="s">
        <v>412</v>
      </c>
      <c r="F239" s="41">
        <v>5</v>
      </c>
      <c r="G239" s="14">
        <f t="shared" si="6"/>
        <v>5</v>
      </c>
      <c r="H239" s="15">
        <f t="shared" si="7"/>
        <v>5</v>
      </c>
      <c r="I239" s="42">
        <v>5</v>
      </c>
      <c r="J239" s="43"/>
      <c r="K239" s="146"/>
      <c r="L239" s="146"/>
      <c r="M239" s="44"/>
      <c r="N239" s="44"/>
      <c r="O239" s="44"/>
      <c r="P239" s="44"/>
      <c r="Q239" s="44"/>
      <c r="R239" s="44"/>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row>
    <row r="240" spans="1:51" ht="75" x14ac:dyDescent="0.2">
      <c r="A240" s="33"/>
      <c r="B240" s="10">
        <v>232</v>
      </c>
      <c r="C240" s="131" t="s">
        <v>869</v>
      </c>
      <c r="D240" s="30" t="s">
        <v>693</v>
      </c>
      <c r="E240" s="29" t="s">
        <v>694</v>
      </c>
      <c r="F240" s="41">
        <v>1</v>
      </c>
      <c r="G240" s="14">
        <f t="shared" si="6"/>
        <v>1</v>
      </c>
      <c r="H240" s="15">
        <f t="shared" si="7"/>
        <v>1</v>
      </c>
      <c r="I240" s="42">
        <v>1</v>
      </c>
      <c r="J240" s="43"/>
      <c r="K240" s="146"/>
      <c r="L240" s="146"/>
      <c r="M240" s="44"/>
      <c r="N240" s="44"/>
      <c r="O240" s="44"/>
      <c r="P240" s="44"/>
      <c r="Q240" s="44"/>
      <c r="R240" s="44"/>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row>
    <row r="241" spans="1:51" ht="197.25" customHeight="1" x14ac:dyDescent="0.2">
      <c r="A241" s="33"/>
      <c r="B241" s="10">
        <v>233</v>
      </c>
      <c r="C241" s="132"/>
      <c r="D241" s="30" t="s">
        <v>1038</v>
      </c>
      <c r="E241" s="29" t="s">
        <v>1036</v>
      </c>
      <c r="F241" s="41">
        <v>1</v>
      </c>
      <c r="G241" s="14">
        <f t="shared" si="6"/>
        <v>1</v>
      </c>
      <c r="H241" s="15">
        <f t="shared" si="7"/>
        <v>1</v>
      </c>
      <c r="I241" s="42">
        <v>1</v>
      </c>
      <c r="J241" s="43"/>
      <c r="K241" s="146"/>
      <c r="L241" s="146"/>
      <c r="M241" s="44"/>
      <c r="N241" s="44"/>
      <c r="O241" s="44"/>
      <c r="P241" s="44"/>
      <c r="Q241" s="44"/>
      <c r="R241" s="44"/>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row>
    <row r="242" spans="1:51" ht="30" x14ac:dyDescent="0.2">
      <c r="A242" s="35"/>
      <c r="B242" s="10">
        <v>234</v>
      </c>
      <c r="C242" s="133"/>
      <c r="D242" s="22" t="s">
        <v>154</v>
      </c>
      <c r="E242" s="29" t="s">
        <v>695</v>
      </c>
      <c r="F242" s="41">
        <v>1</v>
      </c>
      <c r="G242" s="14">
        <f t="shared" si="6"/>
        <v>1</v>
      </c>
      <c r="H242" s="15">
        <f t="shared" si="7"/>
        <v>1</v>
      </c>
      <c r="I242" s="42">
        <v>1</v>
      </c>
      <c r="J242" s="43"/>
      <c r="K242" s="146"/>
      <c r="L242" s="146"/>
      <c r="M242" s="44"/>
      <c r="N242" s="44"/>
      <c r="O242" s="44"/>
      <c r="P242" s="44"/>
      <c r="Q242" s="44"/>
      <c r="R242" s="44"/>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row>
    <row r="243" spans="1:51" ht="30" x14ac:dyDescent="0.2">
      <c r="A243" s="35"/>
      <c r="B243" s="10">
        <v>235</v>
      </c>
      <c r="C243" s="131" t="s">
        <v>830</v>
      </c>
      <c r="D243" s="30" t="s">
        <v>696</v>
      </c>
      <c r="E243" s="29" t="s">
        <v>697</v>
      </c>
      <c r="F243" s="41">
        <v>5</v>
      </c>
      <c r="G243" s="14">
        <f t="shared" si="6"/>
        <v>5</v>
      </c>
      <c r="H243" s="15">
        <f t="shared" si="7"/>
        <v>5</v>
      </c>
      <c r="I243" s="42">
        <v>5</v>
      </c>
      <c r="J243" s="43"/>
      <c r="K243" s="146"/>
      <c r="L243" s="146"/>
      <c r="M243" s="44"/>
      <c r="N243" s="44"/>
      <c r="O243" s="44"/>
      <c r="P243" s="44"/>
      <c r="Q243" s="44"/>
      <c r="R243" s="44"/>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row>
    <row r="244" spans="1:51" ht="30" x14ac:dyDescent="0.2">
      <c r="A244" s="33"/>
      <c r="B244" s="10">
        <v>236</v>
      </c>
      <c r="C244" s="132"/>
      <c r="D244" s="30" t="s">
        <v>156</v>
      </c>
      <c r="E244" s="29" t="s">
        <v>405</v>
      </c>
      <c r="F244" s="41">
        <v>5</v>
      </c>
      <c r="G244" s="14">
        <f t="shared" si="6"/>
        <v>5</v>
      </c>
      <c r="H244" s="15">
        <f t="shared" si="7"/>
        <v>5</v>
      </c>
      <c r="I244" s="42">
        <v>5</v>
      </c>
      <c r="J244" s="43"/>
      <c r="K244" s="146"/>
      <c r="L244" s="146"/>
      <c r="M244" s="44"/>
      <c r="N244" s="44"/>
      <c r="O244" s="44"/>
      <c r="P244" s="44"/>
      <c r="Q244" s="44"/>
      <c r="R244" s="44"/>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row>
    <row r="245" spans="1:51" ht="30" x14ac:dyDescent="0.2">
      <c r="A245" s="35"/>
      <c r="B245" s="10">
        <v>237</v>
      </c>
      <c r="C245" s="132"/>
      <c r="D245" s="17" t="s">
        <v>157</v>
      </c>
      <c r="E245" s="29" t="s">
        <v>405</v>
      </c>
      <c r="F245" s="41">
        <v>5</v>
      </c>
      <c r="G245" s="14">
        <f t="shared" si="6"/>
        <v>5</v>
      </c>
      <c r="H245" s="15">
        <f t="shared" si="7"/>
        <v>5</v>
      </c>
      <c r="I245" s="42">
        <v>5</v>
      </c>
      <c r="J245" s="43"/>
      <c r="K245" s="146"/>
      <c r="L245" s="146"/>
      <c r="M245" s="44"/>
      <c r="N245" s="44"/>
      <c r="O245" s="44"/>
      <c r="P245" s="44"/>
      <c r="Q245" s="44"/>
      <c r="R245" s="44"/>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row>
    <row r="246" spans="1:51" ht="105" x14ac:dyDescent="0.2">
      <c r="A246" s="33"/>
      <c r="B246" s="10">
        <v>238</v>
      </c>
      <c r="C246" s="132"/>
      <c r="D246" s="30" t="s">
        <v>698</v>
      </c>
      <c r="E246" s="50" t="s">
        <v>512</v>
      </c>
      <c r="F246" s="41">
        <v>5</v>
      </c>
      <c r="G246" s="14">
        <f t="shared" si="6"/>
        <v>5</v>
      </c>
      <c r="H246" s="15">
        <f t="shared" si="7"/>
        <v>5</v>
      </c>
      <c r="I246" s="42">
        <v>5</v>
      </c>
      <c r="J246" s="43"/>
      <c r="K246" s="146"/>
      <c r="L246" s="146"/>
      <c r="M246" s="44"/>
      <c r="N246" s="44"/>
      <c r="O246" s="44"/>
      <c r="P246" s="44"/>
      <c r="Q246" s="44"/>
      <c r="R246" s="44"/>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row>
    <row r="247" spans="1:51" ht="30" x14ac:dyDescent="0.2">
      <c r="A247" s="33"/>
      <c r="B247" s="10">
        <v>239</v>
      </c>
      <c r="C247" s="133"/>
      <c r="D247" s="30" t="s">
        <v>319</v>
      </c>
      <c r="E247" s="29" t="s">
        <v>158</v>
      </c>
      <c r="F247" s="41">
        <v>5</v>
      </c>
      <c r="G247" s="14">
        <f t="shared" si="6"/>
        <v>5</v>
      </c>
      <c r="H247" s="15">
        <f t="shared" si="7"/>
        <v>5</v>
      </c>
      <c r="I247" s="42">
        <v>5</v>
      </c>
      <c r="J247" s="43"/>
      <c r="K247" s="146"/>
      <c r="L247" s="146"/>
      <c r="M247" s="44"/>
      <c r="N247" s="44"/>
      <c r="O247" s="44"/>
      <c r="P247" s="44"/>
      <c r="Q247" s="44"/>
      <c r="R247" s="44"/>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row>
    <row r="248" spans="1:51" ht="16" x14ac:dyDescent="0.2">
      <c r="A248" s="33"/>
      <c r="B248" s="10">
        <v>240</v>
      </c>
      <c r="C248" s="126" t="s">
        <v>831</v>
      </c>
      <c r="D248" s="30" t="s">
        <v>225</v>
      </c>
      <c r="E248" s="23" t="s">
        <v>155</v>
      </c>
      <c r="F248" s="41">
        <v>5</v>
      </c>
      <c r="G248" s="14">
        <f t="shared" si="6"/>
        <v>5</v>
      </c>
      <c r="H248" s="15">
        <f t="shared" si="7"/>
        <v>5</v>
      </c>
      <c r="I248" s="42">
        <v>5</v>
      </c>
      <c r="J248" s="43"/>
      <c r="K248" s="146"/>
      <c r="L248" s="146"/>
      <c r="M248" s="44"/>
      <c r="N248" s="44"/>
      <c r="O248" s="44"/>
      <c r="P248" s="44"/>
      <c r="Q248" s="44"/>
      <c r="R248" s="44"/>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row>
    <row r="249" spans="1:51" ht="16" x14ac:dyDescent="0.2">
      <c r="A249" s="33"/>
      <c r="B249" s="10">
        <v>241</v>
      </c>
      <c r="C249" s="126"/>
      <c r="D249" s="30" t="s">
        <v>159</v>
      </c>
      <c r="E249" s="23" t="s">
        <v>405</v>
      </c>
      <c r="F249" s="41">
        <v>5</v>
      </c>
      <c r="G249" s="14">
        <f t="shared" si="6"/>
        <v>5</v>
      </c>
      <c r="H249" s="15">
        <f t="shared" si="7"/>
        <v>5</v>
      </c>
      <c r="I249" s="42">
        <v>5</v>
      </c>
      <c r="J249" s="43"/>
      <c r="K249" s="146"/>
      <c r="L249" s="146"/>
      <c r="M249" s="44"/>
      <c r="N249" s="44"/>
      <c r="O249" s="44"/>
      <c r="P249" s="44"/>
      <c r="Q249" s="44"/>
      <c r="R249" s="44"/>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row>
    <row r="250" spans="1:51" ht="30" x14ac:dyDescent="0.2">
      <c r="A250" s="33"/>
      <c r="B250" s="10">
        <v>242</v>
      </c>
      <c r="C250" s="126"/>
      <c r="D250" s="30" t="s">
        <v>160</v>
      </c>
      <c r="E250" s="23" t="s">
        <v>161</v>
      </c>
      <c r="F250" s="41">
        <v>5</v>
      </c>
      <c r="G250" s="14">
        <f t="shared" si="6"/>
        <v>5</v>
      </c>
      <c r="H250" s="15">
        <f t="shared" si="7"/>
        <v>5</v>
      </c>
      <c r="I250" s="42">
        <v>5</v>
      </c>
      <c r="J250" s="43"/>
      <c r="K250" s="146"/>
      <c r="L250" s="146"/>
      <c r="M250" s="44"/>
      <c r="N250" s="44"/>
      <c r="O250" s="44"/>
      <c r="P250" s="44"/>
      <c r="Q250" s="44"/>
      <c r="R250" s="44"/>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row>
    <row r="251" spans="1:51" ht="30" x14ac:dyDescent="0.2">
      <c r="A251" s="33"/>
      <c r="B251" s="10">
        <v>243</v>
      </c>
      <c r="C251" s="126"/>
      <c r="D251" s="30" t="s">
        <v>162</v>
      </c>
      <c r="E251" s="23" t="s">
        <v>405</v>
      </c>
      <c r="F251" s="41">
        <v>5</v>
      </c>
      <c r="G251" s="14">
        <f t="shared" si="6"/>
        <v>5</v>
      </c>
      <c r="H251" s="15">
        <f t="shared" si="7"/>
        <v>5</v>
      </c>
      <c r="I251" s="42">
        <v>5</v>
      </c>
      <c r="J251" s="43"/>
      <c r="K251" s="146"/>
      <c r="L251" s="146"/>
      <c r="M251" s="44"/>
      <c r="N251" s="44"/>
      <c r="O251" s="44"/>
      <c r="P251" s="44"/>
      <c r="Q251" s="44"/>
      <c r="R251" s="44"/>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row>
    <row r="252" spans="1:51" ht="36" customHeight="1" x14ac:dyDescent="0.2">
      <c r="A252" s="51"/>
      <c r="B252" s="10">
        <v>244</v>
      </c>
      <c r="C252" s="126"/>
      <c r="D252" s="30" t="s">
        <v>163</v>
      </c>
      <c r="E252" s="23" t="s">
        <v>155</v>
      </c>
      <c r="F252" s="41">
        <v>5</v>
      </c>
      <c r="G252" s="14">
        <f t="shared" si="6"/>
        <v>5</v>
      </c>
      <c r="H252" s="15">
        <f t="shared" si="7"/>
        <v>5</v>
      </c>
      <c r="I252" s="42">
        <v>5</v>
      </c>
      <c r="J252" s="43"/>
      <c r="K252" s="43"/>
      <c r="L252" s="43"/>
      <c r="M252" s="44"/>
      <c r="N252" s="44"/>
      <c r="O252" s="44"/>
      <c r="P252" s="44"/>
      <c r="Q252" s="44"/>
      <c r="R252" s="44"/>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row>
    <row r="253" spans="1:51" ht="60" x14ac:dyDescent="0.2">
      <c r="A253" s="51"/>
      <c r="B253" s="10">
        <v>245</v>
      </c>
      <c r="C253" s="126" t="s">
        <v>832</v>
      </c>
      <c r="D253" s="30" t="s">
        <v>164</v>
      </c>
      <c r="E253" s="29" t="s">
        <v>513</v>
      </c>
      <c r="F253" s="41">
        <v>5</v>
      </c>
      <c r="G253" s="14">
        <f t="shared" si="6"/>
        <v>5</v>
      </c>
      <c r="H253" s="15">
        <f t="shared" si="7"/>
        <v>5</v>
      </c>
      <c r="I253" s="42">
        <v>5</v>
      </c>
      <c r="J253" s="43"/>
      <c r="K253" s="146"/>
      <c r="L253" s="146"/>
      <c r="M253" s="44"/>
      <c r="N253" s="44"/>
      <c r="O253" s="44"/>
      <c r="P253" s="44"/>
      <c r="Q253" s="44"/>
      <c r="R253" s="44"/>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row>
    <row r="254" spans="1:51" ht="30" x14ac:dyDescent="0.2">
      <c r="A254" s="51"/>
      <c r="B254" s="10">
        <v>246</v>
      </c>
      <c r="C254" s="126"/>
      <c r="D254" s="17" t="s">
        <v>165</v>
      </c>
      <c r="E254" s="29" t="s">
        <v>514</v>
      </c>
      <c r="F254" s="41">
        <v>5</v>
      </c>
      <c r="G254" s="14">
        <f t="shared" si="6"/>
        <v>5</v>
      </c>
      <c r="H254" s="15">
        <f t="shared" si="7"/>
        <v>5</v>
      </c>
      <c r="I254" s="42">
        <v>5</v>
      </c>
      <c r="J254" s="43"/>
      <c r="K254" s="146"/>
      <c r="L254" s="146"/>
      <c r="M254" s="44"/>
      <c r="N254" s="44"/>
      <c r="O254" s="44"/>
      <c r="P254" s="44"/>
      <c r="Q254" s="44"/>
      <c r="R254" s="44"/>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row>
    <row r="255" spans="1:51" ht="30" x14ac:dyDescent="0.2">
      <c r="A255" s="51"/>
      <c r="B255" s="10">
        <v>247</v>
      </c>
      <c r="C255" s="126"/>
      <c r="D255" s="30" t="s">
        <v>166</v>
      </c>
      <c r="E255" s="29" t="s">
        <v>515</v>
      </c>
      <c r="F255" s="41">
        <v>5</v>
      </c>
      <c r="G255" s="14">
        <f t="shared" si="6"/>
        <v>5</v>
      </c>
      <c r="H255" s="15">
        <f t="shared" si="7"/>
        <v>5</v>
      </c>
      <c r="I255" s="42">
        <v>5</v>
      </c>
      <c r="J255" s="43"/>
      <c r="K255" s="146"/>
      <c r="L255" s="146"/>
      <c r="M255" s="44"/>
      <c r="N255" s="44"/>
      <c r="O255" s="44"/>
      <c r="P255" s="44"/>
      <c r="Q255" s="44"/>
      <c r="R255" s="44"/>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row>
    <row r="256" spans="1:51" ht="30" x14ac:dyDescent="0.2">
      <c r="A256" s="52"/>
      <c r="B256" s="10">
        <v>248</v>
      </c>
      <c r="C256" s="126"/>
      <c r="D256" s="17" t="s">
        <v>167</v>
      </c>
      <c r="E256" s="23" t="s">
        <v>516</v>
      </c>
      <c r="F256" s="41">
        <v>5</v>
      </c>
      <c r="G256" s="14">
        <f t="shared" si="6"/>
        <v>5</v>
      </c>
      <c r="H256" s="15">
        <f t="shared" si="7"/>
        <v>5</v>
      </c>
      <c r="I256" s="42">
        <v>5</v>
      </c>
      <c r="J256" s="43"/>
      <c r="K256" s="146"/>
      <c r="L256" s="146"/>
      <c r="M256" s="44"/>
      <c r="N256" s="44"/>
      <c r="O256" s="44"/>
      <c r="P256" s="44"/>
      <c r="Q256" s="44"/>
      <c r="R256" s="44"/>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row>
    <row r="257" spans="1:51" ht="16" x14ac:dyDescent="0.2">
      <c r="A257" s="51"/>
      <c r="B257" s="10">
        <v>249</v>
      </c>
      <c r="C257" s="126"/>
      <c r="D257" s="17" t="s">
        <v>517</v>
      </c>
      <c r="E257" s="23" t="s">
        <v>78</v>
      </c>
      <c r="F257" s="41">
        <v>1</v>
      </c>
      <c r="G257" s="14">
        <f t="shared" si="6"/>
        <v>1</v>
      </c>
      <c r="H257" s="15">
        <f t="shared" si="7"/>
        <v>1</v>
      </c>
      <c r="I257" s="42">
        <v>1</v>
      </c>
      <c r="J257" s="43"/>
      <c r="K257" s="146"/>
      <c r="L257" s="146"/>
      <c r="M257" s="44"/>
      <c r="N257" s="44"/>
      <c r="O257" s="44"/>
      <c r="P257" s="44"/>
      <c r="Q257" s="44"/>
      <c r="R257" s="44"/>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row>
    <row r="258" spans="1:51" ht="30" x14ac:dyDescent="0.2">
      <c r="A258" s="51"/>
      <c r="B258" s="10">
        <v>250</v>
      </c>
      <c r="C258" s="126"/>
      <c r="D258" s="17" t="s">
        <v>168</v>
      </c>
      <c r="E258" s="23" t="s">
        <v>169</v>
      </c>
      <c r="F258" s="53">
        <v>1</v>
      </c>
      <c r="G258" s="14">
        <f t="shared" si="6"/>
        <v>1</v>
      </c>
      <c r="H258" s="15">
        <f t="shared" si="7"/>
        <v>1</v>
      </c>
      <c r="I258" s="54">
        <v>1</v>
      </c>
      <c r="J258" s="43"/>
      <c r="K258" s="146"/>
      <c r="L258" s="146"/>
      <c r="M258" s="44"/>
      <c r="N258" s="44"/>
      <c r="O258" s="44"/>
      <c r="P258" s="44"/>
      <c r="Q258" s="44"/>
      <c r="R258" s="44"/>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row>
    <row r="259" spans="1:51" ht="16" x14ac:dyDescent="0.2">
      <c r="A259" s="51"/>
      <c r="B259" s="10">
        <v>251</v>
      </c>
      <c r="C259" s="126" t="s">
        <v>833</v>
      </c>
      <c r="D259" s="17" t="s">
        <v>170</v>
      </c>
      <c r="E259" s="23" t="s">
        <v>405</v>
      </c>
      <c r="F259" s="53">
        <v>1</v>
      </c>
      <c r="G259" s="14">
        <f t="shared" si="6"/>
        <v>1</v>
      </c>
      <c r="H259" s="15">
        <f t="shared" si="7"/>
        <v>1</v>
      </c>
      <c r="I259" s="54">
        <v>1</v>
      </c>
      <c r="J259" s="43"/>
      <c r="K259" s="146"/>
      <c r="L259" s="146"/>
      <c r="M259" s="44"/>
      <c r="N259" s="44"/>
      <c r="O259" s="44"/>
      <c r="P259" s="44"/>
      <c r="Q259" s="44"/>
      <c r="R259" s="44"/>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row>
    <row r="260" spans="1:51" ht="30" x14ac:dyDescent="0.2">
      <c r="A260" s="51"/>
      <c r="B260" s="10">
        <v>252</v>
      </c>
      <c r="C260" s="126"/>
      <c r="D260" s="17" t="s">
        <v>520</v>
      </c>
      <c r="E260" s="23" t="s">
        <v>518</v>
      </c>
      <c r="F260" s="53">
        <v>1</v>
      </c>
      <c r="G260" s="14">
        <f t="shared" si="6"/>
        <v>1</v>
      </c>
      <c r="H260" s="15">
        <f t="shared" si="7"/>
        <v>1</v>
      </c>
      <c r="I260" s="54">
        <v>1</v>
      </c>
      <c r="J260" s="43"/>
      <c r="K260" s="146"/>
      <c r="L260" s="146"/>
      <c r="M260" s="44"/>
      <c r="N260" s="44"/>
      <c r="O260" s="44"/>
      <c r="P260" s="44"/>
      <c r="Q260" s="44"/>
      <c r="R260" s="44"/>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row>
    <row r="261" spans="1:51" ht="16" x14ac:dyDescent="0.2">
      <c r="A261" s="51"/>
      <c r="B261" s="10">
        <v>253</v>
      </c>
      <c r="C261" s="126"/>
      <c r="D261" s="17" t="s">
        <v>519</v>
      </c>
      <c r="E261" s="23" t="s">
        <v>521</v>
      </c>
      <c r="F261" s="53">
        <v>1</v>
      </c>
      <c r="G261" s="14">
        <f t="shared" si="6"/>
        <v>1</v>
      </c>
      <c r="H261" s="15">
        <f t="shared" si="7"/>
        <v>1</v>
      </c>
      <c r="I261" s="54">
        <v>1</v>
      </c>
      <c r="J261" s="43"/>
      <c r="K261" s="146"/>
      <c r="L261" s="146"/>
      <c r="M261" s="44"/>
      <c r="N261" s="44"/>
      <c r="O261" s="44"/>
      <c r="P261" s="44"/>
      <c r="Q261" s="44"/>
      <c r="R261" s="44"/>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row>
    <row r="262" spans="1:51" ht="16" x14ac:dyDescent="0.2">
      <c r="A262" s="52"/>
      <c r="B262" s="10">
        <v>254</v>
      </c>
      <c r="C262" s="126"/>
      <c r="D262" s="17" t="s">
        <v>172</v>
      </c>
      <c r="E262" s="23" t="s">
        <v>405</v>
      </c>
      <c r="F262" s="53">
        <v>5</v>
      </c>
      <c r="G262" s="14">
        <f t="shared" si="6"/>
        <v>5</v>
      </c>
      <c r="H262" s="15">
        <f t="shared" si="7"/>
        <v>5</v>
      </c>
      <c r="I262" s="54">
        <v>5</v>
      </c>
      <c r="J262" s="43"/>
      <c r="K262" s="146"/>
      <c r="L262" s="146"/>
      <c r="M262" s="44"/>
      <c r="N262" s="44"/>
      <c r="O262" s="44"/>
      <c r="P262" s="44"/>
      <c r="Q262" s="44"/>
      <c r="R262" s="44"/>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row>
    <row r="263" spans="1:51" ht="16" x14ac:dyDescent="0.2">
      <c r="A263" s="52"/>
      <c r="B263" s="10">
        <v>255</v>
      </c>
      <c r="C263" s="126"/>
      <c r="D263" s="17" t="s">
        <v>173</v>
      </c>
      <c r="E263" s="23" t="s">
        <v>169</v>
      </c>
      <c r="F263" s="53">
        <v>5</v>
      </c>
      <c r="G263" s="14">
        <f t="shared" si="6"/>
        <v>5</v>
      </c>
      <c r="H263" s="15">
        <f t="shared" si="7"/>
        <v>5</v>
      </c>
      <c r="I263" s="54">
        <v>5</v>
      </c>
      <c r="J263" s="43"/>
      <c r="K263" s="146"/>
      <c r="L263" s="146"/>
      <c r="M263" s="44"/>
      <c r="N263" s="44"/>
      <c r="O263" s="44"/>
      <c r="P263" s="44"/>
      <c r="Q263" s="44"/>
      <c r="R263" s="44"/>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row>
    <row r="264" spans="1:51" ht="31.5" customHeight="1" x14ac:dyDescent="0.2">
      <c r="A264" s="52"/>
      <c r="B264" s="10">
        <v>256</v>
      </c>
      <c r="C264" s="126" t="s">
        <v>834</v>
      </c>
      <c r="D264" s="17" t="s">
        <v>174</v>
      </c>
      <c r="E264" s="23" t="s">
        <v>351</v>
      </c>
      <c r="F264" s="53">
        <v>5</v>
      </c>
      <c r="G264" s="14">
        <f t="shared" si="6"/>
        <v>5</v>
      </c>
      <c r="H264" s="15">
        <f t="shared" si="7"/>
        <v>5</v>
      </c>
      <c r="I264" s="54">
        <v>5</v>
      </c>
      <c r="J264" s="43"/>
      <c r="K264" s="146"/>
      <c r="L264" s="146"/>
      <c r="M264" s="44"/>
      <c r="N264" s="44"/>
      <c r="O264" s="44"/>
      <c r="P264" s="44"/>
      <c r="Q264" s="44"/>
      <c r="R264" s="44"/>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row>
    <row r="265" spans="1:51" ht="16" x14ac:dyDescent="0.2">
      <c r="A265" s="52"/>
      <c r="B265" s="10">
        <v>257</v>
      </c>
      <c r="C265" s="126"/>
      <c r="D265" s="17" t="s">
        <v>175</v>
      </c>
      <c r="E265" s="23" t="s">
        <v>405</v>
      </c>
      <c r="F265" s="53">
        <v>5</v>
      </c>
      <c r="G265" s="14">
        <f t="shared" si="6"/>
        <v>5</v>
      </c>
      <c r="H265" s="15">
        <f t="shared" si="7"/>
        <v>5</v>
      </c>
      <c r="I265" s="54">
        <v>5</v>
      </c>
      <c r="J265" s="43"/>
      <c r="K265" s="146"/>
      <c r="L265" s="146"/>
      <c r="M265" s="44"/>
      <c r="N265" s="44"/>
      <c r="O265" s="44"/>
      <c r="P265" s="44"/>
      <c r="Q265" s="44"/>
      <c r="R265" s="44"/>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row>
    <row r="266" spans="1:51" ht="30" x14ac:dyDescent="0.2">
      <c r="A266" s="35"/>
      <c r="B266" s="10">
        <v>258</v>
      </c>
      <c r="C266" s="126"/>
      <c r="D266" s="17" t="s">
        <v>80</v>
      </c>
      <c r="E266" s="23" t="s">
        <v>522</v>
      </c>
      <c r="F266" s="53">
        <v>5</v>
      </c>
      <c r="G266" s="14">
        <f t="shared" ref="G266:G328" si="8">IF(F266=H266,I266)</f>
        <v>5</v>
      </c>
      <c r="H266" s="15">
        <f t="shared" ref="H266:H328" si="9">IF(F266="NA","NA",I266)</f>
        <v>5</v>
      </c>
      <c r="I266" s="54">
        <v>5</v>
      </c>
      <c r="J266" s="43"/>
      <c r="K266" s="146"/>
      <c r="L266" s="146"/>
      <c r="M266" s="44"/>
      <c r="N266" s="44"/>
      <c r="O266" s="44"/>
      <c r="P266" s="44"/>
      <c r="Q266" s="44"/>
      <c r="R266" s="44"/>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row>
    <row r="267" spans="1:51" ht="30" x14ac:dyDescent="0.2">
      <c r="A267" s="35"/>
      <c r="B267" s="10">
        <v>259</v>
      </c>
      <c r="C267" s="126"/>
      <c r="D267" s="17" t="s">
        <v>523</v>
      </c>
      <c r="E267" s="23" t="s">
        <v>524</v>
      </c>
      <c r="F267" s="53">
        <v>5</v>
      </c>
      <c r="G267" s="14">
        <f t="shared" si="8"/>
        <v>5</v>
      </c>
      <c r="H267" s="15">
        <f t="shared" si="9"/>
        <v>5</v>
      </c>
      <c r="I267" s="54">
        <v>5</v>
      </c>
      <c r="J267" s="43"/>
      <c r="K267" s="146"/>
      <c r="L267" s="146"/>
      <c r="M267" s="44"/>
      <c r="N267" s="44"/>
      <c r="O267" s="44"/>
      <c r="P267" s="44"/>
      <c r="Q267" s="44"/>
      <c r="R267" s="44"/>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row>
    <row r="268" spans="1:51" ht="31.5" customHeight="1" x14ac:dyDescent="0.2">
      <c r="A268" s="35"/>
      <c r="B268" s="10">
        <v>260</v>
      </c>
      <c r="C268" s="126"/>
      <c r="D268" s="17" t="s">
        <v>176</v>
      </c>
      <c r="E268" s="23" t="s">
        <v>405</v>
      </c>
      <c r="F268" s="53">
        <v>5</v>
      </c>
      <c r="G268" s="14">
        <f t="shared" si="8"/>
        <v>5</v>
      </c>
      <c r="H268" s="15">
        <f t="shared" si="9"/>
        <v>5</v>
      </c>
      <c r="I268" s="54">
        <v>5</v>
      </c>
      <c r="J268" s="43"/>
      <c r="K268" s="146"/>
      <c r="L268" s="146"/>
      <c r="M268" s="44"/>
      <c r="N268" s="44"/>
      <c r="O268" s="44"/>
      <c r="P268" s="44"/>
      <c r="Q268" s="44"/>
      <c r="R268" s="44"/>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row>
    <row r="269" spans="1:51" ht="16" x14ac:dyDescent="0.2">
      <c r="A269" s="35"/>
      <c r="B269" s="10">
        <v>261</v>
      </c>
      <c r="C269" s="126"/>
      <c r="D269" s="17" t="s">
        <v>177</v>
      </c>
      <c r="E269" s="23" t="s">
        <v>405</v>
      </c>
      <c r="F269" s="53">
        <v>5</v>
      </c>
      <c r="G269" s="14">
        <f t="shared" si="8"/>
        <v>5</v>
      </c>
      <c r="H269" s="15">
        <f t="shared" si="9"/>
        <v>5</v>
      </c>
      <c r="I269" s="54">
        <v>5</v>
      </c>
      <c r="J269" s="43"/>
      <c r="K269" s="146"/>
      <c r="L269" s="146"/>
      <c r="M269" s="44"/>
      <c r="N269" s="44"/>
      <c r="O269" s="44"/>
      <c r="P269" s="44"/>
      <c r="Q269" s="44"/>
      <c r="R269" s="44"/>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row>
    <row r="270" spans="1:51" ht="45" x14ac:dyDescent="0.2">
      <c r="A270" s="33"/>
      <c r="B270" s="10">
        <v>262</v>
      </c>
      <c r="C270" s="17" t="s">
        <v>835</v>
      </c>
      <c r="D270" s="22" t="s">
        <v>525</v>
      </c>
      <c r="E270" s="23" t="s">
        <v>405</v>
      </c>
      <c r="F270" s="53">
        <v>5</v>
      </c>
      <c r="G270" s="14">
        <f t="shared" si="8"/>
        <v>5</v>
      </c>
      <c r="H270" s="15">
        <f t="shared" si="9"/>
        <v>5</v>
      </c>
      <c r="I270" s="54">
        <v>5</v>
      </c>
      <c r="J270" s="43"/>
      <c r="K270" s="146"/>
      <c r="L270" s="146"/>
      <c r="M270" s="44"/>
      <c r="N270" s="44"/>
      <c r="O270" s="44"/>
      <c r="P270" s="44"/>
      <c r="Q270" s="44"/>
      <c r="R270" s="44"/>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row>
    <row r="271" spans="1:51" ht="38.25" customHeight="1" x14ac:dyDescent="0.2">
      <c r="A271" s="33"/>
      <c r="B271" s="10">
        <v>263</v>
      </c>
      <c r="C271" s="126" t="s">
        <v>987</v>
      </c>
      <c r="D271" s="22" t="s">
        <v>429</v>
      </c>
      <c r="E271" s="23" t="s">
        <v>430</v>
      </c>
      <c r="F271" s="53">
        <v>5</v>
      </c>
      <c r="G271" s="14">
        <f t="shared" si="8"/>
        <v>5</v>
      </c>
      <c r="H271" s="15">
        <f t="shared" si="9"/>
        <v>5</v>
      </c>
      <c r="I271" s="54">
        <v>5</v>
      </c>
      <c r="J271" s="43"/>
      <c r="K271" s="146"/>
      <c r="L271" s="146"/>
      <c r="M271" s="44"/>
      <c r="N271" s="44"/>
      <c r="O271" s="44"/>
      <c r="P271" s="44"/>
      <c r="Q271" s="44"/>
      <c r="R271" s="44"/>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row>
    <row r="272" spans="1:51" ht="30" x14ac:dyDescent="0.2">
      <c r="A272" s="33"/>
      <c r="B272" s="10">
        <v>264</v>
      </c>
      <c r="C272" s="126"/>
      <c r="D272" s="22" t="s">
        <v>431</v>
      </c>
      <c r="E272" s="23" t="s">
        <v>405</v>
      </c>
      <c r="F272" s="53">
        <v>5</v>
      </c>
      <c r="G272" s="14">
        <f t="shared" si="8"/>
        <v>5</v>
      </c>
      <c r="H272" s="15">
        <f t="shared" si="9"/>
        <v>5</v>
      </c>
      <c r="I272" s="54">
        <v>5</v>
      </c>
      <c r="J272" s="43"/>
      <c r="K272" s="146"/>
      <c r="L272" s="146"/>
      <c r="M272" s="44"/>
      <c r="N272" s="44"/>
      <c r="O272" s="44"/>
      <c r="P272" s="44"/>
      <c r="Q272" s="44"/>
      <c r="R272" s="44"/>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row>
    <row r="273" spans="1:51" ht="30" x14ac:dyDescent="0.2">
      <c r="A273" s="33"/>
      <c r="B273" s="10">
        <v>265</v>
      </c>
      <c r="C273" s="126"/>
      <c r="D273" s="22" t="s">
        <v>432</v>
      </c>
      <c r="E273" s="23" t="s">
        <v>405</v>
      </c>
      <c r="F273" s="53">
        <v>5</v>
      </c>
      <c r="G273" s="14">
        <f t="shared" si="8"/>
        <v>5</v>
      </c>
      <c r="H273" s="15">
        <f t="shared" si="9"/>
        <v>5</v>
      </c>
      <c r="I273" s="54">
        <v>5</v>
      </c>
      <c r="J273" s="43"/>
      <c r="K273" s="146"/>
      <c r="L273" s="146"/>
      <c r="M273" s="44"/>
      <c r="N273" s="44"/>
      <c r="O273" s="44"/>
      <c r="P273" s="44"/>
      <c r="Q273" s="44"/>
      <c r="R273" s="44"/>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row>
    <row r="274" spans="1:51" ht="31.5" customHeight="1" x14ac:dyDescent="0.2">
      <c r="A274" s="33"/>
      <c r="B274" s="10">
        <v>266</v>
      </c>
      <c r="C274" s="126"/>
      <c r="D274" s="22" t="s">
        <v>433</v>
      </c>
      <c r="E274" s="23" t="s">
        <v>405</v>
      </c>
      <c r="F274" s="53">
        <v>5</v>
      </c>
      <c r="G274" s="14">
        <f t="shared" si="8"/>
        <v>5</v>
      </c>
      <c r="H274" s="15">
        <f t="shared" si="9"/>
        <v>5</v>
      </c>
      <c r="I274" s="54">
        <v>5</v>
      </c>
      <c r="J274" s="43"/>
      <c r="K274" s="146"/>
      <c r="L274" s="146"/>
      <c r="M274" s="44"/>
      <c r="N274" s="44"/>
      <c r="O274" s="44"/>
      <c r="P274" s="44"/>
      <c r="Q274" s="44"/>
      <c r="R274" s="44"/>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row>
    <row r="275" spans="1:51" ht="180" x14ac:dyDescent="0.2">
      <c r="A275" s="35"/>
      <c r="B275" s="10">
        <v>267</v>
      </c>
      <c r="C275" s="123" t="s">
        <v>988</v>
      </c>
      <c r="D275" s="45" t="s">
        <v>435</v>
      </c>
      <c r="E275" s="23" t="s">
        <v>890</v>
      </c>
      <c r="F275" s="53">
        <v>1</v>
      </c>
      <c r="G275" s="14">
        <f t="shared" si="8"/>
        <v>1</v>
      </c>
      <c r="H275" s="15">
        <f t="shared" si="9"/>
        <v>1</v>
      </c>
      <c r="I275" s="54">
        <v>1</v>
      </c>
      <c r="J275" s="43"/>
      <c r="K275" s="146"/>
      <c r="L275" s="146"/>
      <c r="M275" s="44"/>
      <c r="N275" s="44"/>
      <c r="O275" s="44"/>
      <c r="P275" s="44"/>
      <c r="Q275" s="44"/>
      <c r="R275" s="44"/>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row>
    <row r="276" spans="1:51" ht="30" x14ac:dyDescent="0.2">
      <c r="A276" s="35"/>
      <c r="B276" s="10">
        <v>268</v>
      </c>
      <c r="C276" s="124"/>
      <c r="D276" s="55" t="s">
        <v>436</v>
      </c>
      <c r="E276" s="29" t="s">
        <v>383</v>
      </c>
      <c r="F276" s="53">
        <v>1</v>
      </c>
      <c r="G276" s="14">
        <f t="shared" si="8"/>
        <v>1</v>
      </c>
      <c r="H276" s="15">
        <f t="shared" si="9"/>
        <v>1</v>
      </c>
      <c r="I276" s="54">
        <v>1</v>
      </c>
      <c r="J276" s="43"/>
      <c r="K276" s="146"/>
      <c r="L276" s="146"/>
      <c r="M276" s="44"/>
      <c r="N276" s="44"/>
      <c r="O276" s="44"/>
      <c r="P276" s="44"/>
      <c r="Q276" s="44"/>
      <c r="R276" s="44"/>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row>
    <row r="277" spans="1:51" ht="16" x14ac:dyDescent="0.2">
      <c r="A277" s="35"/>
      <c r="B277" s="10">
        <v>269</v>
      </c>
      <c r="C277" s="124"/>
      <c r="D277" s="55" t="s">
        <v>437</v>
      </c>
      <c r="E277" s="29" t="s">
        <v>438</v>
      </c>
      <c r="F277" s="41">
        <v>5</v>
      </c>
      <c r="G277" s="14">
        <f t="shared" si="8"/>
        <v>5</v>
      </c>
      <c r="H277" s="15">
        <f t="shared" si="9"/>
        <v>5</v>
      </c>
      <c r="I277" s="42">
        <v>5</v>
      </c>
      <c r="J277" s="43"/>
      <c r="K277" s="146"/>
      <c r="L277" s="146"/>
      <c r="M277" s="44"/>
      <c r="N277" s="44"/>
      <c r="O277" s="44"/>
      <c r="P277" s="44"/>
      <c r="Q277" s="44"/>
      <c r="R277" s="44"/>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row>
    <row r="278" spans="1:51" ht="52.5" customHeight="1" x14ac:dyDescent="0.2">
      <c r="A278" s="35"/>
      <c r="B278" s="10">
        <v>270</v>
      </c>
      <c r="C278" s="124"/>
      <c r="D278" s="49" t="s">
        <v>526</v>
      </c>
      <c r="E278" s="29" t="s">
        <v>190</v>
      </c>
      <c r="F278" s="41">
        <v>1</v>
      </c>
      <c r="G278" s="14">
        <f t="shared" si="8"/>
        <v>1</v>
      </c>
      <c r="H278" s="15">
        <f t="shared" si="9"/>
        <v>1</v>
      </c>
      <c r="I278" s="42">
        <v>1</v>
      </c>
      <c r="J278" s="43"/>
      <c r="K278" s="146"/>
      <c r="L278" s="146"/>
      <c r="M278" s="44"/>
      <c r="N278" s="44"/>
      <c r="O278" s="44"/>
      <c r="P278" s="44"/>
      <c r="Q278" s="44"/>
      <c r="R278" s="44"/>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row>
    <row r="279" spans="1:51" ht="75" customHeight="1" x14ac:dyDescent="0.2">
      <c r="A279" s="35"/>
      <c r="B279" s="10">
        <v>271</v>
      </c>
      <c r="C279" s="124"/>
      <c r="D279" s="55" t="s">
        <v>527</v>
      </c>
      <c r="E279" s="29" t="s">
        <v>528</v>
      </c>
      <c r="F279" s="41">
        <v>5</v>
      </c>
      <c r="G279" s="14">
        <f t="shared" si="8"/>
        <v>5</v>
      </c>
      <c r="H279" s="15">
        <f t="shared" si="9"/>
        <v>5</v>
      </c>
      <c r="I279" s="42">
        <v>5</v>
      </c>
      <c r="J279" s="43"/>
      <c r="K279" s="146"/>
      <c r="L279" s="146"/>
      <c r="M279" s="44"/>
      <c r="N279" s="44"/>
      <c r="O279" s="44"/>
      <c r="P279" s="44"/>
      <c r="Q279" s="44"/>
      <c r="R279" s="44"/>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row>
    <row r="280" spans="1:51" ht="75" x14ac:dyDescent="0.2">
      <c r="A280" s="35"/>
      <c r="B280" s="10">
        <v>272</v>
      </c>
      <c r="C280" s="124"/>
      <c r="D280" s="91" t="s">
        <v>851</v>
      </c>
      <c r="E280" s="92" t="s">
        <v>870</v>
      </c>
      <c r="F280" s="41">
        <v>10</v>
      </c>
      <c r="G280" s="14">
        <f t="shared" si="8"/>
        <v>10</v>
      </c>
      <c r="H280" s="15">
        <f t="shared" si="9"/>
        <v>10</v>
      </c>
      <c r="I280" s="42">
        <v>10</v>
      </c>
      <c r="J280" s="43"/>
      <c r="K280" s="146"/>
      <c r="L280" s="146"/>
      <c r="M280" s="44"/>
      <c r="N280" s="44"/>
      <c r="O280" s="44"/>
      <c r="P280" s="44"/>
      <c r="Q280" s="44"/>
      <c r="R280" s="44"/>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row>
    <row r="281" spans="1:51" ht="82.5" customHeight="1" x14ac:dyDescent="0.2">
      <c r="A281" s="35"/>
      <c r="B281" s="10">
        <v>273</v>
      </c>
      <c r="C281" s="124"/>
      <c r="D281" s="91" t="s">
        <v>848</v>
      </c>
      <c r="E281" s="29" t="s">
        <v>854</v>
      </c>
      <c r="F281" s="41">
        <v>5</v>
      </c>
      <c r="G281" s="14">
        <f t="shared" si="8"/>
        <v>5</v>
      </c>
      <c r="H281" s="15">
        <f t="shared" si="9"/>
        <v>5</v>
      </c>
      <c r="I281" s="42">
        <v>5</v>
      </c>
      <c r="J281" s="43"/>
      <c r="K281" s="146"/>
      <c r="L281" s="146"/>
      <c r="M281" s="44"/>
      <c r="N281" s="44"/>
      <c r="O281" s="44"/>
      <c r="P281" s="44"/>
      <c r="Q281" s="44"/>
      <c r="R281" s="44"/>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U281" s="43"/>
      <c r="AV281" s="43"/>
      <c r="AW281" s="43"/>
      <c r="AX281" s="43"/>
      <c r="AY281" s="43"/>
    </row>
    <row r="282" spans="1:51" ht="60" x14ac:dyDescent="0.2">
      <c r="A282" s="33"/>
      <c r="B282" s="10">
        <v>274</v>
      </c>
      <c r="C282" s="124"/>
      <c r="D282" s="94" t="s">
        <v>871</v>
      </c>
      <c r="E282" s="23" t="s">
        <v>872</v>
      </c>
      <c r="F282" s="53">
        <v>5</v>
      </c>
      <c r="G282" s="14">
        <f t="shared" si="8"/>
        <v>5</v>
      </c>
      <c r="H282" s="15">
        <f t="shared" si="9"/>
        <v>5</v>
      </c>
      <c r="I282" s="54">
        <v>5</v>
      </c>
      <c r="J282" s="43"/>
      <c r="K282" s="146"/>
      <c r="L282" s="146"/>
      <c r="M282" s="44"/>
      <c r="N282" s="44"/>
      <c r="O282" s="44"/>
      <c r="P282" s="44"/>
      <c r="Q282" s="44"/>
      <c r="R282" s="44"/>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row>
    <row r="283" spans="1:51" ht="120" x14ac:dyDescent="0.2">
      <c r="A283" s="33"/>
      <c r="B283" s="10">
        <v>275</v>
      </c>
      <c r="C283" s="125"/>
      <c r="D283" s="55" t="s">
        <v>709</v>
      </c>
      <c r="E283" s="29" t="s">
        <v>889</v>
      </c>
      <c r="F283" s="53">
        <v>5</v>
      </c>
      <c r="G283" s="14">
        <f t="shared" si="8"/>
        <v>5</v>
      </c>
      <c r="H283" s="15">
        <f t="shared" si="9"/>
        <v>5</v>
      </c>
      <c r="I283" s="54">
        <v>5</v>
      </c>
      <c r="J283" s="43"/>
      <c r="K283" s="146"/>
      <c r="L283" s="146"/>
      <c r="M283" s="44"/>
      <c r="N283" s="44"/>
      <c r="O283" s="44"/>
      <c r="P283" s="44"/>
      <c r="Q283" s="44"/>
      <c r="R283" s="44"/>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c r="AW283" s="43"/>
      <c r="AX283" s="43"/>
      <c r="AY283" s="43"/>
    </row>
    <row r="284" spans="1:51" ht="16" x14ac:dyDescent="0.2">
      <c r="A284" s="33"/>
      <c r="B284" s="10">
        <v>276</v>
      </c>
      <c r="C284" s="148"/>
      <c r="D284" s="49" t="s">
        <v>439</v>
      </c>
      <c r="E284" s="29" t="s">
        <v>78</v>
      </c>
      <c r="F284" s="41">
        <v>1</v>
      </c>
      <c r="G284" s="14">
        <f t="shared" si="8"/>
        <v>1</v>
      </c>
      <c r="H284" s="15">
        <f t="shared" si="9"/>
        <v>1</v>
      </c>
      <c r="I284" s="42">
        <v>1</v>
      </c>
      <c r="J284" s="43"/>
      <c r="K284" s="146"/>
      <c r="L284" s="146"/>
      <c r="M284" s="44"/>
      <c r="N284" s="44"/>
      <c r="O284" s="44"/>
      <c r="P284" s="44"/>
      <c r="Q284" s="44"/>
      <c r="R284" s="44"/>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U284" s="43"/>
      <c r="AV284" s="43"/>
      <c r="AW284" s="43"/>
      <c r="AX284" s="43"/>
      <c r="AY284" s="43"/>
    </row>
    <row r="285" spans="1:51" ht="31.5" customHeight="1" x14ac:dyDescent="0.2">
      <c r="A285" s="33"/>
      <c r="B285" s="10">
        <v>277</v>
      </c>
      <c r="C285" s="148"/>
      <c r="D285" s="49" t="s">
        <v>440</v>
      </c>
      <c r="E285" s="29" t="s">
        <v>78</v>
      </c>
      <c r="F285" s="41">
        <v>5</v>
      </c>
      <c r="G285" s="14">
        <f t="shared" si="8"/>
        <v>5</v>
      </c>
      <c r="H285" s="15">
        <f t="shared" si="9"/>
        <v>5</v>
      </c>
      <c r="I285" s="42">
        <v>5</v>
      </c>
      <c r="J285" s="43"/>
      <c r="K285" s="43"/>
      <c r="L285" s="43"/>
      <c r="M285" s="44"/>
      <c r="N285" s="44"/>
      <c r="O285" s="44"/>
      <c r="P285" s="44"/>
      <c r="Q285" s="44"/>
      <c r="R285" s="44"/>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U285" s="43"/>
      <c r="AV285" s="43"/>
      <c r="AW285" s="43"/>
      <c r="AX285" s="43"/>
      <c r="AY285" s="43"/>
    </row>
    <row r="286" spans="1:51" ht="90" x14ac:dyDescent="0.2">
      <c r="A286" s="33"/>
      <c r="B286" s="10">
        <v>278</v>
      </c>
      <c r="C286" s="148"/>
      <c r="D286" s="49" t="s">
        <v>710</v>
      </c>
      <c r="E286" s="29" t="s">
        <v>711</v>
      </c>
      <c r="F286" s="41">
        <v>5</v>
      </c>
      <c r="G286" s="14">
        <f t="shared" si="8"/>
        <v>5</v>
      </c>
      <c r="H286" s="15">
        <f t="shared" si="9"/>
        <v>5</v>
      </c>
      <c r="I286" s="42">
        <v>5</v>
      </c>
      <c r="J286" s="43"/>
      <c r="K286" s="146"/>
      <c r="L286" s="146"/>
      <c r="M286" s="44"/>
      <c r="N286" s="44"/>
      <c r="O286" s="44"/>
      <c r="P286" s="44"/>
      <c r="Q286" s="44"/>
      <c r="R286" s="44"/>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c r="AX286" s="43"/>
      <c r="AY286" s="43"/>
    </row>
    <row r="287" spans="1:51" ht="60" x14ac:dyDescent="0.2">
      <c r="A287" s="33"/>
      <c r="B287" s="10">
        <v>279</v>
      </c>
      <c r="C287" s="148"/>
      <c r="D287" s="49" t="s">
        <v>712</v>
      </c>
      <c r="E287" s="23" t="s">
        <v>713</v>
      </c>
      <c r="F287" s="41">
        <v>5</v>
      </c>
      <c r="G287" s="14">
        <f t="shared" si="8"/>
        <v>5</v>
      </c>
      <c r="H287" s="15">
        <f t="shared" si="9"/>
        <v>5</v>
      </c>
      <c r="I287" s="42">
        <v>5</v>
      </c>
      <c r="J287" s="43"/>
      <c r="K287" s="146"/>
      <c r="L287" s="146"/>
      <c r="M287" s="44"/>
      <c r="N287" s="44"/>
      <c r="O287" s="44"/>
      <c r="P287" s="44"/>
      <c r="Q287" s="44"/>
      <c r="R287" s="44"/>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c r="AW287" s="43"/>
      <c r="AX287" s="43"/>
      <c r="AY287" s="43"/>
    </row>
    <row r="288" spans="1:51" ht="30" x14ac:dyDescent="0.2">
      <c r="A288" s="33"/>
      <c r="B288" s="10">
        <v>280</v>
      </c>
      <c r="C288" s="126" t="s">
        <v>989</v>
      </c>
      <c r="D288" s="18" t="s">
        <v>413</v>
      </c>
      <c r="E288" s="29" t="s">
        <v>714</v>
      </c>
      <c r="F288" s="41">
        <v>1</v>
      </c>
      <c r="G288" s="14">
        <f t="shared" si="8"/>
        <v>1</v>
      </c>
      <c r="H288" s="15">
        <f t="shared" si="9"/>
        <v>1</v>
      </c>
      <c r="I288" s="42">
        <v>1</v>
      </c>
      <c r="J288" s="43"/>
      <c r="K288" s="146"/>
      <c r="L288" s="146"/>
      <c r="M288" s="44"/>
      <c r="N288" s="44"/>
      <c r="O288" s="44"/>
      <c r="P288" s="44"/>
      <c r="Q288" s="44"/>
      <c r="R288" s="44"/>
      <c r="S288" s="43"/>
      <c r="T288" s="43"/>
      <c r="U288" s="43"/>
      <c r="V288" s="43"/>
      <c r="W288" s="43"/>
      <c r="X288" s="43"/>
      <c r="Y288" s="43"/>
      <c r="Z288" s="43"/>
      <c r="AA288" s="43"/>
      <c r="AB288" s="43"/>
      <c r="AC288" s="43"/>
      <c r="AD288" s="43"/>
      <c r="AE288" s="43"/>
      <c r="AF288" s="43"/>
      <c r="AG288" s="43"/>
      <c r="AH288" s="43"/>
      <c r="AI288" s="43"/>
      <c r="AJ288" s="43"/>
      <c r="AK288" s="43"/>
      <c r="AL288" s="43"/>
      <c r="AM288" s="43"/>
      <c r="AN288" s="43"/>
      <c r="AO288" s="43"/>
      <c r="AP288" s="43"/>
      <c r="AQ288" s="43"/>
      <c r="AR288" s="43"/>
      <c r="AS288" s="43"/>
      <c r="AT288" s="43"/>
      <c r="AU288" s="43"/>
      <c r="AV288" s="43"/>
      <c r="AW288" s="43"/>
      <c r="AX288" s="43"/>
      <c r="AY288" s="43"/>
    </row>
    <row r="289" spans="1:51" ht="30" x14ac:dyDescent="0.2">
      <c r="A289" s="35"/>
      <c r="B289" s="10">
        <v>281</v>
      </c>
      <c r="C289" s="126"/>
      <c r="D289" s="18" t="s">
        <v>328</v>
      </c>
      <c r="E289" s="29" t="s">
        <v>373</v>
      </c>
      <c r="F289" s="41">
        <v>1</v>
      </c>
      <c r="G289" s="14">
        <f t="shared" si="8"/>
        <v>1</v>
      </c>
      <c r="H289" s="15">
        <f t="shared" si="9"/>
        <v>1</v>
      </c>
      <c r="I289" s="42">
        <v>1</v>
      </c>
      <c r="J289" s="43"/>
      <c r="K289" s="146"/>
      <c r="L289" s="146"/>
      <c r="M289" s="44"/>
      <c r="N289" s="44"/>
      <c r="O289" s="44"/>
      <c r="P289" s="44"/>
      <c r="Q289" s="44"/>
      <c r="R289" s="44"/>
      <c r="S289" s="43"/>
      <c r="T289" s="43"/>
      <c r="U289" s="43"/>
      <c r="V289" s="43"/>
      <c r="W289" s="43"/>
      <c r="X289" s="43"/>
      <c r="Y289" s="43"/>
      <c r="Z289" s="43"/>
      <c r="AA289" s="43"/>
      <c r="AB289" s="43"/>
      <c r="AC289" s="43"/>
      <c r="AD289" s="43"/>
      <c r="AE289" s="43"/>
      <c r="AF289" s="43"/>
      <c r="AG289" s="43"/>
      <c r="AH289" s="43"/>
      <c r="AI289" s="43"/>
      <c r="AJ289" s="43"/>
      <c r="AK289" s="43"/>
      <c r="AL289" s="43"/>
      <c r="AM289" s="43"/>
      <c r="AN289" s="43"/>
      <c r="AO289" s="43"/>
      <c r="AP289" s="43"/>
      <c r="AQ289" s="43"/>
      <c r="AR289" s="43"/>
      <c r="AS289" s="43"/>
      <c r="AT289" s="43"/>
      <c r="AU289" s="43"/>
      <c r="AV289" s="43"/>
      <c r="AW289" s="43"/>
      <c r="AX289" s="43"/>
      <c r="AY289" s="43"/>
    </row>
    <row r="290" spans="1:51" ht="75" x14ac:dyDescent="0.2">
      <c r="A290" s="35"/>
      <c r="B290" s="10">
        <v>282</v>
      </c>
      <c r="C290" s="131" t="s">
        <v>990</v>
      </c>
      <c r="D290" s="92" t="s">
        <v>414</v>
      </c>
      <c r="E290" s="23" t="s">
        <v>855</v>
      </c>
      <c r="F290" s="53">
        <v>1</v>
      </c>
      <c r="G290" s="14">
        <f t="shared" si="8"/>
        <v>1</v>
      </c>
      <c r="H290" s="15">
        <f t="shared" si="9"/>
        <v>1</v>
      </c>
      <c r="I290" s="54">
        <v>1</v>
      </c>
      <c r="J290" s="43"/>
      <c r="K290" s="146"/>
      <c r="L290" s="146"/>
      <c r="M290" s="44"/>
      <c r="N290" s="44"/>
      <c r="O290" s="44"/>
      <c r="P290" s="44"/>
      <c r="Q290" s="44"/>
      <c r="R290" s="44"/>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43"/>
      <c r="AS290" s="43"/>
      <c r="AT290" s="43"/>
      <c r="AU290" s="43"/>
      <c r="AV290" s="43"/>
      <c r="AW290" s="43"/>
      <c r="AX290" s="43"/>
      <c r="AY290" s="43"/>
    </row>
    <row r="291" spans="1:51" ht="60" x14ac:dyDescent="0.2">
      <c r="A291" s="35"/>
      <c r="B291" s="10">
        <v>283</v>
      </c>
      <c r="C291" s="132"/>
      <c r="D291" s="56" t="s">
        <v>415</v>
      </c>
      <c r="E291" s="23" t="s">
        <v>715</v>
      </c>
      <c r="F291" s="53">
        <v>5</v>
      </c>
      <c r="G291" s="14">
        <f t="shared" si="8"/>
        <v>5</v>
      </c>
      <c r="H291" s="15">
        <f t="shared" si="9"/>
        <v>5</v>
      </c>
      <c r="I291" s="54">
        <v>5</v>
      </c>
      <c r="J291" s="43"/>
      <c r="K291" s="146"/>
      <c r="L291" s="146"/>
      <c r="M291" s="57"/>
      <c r="N291" s="57"/>
      <c r="O291" s="57"/>
      <c r="P291" s="57"/>
      <c r="Q291" s="57"/>
      <c r="R291" s="57"/>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43"/>
      <c r="AS291" s="43"/>
      <c r="AT291" s="43"/>
      <c r="AU291" s="43"/>
      <c r="AV291" s="43"/>
      <c r="AW291" s="43"/>
      <c r="AX291" s="43"/>
      <c r="AY291" s="43"/>
    </row>
    <row r="292" spans="1:51" ht="31.5" customHeight="1" x14ac:dyDescent="0.2">
      <c r="A292" s="58"/>
      <c r="B292" s="10">
        <v>284</v>
      </c>
      <c r="C292" s="132"/>
      <c r="D292" s="29" t="s">
        <v>416</v>
      </c>
      <c r="E292" s="23" t="s">
        <v>417</v>
      </c>
      <c r="F292" s="53">
        <v>5</v>
      </c>
      <c r="G292" s="14">
        <f t="shared" si="8"/>
        <v>5</v>
      </c>
      <c r="H292" s="15">
        <f t="shared" si="9"/>
        <v>5</v>
      </c>
      <c r="I292" s="54">
        <v>5</v>
      </c>
      <c r="J292" s="43"/>
      <c r="K292" s="146"/>
      <c r="L292" s="146"/>
      <c r="M292" s="44"/>
      <c r="N292" s="44"/>
      <c r="O292" s="44"/>
      <c r="P292" s="44"/>
      <c r="Q292" s="44"/>
      <c r="R292" s="44"/>
      <c r="S292" s="43"/>
      <c r="T292" s="43"/>
      <c r="U292" s="43"/>
      <c r="V292" s="43"/>
      <c r="W292" s="43"/>
      <c r="X292" s="43"/>
      <c r="Y292" s="43"/>
      <c r="Z292" s="43"/>
      <c r="AA292" s="43"/>
      <c r="AB292" s="43"/>
      <c r="AC292" s="43"/>
      <c r="AD292" s="43"/>
      <c r="AE292" s="43"/>
      <c r="AF292" s="43"/>
      <c r="AG292" s="43"/>
      <c r="AH292" s="43"/>
      <c r="AI292" s="43"/>
      <c r="AJ292" s="43"/>
      <c r="AK292" s="43"/>
      <c r="AL292" s="43"/>
      <c r="AM292" s="43"/>
      <c r="AN292" s="43"/>
      <c r="AO292" s="43"/>
      <c r="AP292" s="43"/>
      <c r="AQ292" s="43"/>
      <c r="AR292" s="43"/>
      <c r="AS292" s="43"/>
      <c r="AT292" s="43"/>
      <c r="AU292" s="43"/>
      <c r="AV292" s="43"/>
      <c r="AW292" s="43"/>
      <c r="AX292" s="43"/>
      <c r="AY292" s="43"/>
    </row>
    <row r="293" spans="1:51" ht="30" x14ac:dyDescent="0.2">
      <c r="A293" s="33"/>
      <c r="B293" s="10">
        <v>285</v>
      </c>
      <c r="C293" s="132"/>
      <c r="D293" s="29" t="s">
        <v>418</v>
      </c>
      <c r="E293" s="18" t="s">
        <v>419</v>
      </c>
      <c r="F293" s="53">
        <v>5</v>
      </c>
      <c r="G293" s="14">
        <f t="shared" si="8"/>
        <v>5</v>
      </c>
      <c r="H293" s="15">
        <f t="shared" si="9"/>
        <v>5</v>
      </c>
      <c r="I293" s="54">
        <v>5</v>
      </c>
      <c r="J293" s="43"/>
      <c r="K293" s="146"/>
      <c r="L293" s="146"/>
      <c r="M293" s="44"/>
      <c r="N293" s="44"/>
      <c r="O293" s="44"/>
      <c r="P293" s="44"/>
      <c r="Q293" s="44"/>
      <c r="R293" s="44"/>
      <c r="S293" s="4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3"/>
      <c r="AR293" s="43"/>
      <c r="AS293" s="43"/>
      <c r="AT293" s="43"/>
      <c r="AU293" s="43"/>
      <c r="AV293" s="43"/>
      <c r="AW293" s="43"/>
      <c r="AX293" s="43"/>
      <c r="AY293" s="43"/>
    </row>
    <row r="294" spans="1:51" ht="33.75" customHeight="1" x14ac:dyDescent="0.2">
      <c r="A294" s="33"/>
      <c r="B294" s="10">
        <v>286</v>
      </c>
      <c r="C294" s="132"/>
      <c r="D294" s="18" t="s">
        <v>624</v>
      </c>
      <c r="E294" s="23" t="s">
        <v>405</v>
      </c>
      <c r="F294" s="53">
        <v>5</v>
      </c>
      <c r="G294" s="14">
        <f t="shared" si="8"/>
        <v>5</v>
      </c>
      <c r="H294" s="15">
        <f t="shared" si="9"/>
        <v>5</v>
      </c>
      <c r="I294" s="54">
        <v>5</v>
      </c>
      <c r="J294" s="43"/>
      <c r="K294" s="146"/>
      <c r="L294" s="146"/>
      <c r="M294" s="44"/>
      <c r="N294" s="44"/>
      <c r="O294" s="44"/>
      <c r="P294" s="44"/>
      <c r="Q294" s="44"/>
      <c r="R294" s="44"/>
      <c r="S294" s="4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3"/>
      <c r="AR294" s="43"/>
      <c r="AS294" s="43"/>
      <c r="AT294" s="43"/>
      <c r="AU294" s="43"/>
      <c r="AV294" s="43"/>
      <c r="AW294" s="43"/>
      <c r="AX294" s="43"/>
      <c r="AY294" s="43"/>
    </row>
    <row r="295" spans="1:51" ht="47.25" customHeight="1" x14ac:dyDescent="0.2">
      <c r="A295" s="33"/>
      <c r="B295" s="10">
        <v>287</v>
      </c>
      <c r="C295" s="132"/>
      <c r="D295" s="18" t="s">
        <v>623</v>
      </c>
      <c r="E295" s="23" t="s">
        <v>405</v>
      </c>
      <c r="F295" s="53">
        <v>5</v>
      </c>
      <c r="G295" s="14">
        <f t="shared" si="8"/>
        <v>5</v>
      </c>
      <c r="H295" s="15">
        <f t="shared" si="9"/>
        <v>5</v>
      </c>
      <c r="I295" s="54">
        <v>5</v>
      </c>
      <c r="J295" s="43"/>
      <c r="K295" s="146"/>
      <c r="L295" s="146"/>
      <c r="M295" s="44"/>
      <c r="N295" s="44"/>
      <c r="O295" s="44"/>
      <c r="P295" s="44"/>
      <c r="Q295" s="44"/>
      <c r="R295" s="44"/>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43"/>
      <c r="AS295" s="43"/>
      <c r="AT295" s="43"/>
      <c r="AU295" s="43"/>
      <c r="AV295" s="43"/>
      <c r="AW295" s="43"/>
      <c r="AX295" s="43"/>
      <c r="AY295" s="43"/>
    </row>
    <row r="296" spans="1:51" ht="27" customHeight="1" x14ac:dyDescent="0.2">
      <c r="A296" s="33"/>
      <c r="B296" s="10">
        <v>288</v>
      </c>
      <c r="C296" s="132"/>
      <c r="D296" s="23" t="s">
        <v>420</v>
      </c>
      <c r="E296" s="23" t="s">
        <v>405</v>
      </c>
      <c r="F296" s="53">
        <v>5</v>
      </c>
      <c r="G296" s="14">
        <f t="shared" si="8"/>
        <v>5</v>
      </c>
      <c r="H296" s="15">
        <f t="shared" si="9"/>
        <v>5</v>
      </c>
      <c r="I296" s="54">
        <v>5</v>
      </c>
      <c r="J296" s="43"/>
      <c r="K296" s="146"/>
      <c r="L296" s="146"/>
      <c r="M296" s="44"/>
      <c r="N296" s="44"/>
      <c r="O296" s="44"/>
      <c r="P296" s="44"/>
      <c r="Q296" s="44"/>
      <c r="R296" s="44"/>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3"/>
      <c r="AS296" s="43"/>
      <c r="AT296" s="43"/>
      <c r="AU296" s="43"/>
      <c r="AV296" s="43"/>
      <c r="AW296" s="43"/>
      <c r="AX296" s="43"/>
      <c r="AY296" s="43"/>
    </row>
    <row r="297" spans="1:51" ht="35.25" customHeight="1" x14ac:dyDescent="0.2">
      <c r="A297" s="33"/>
      <c r="B297" s="10">
        <v>289</v>
      </c>
      <c r="C297" s="132"/>
      <c r="D297" s="18" t="s">
        <v>625</v>
      </c>
      <c r="E297" s="23" t="s">
        <v>405</v>
      </c>
      <c r="F297" s="53">
        <v>5</v>
      </c>
      <c r="G297" s="14">
        <f t="shared" si="8"/>
        <v>5</v>
      </c>
      <c r="H297" s="15">
        <f t="shared" si="9"/>
        <v>5</v>
      </c>
      <c r="I297" s="54">
        <v>5</v>
      </c>
      <c r="J297" s="43"/>
      <c r="K297" s="146"/>
      <c r="L297" s="146"/>
      <c r="M297" s="44"/>
      <c r="N297" s="44"/>
      <c r="O297" s="44"/>
      <c r="P297" s="44"/>
      <c r="Q297" s="44"/>
      <c r="R297" s="44"/>
      <c r="S297" s="4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43"/>
      <c r="AS297" s="43"/>
      <c r="AT297" s="43"/>
      <c r="AU297" s="43"/>
      <c r="AV297" s="43"/>
      <c r="AW297" s="43"/>
      <c r="AX297" s="43"/>
      <c r="AY297" s="43"/>
    </row>
    <row r="298" spans="1:51" ht="21" customHeight="1" x14ac:dyDescent="0.2">
      <c r="A298" s="33"/>
      <c r="B298" s="10">
        <v>290</v>
      </c>
      <c r="C298" s="132"/>
      <c r="D298" s="23" t="s">
        <v>421</v>
      </c>
      <c r="E298" s="23" t="s">
        <v>405</v>
      </c>
      <c r="F298" s="53">
        <v>5</v>
      </c>
      <c r="G298" s="14">
        <f t="shared" si="8"/>
        <v>5</v>
      </c>
      <c r="H298" s="15">
        <f t="shared" si="9"/>
        <v>5</v>
      </c>
      <c r="I298" s="54">
        <v>5</v>
      </c>
      <c r="J298" s="43"/>
      <c r="K298" s="146"/>
      <c r="L298" s="146"/>
      <c r="M298" s="44"/>
      <c r="N298" s="44"/>
      <c r="O298" s="44"/>
      <c r="P298" s="44"/>
      <c r="Q298" s="44"/>
      <c r="R298" s="44"/>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43"/>
      <c r="AS298" s="43"/>
      <c r="AT298" s="43"/>
      <c r="AU298" s="43"/>
      <c r="AV298" s="43"/>
      <c r="AW298" s="43"/>
      <c r="AX298" s="43"/>
      <c r="AY298" s="43"/>
    </row>
    <row r="299" spans="1:51" ht="16" x14ac:dyDescent="0.2">
      <c r="A299" s="33"/>
      <c r="B299" s="10">
        <v>291</v>
      </c>
      <c r="C299" s="133"/>
      <c r="D299" s="18" t="s">
        <v>626</v>
      </c>
      <c r="E299" s="23" t="s">
        <v>405</v>
      </c>
      <c r="F299" s="53">
        <v>5</v>
      </c>
      <c r="G299" s="14">
        <f t="shared" si="8"/>
        <v>5</v>
      </c>
      <c r="H299" s="15">
        <f t="shared" si="9"/>
        <v>5</v>
      </c>
      <c r="I299" s="54">
        <v>5</v>
      </c>
      <c r="J299" s="43"/>
      <c r="K299" s="146"/>
      <c r="L299" s="146"/>
      <c r="M299" s="44"/>
      <c r="N299" s="44"/>
      <c r="O299" s="44"/>
      <c r="P299" s="44"/>
      <c r="Q299" s="44"/>
      <c r="R299" s="44"/>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43"/>
      <c r="AS299" s="43"/>
      <c r="AT299" s="43"/>
      <c r="AU299" s="43"/>
      <c r="AV299" s="43"/>
      <c r="AW299" s="43"/>
      <c r="AX299" s="43"/>
      <c r="AY299" s="43"/>
    </row>
    <row r="300" spans="1:51" ht="135" x14ac:dyDescent="0.2">
      <c r="A300" s="33"/>
      <c r="B300" s="10">
        <v>292</v>
      </c>
      <c r="C300" s="134" t="s">
        <v>991</v>
      </c>
      <c r="D300" s="56" t="s">
        <v>361</v>
      </c>
      <c r="E300" s="23" t="s">
        <v>422</v>
      </c>
      <c r="F300" s="53">
        <v>1</v>
      </c>
      <c r="G300" s="14">
        <f t="shared" si="8"/>
        <v>1</v>
      </c>
      <c r="H300" s="15">
        <f t="shared" si="9"/>
        <v>1</v>
      </c>
      <c r="I300" s="54">
        <v>1</v>
      </c>
      <c r="J300" s="43"/>
      <c r="K300" s="146"/>
      <c r="L300" s="146"/>
      <c r="M300" s="44"/>
      <c r="N300" s="44"/>
      <c r="O300" s="44"/>
      <c r="P300" s="44"/>
      <c r="Q300" s="44"/>
      <c r="R300" s="44"/>
      <c r="S300" s="43"/>
      <c r="T300" s="43"/>
      <c r="U300" s="43"/>
      <c r="V300" s="43"/>
      <c r="W300" s="43"/>
      <c r="X300" s="43"/>
      <c r="Y300" s="43"/>
      <c r="Z300" s="43"/>
      <c r="AA300" s="43"/>
      <c r="AB300" s="43"/>
      <c r="AC300" s="43"/>
      <c r="AD300" s="43"/>
      <c r="AE300" s="43"/>
      <c r="AF300" s="43"/>
      <c r="AG300" s="43"/>
      <c r="AH300" s="43"/>
      <c r="AI300" s="43"/>
      <c r="AJ300" s="43"/>
      <c r="AK300" s="43"/>
      <c r="AL300" s="43"/>
      <c r="AM300" s="43"/>
      <c r="AN300" s="43"/>
      <c r="AO300" s="43"/>
      <c r="AP300" s="43"/>
      <c r="AQ300" s="43"/>
      <c r="AR300" s="43"/>
      <c r="AS300" s="43"/>
      <c r="AT300" s="43"/>
      <c r="AU300" s="43"/>
      <c r="AV300" s="43"/>
      <c r="AW300" s="43"/>
      <c r="AX300" s="43"/>
      <c r="AY300" s="43"/>
    </row>
    <row r="301" spans="1:51" ht="43.5" customHeight="1" x14ac:dyDescent="0.2">
      <c r="A301" s="33"/>
      <c r="B301" s="10">
        <v>293</v>
      </c>
      <c r="C301" s="135"/>
      <c r="D301" s="23" t="s">
        <v>423</v>
      </c>
      <c r="E301" s="29" t="s">
        <v>424</v>
      </c>
      <c r="F301" s="53">
        <v>1</v>
      </c>
      <c r="G301" s="14">
        <f t="shared" si="8"/>
        <v>1</v>
      </c>
      <c r="H301" s="15">
        <f t="shared" si="9"/>
        <v>1</v>
      </c>
      <c r="I301" s="54">
        <v>1</v>
      </c>
      <c r="J301" s="43"/>
      <c r="K301" s="146"/>
      <c r="L301" s="146"/>
      <c r="M301" s="44"/>
      <c r="N301" s="44"/>
      <c r="O301" s="44"/>
      <c r="P301" s="44"/>
      <c r="Q301" s="44"/>
      <c r="R301" s="44"/>
      <c r="S301" s="43"/>
      <c r="T301" s="43"/>
      <c r="U301" s="43"/>
      <c r="V301" s="43"/>
      <c r="W301" s="43"/>
      <c r="X301" s="43"/>
      <c r="Y301" s="43"/>
      <c r="Z301" s="43"/>
      <c r="AA301" s="43"/>
      <c r="AB301" s="43"/>
      <c r="AC301" s="43"/>
      <c r="AD301" s="43"/>
      <c r="AE301" s="43"/>
      <c r="AF301" s="43"/>
      <c r="AG301" s="43"/>
      <c r="AH301" s="43"/>
      <c r="AI301" s="43"/>
      <c r="AJ301" s="43"/>
      <c r="AK301" s="43"/>
      <c r="AL301" s="43"/>
      <c r="AM301" s="43"/>
      <c r="AN301" s="43"/>
      <c r="AO301" s="43"/>
      <c r="AP301" s="43"/>
      <c r="AQ301" s="43"/>
      <c r="AR301" s="43"/>
      <c r="AS301" s="43"/>
      <c r="AT301" s="43"/>
      <c r="AU301" s="43"/>
      <c r="AV301" s="43"/>
      <c r="AW301" s="43"/>
      <c r="AX301" s="43"/>
      <c r="AY301" s="43"/>
    </row>
    <row r="302" spans="1:51" ht="51" customHeight="1" x14ac:dyDescent="0.2">
      <c r="A302" s="33"/>
      <c r="B302" s="10">
        <v>294</v>
      </c>
      <c r="C302" s="135"/>
      <c r="D302" s="23" t="s">
        <v>368</v>
      </c>
      <c r="E302" s="23" t="s">
        <v>347</v>
      </c>
      <c r="F302" s="53">
        <v>5</v>
      </c>
      <c r="G302" s="14">
        <f t="shared" si="8"/>
        <v>5</v>
      </c>
      <c r="H302" s="15">
        <f t="shared" si="9"/>
        <v>5</v>
      </c>
      <c r="I302" s="54">
        <v>5</v>
      </c>
    </row>
    <row r="303" spans="1:51" ht="71.25" customHeight="1" x14ac:dyDescent="0.2">
      <c r="A303" s="33"/>
      <c r="B303" s="10">
        <v>295</v>
      </c>
      <c r="C303" s="135"/>
      <c r="D303" s="63" t="s">
        <v>425</v>
      </c>
      <c r="E303" s="59" t="s">
        <v>873</v>
      </c>
      <c r="F303" s="41">
        <v>1</v>
      </c>
      <c r="G303" s="14">
        <f t="shared" si="8"/>
        <v>1</v>
      </c>
      <c r="H303" s="15">
        <f t="shared" si="9"/>
        <v>1</v>
      </c>
      <c r="I303" s="42">
        <v>1</v>
      </c>
    </row>
    <row r="304" spans="1:51" ht="48" customHeight="1" x14ac:dyDescent="0.2">
      <c r="A304" s="33"/>
      <c r="B304" s="10">
        <v>296</v>
      </c>
      <c r="C304" s="135"/>
      <c r="D304" s="23" t="s">
        <v>426</v>
      </c>
      <c r="E304" s="23" t="s">
        <v>716</v>
      </c>
      <c r="F304" s="53">
        <v>5</v>
      </c>
      <c r="G304" s="14">
        <f t="shared" si="8"/>
        <v>5</v>
      </c>
      <c r="H304" s="15">
        <f t="shared" si="9"/>
        <v>5</v>
      </c>
      <c r="I304" s="54">
        <v>5</v>
      </c>
    </row>
    <row r="305" spans="1:9" ht="36" customHeight="1" x14ac:dyDescent="0.2">
      <c r="A305" s="33"/>
      <c r="B305" s="10">
        <v>297</v>
      </c>
      <c r="C305" s="135"/>
      <c r="D305" s="23" t="s">
        <v>427</v>
      </c>
      <c r="E305" s="29" t="s">
        <v>78</v>
      </c>
      <c r="F305" s="41">
        <v>1</v>
      </c>
      <c r="G305" s="14">
        <f t="shared" si="8"/>
        <v>1</v>
      </c>
      <c r="H305" s="15">
        <f t="shared" si="9"/>
        <v>1</v>
      </c>
      <c r="I305" s="42">
        <v>1</v>
      </c>
    </row>
    <row r="306" spans="1:9" ht="38.25" customHeight="1" x14ac:dyDescent="0.2">
      <c r="A306" s="33"/>
      <c r="B306" s="10">
        <v>298</v>
      </c>
      <c r="C306" s="135"/>
      <c r="D306" s="23" t="s">
        <v>428</v>
      </c>
      <c r="E306" s="23" t="s">
        <v>405</v>
      </c>
      <c r="F306" s="53">
        <v>1</v>
      </c>
      <c r="G306" s="14">
        <f t="shared" si="8"/>
        <v>1</v>
      </c>
      <c r="H306" s="15">
        <f t="shared" si="9"/>
        <v>1</v>
      </c>
      <c r="I306" s="54">
        <v>1</v>
      </c>
    </row>
    <row r="307" spans="1:9" ht="61.5" customHeight="1" x14ac:dyDescent="0.2">
      <c r="A307" s="33"/>
      <c r="B307" s="10">
        <v>299</v>
      </c>
      <c r="C307" s="135"/>
      <c r="D307" s="23" t="s">
        <v>717</v>
      </c>
      <c r="E307" s="29" t="s">
        <v>365</v>
      </c>
      <c r="F307" s="53">
        <v>1</v>
      </c>
      <c r="G307" s="14">
        <f t="shared" si="8"/>
        <v>1</v>
      </c>
      <c r="H307" s="15">
        <f t="shared" si="9"/>
        <v>1</v>
      </c>
      <c r="I307" s="54">
        <v>1</v>
      </c>
    </row>
    <row r="308" spans="1:9" ht="33.75" customHeight="1" x14ac:dyDescent="0.2">
      <c r="A308" s="33"/>
      <c r="B308" s="10">
        <v>300</v>
      </c>
      <c r="C308" s="135"/>
      <c r="D308" s="23" t="s">
        <v>334</v>
      </c>
      <c r="E308" s="29" t="s">
        <v>718</v>
      </c>
      <c r="F308" s="53">
        <v>1</v>
      </c>
      <c r="G308" s="14">
        <f t="shared" si="8"/>
        <v>1</v>
      </c>
      <c r="H308" s="15">
        <f t="shared" si="9"/>
        <v>1</v>
      </c>
      <c r="I308" s="54">
        <v>1</v>
      </c>
    </row>
    <row r="309" spans="1:9" ht="46.5" customHeight="1" x14ac:dyDescent="0.2">
      <c r="A309" s="33"/>
      <c r="B309" s="10">
        <v>301</v>
      </c>
      <c r="C309" s="135"/>
      <c r="D309" s="23" t="s">
        <v>367</v>
      </c>
      <c r="E309" s="29" t="s">
        <v>654</v>
      </c>
      <c r="F309" s="53">
        <v>1</v>
      </c>
      <c r="G309" s="14">
        <f t="shared" si="8"/>
        <v>1</v>
      </c>
      <c r="H309" s="15">
        <f t="shared" si="9"/>
        <v>1</v>
      </c>
      <c r="I309" s="54">
        <v>1</v>
      </c>
    </row>
    <row r="310" spans="1:9" ht="83.25" customHeight="1" x14ac:dyDescent="0.2">
      <c r="A310" s="33"/>
      <c r="B310" s="10">
        <v>302</v>
      </c>
      <c r="C310" s="135"/>
      <c r="D310" s="23" t="s">
        <v>180</v>
      </c>
      <c r="E310" s="23" t="s">
        <v>849</v>
      </c>
      <c r="F310" s="53">
        <v>1</v>
      </c>
      <c r="G310" s="14">
        <f t="shared" si="8"/>
        <v>1</v>
      </c>
      <c r="H310" s="15">
        <f t="shared" si="9"/>
        <v>1</v>
      </c>
      <c r="I310" s="54">
        <v>1</v>
      </c>
    </row>
    <row r="311" spans="1:9" ht="60" customHeight="1" x14ac:dyDescent="0.2">
      <c r="A311" s="33"/>
      <c r="B311" s="10">
        <v>303</v>
      </c>
      <c r="C311" s="135"/>
      <c r="D311" s="23" t="s">
        <v>719</v>
      </c>
      <c r="E311" s="23" t="s">
        <v>78</v>
      </c>
      <c r="F311" s="53">
        <v>5</v>
      </c>
      <c r="G311" s="14">
        <f t="shared" si="8"/>
        <v>5</v>
      </c>
      <c r="H311" s="15">
        <f t="shared" si="9"/>
        <v>5</v>
      </c>
      <c r="I311" s="54">
        <v>5</v>
      </c>
    </row>
    <row r="312" spans="1:9" ht="51" customHeight="1" x14ac:dyDescent="0.2">
      <c r="A312" s="33"/>
      <c r="B312" s="10">
        <v>304</v>
      </c>
      <c r="C312" s="135"/>
      <c r="D312" s="23" t="s">
        <v>655</v>
      </c>
      <c r="E312" s="23" t="s">
        <v>656</v>
      </c>
      <c r="F312" s="53">
        <v>5</v>
      </c>
      <c r="G312" s="14">
        <f t="shared" si="8"/>
        <v>5</v>
      </c>
      <c r="H312" s="15">
        <f t="shared" si="9"/>
        <v>5</v>
      </c>
      <c r="I312" s="54">
        <v>5</v>
      </c>
    </row>
    <row r="313" spans="1:9" ht="93.75" customHeight="1" x14ac:dyDescent="0.2">
      <c r="A313" s="33"/>
      <c r="B313" s="10">
        <v>305</v>
      </c>
      <c r="C313" s="136"/>
      <c r="D313" s="23" t="s">
        <v>14</v>
      </c>
      <c r="E313" s="50" t="s">
        <v>880</v>
      </c>
      <c r="F313" s="53">
        <v>5</v>
      </c>
      <c r="G313" s="14">
        <f t="shared" si="8"/>
        <v>5</v>
      </c>
      <c r="H313" s="15">
        <f t="shared" si="9"/>
        <v>5</v>
      </c>
      <c r="I313" s="54">
        <v>5</v>
      </c>
    </row>
    <row r="314" spans="1:9" ht="192" customHeight="1" x14ac:dyDescent="0.2">
      <c r="A314" s="33"/>
      <c r="B314" s="10">
        <v>306</v>
      </c>
      <c r="C314" s="124" t="s">
        <v>836</v>
      </c>
      <c r="D314" s="23" t="s">
        <v>348</v>
      </c>
      <c r="E314" s="38" t="s">
        <v>850</v>
      </c>
      <c r="F314" s="25">
        <v>1</v>
      </c>
      <c r="G314" s="14">
        <f t="shared" si="8"/>
        <v>1</v>
      </c>
      <c r="H314" s="15">
        <f t="shared" si="9"/>
        <v>1</v>
      </c>
      <c r="I314" s="60">
        <v>1</v>
      </c>
    </row>
    <row r="315" spans="1:9" ht="33.75" customHeight="1" x14ac:dyDescent="0.2">
      <c r="A315" s="33"/>
      <c r="B315" s="10">
        <v>307</v>
      </c>
      <c r="C315" s="124"/>
      <c r="D315" s="23" t="s">
        <v>334</v>
      </c>
      <c r="E315" s="18" t="s">
        <v>333</v>
      </c>
      <c r="F315" s="25">
        <v>1</v>
      </c>
      <c r="G315" s="14">
        <f t="shared" si="8"/>
        <v>1</v>
      </c>
      <c r="H315" s="15">
        <f t="shared" si="9"/>
        <v>1</v>
      </c>
      <c r="I315" s="60">
        <v>1</v>
      </c>
    </row>
    <row r="316" spans="1:9" ht="162.75" customHeight="1" x14ac:dyDescent="0.2">
      <c r="A316" s="33"/>
      <c r="B316" s="10">
        <v>308</v>
      </c>
      <c r="C316" s="124"/>
      <c r="D316" s="61" t="s">
        <v>335</v>
      </c>
      <c r="E316" s="18" t="s">
        <v>304</v>
      </c>
      <c r="F316" s="25">
        <v>1</v>
      </c>
      <c r="G316" s="14">
        <f t="shared" si="8"/>
        <v>1</v>
      </c>
      <c r="H316" s="15">
        <f t="shared" si="9"/>
        <v>1</v>
      </c>
      <c r="I316" s="60">
        <v>1</v>
      </c>
    </row>
    <row r="317" spans="1:9" ht="36" customHeight="1" x14ac:dyDescent="0.2">
      <c r="A317" s="33"/>
      <c r="B317" s="10">
        <v>309</v>
      </c>
      <c r="C317" s="124"/>
      <c r="D317" s="18" t="s">
        <v>336</v>
      </c>
      <c r="E317" s="18" t="s">
        <v>337</v>
      </c>
      <c r="F317" s="25">
        <v>5</v>
      </c>
      <c r="G317" s="14">
        <f t="shared" si="8"/>
        <v>5</v>
      </c>
      <c r="H317" s="15">
        <f t="shared" si="9"/>
        <v>5</v>
      </c>
      <c r="I317" s="60">
        <v>5</v>
      </c>
    </row>
    <row r="318" spans="1:9" ht="46.5" customHeight="1" x14ac:dyDescent="0.2">
      <c r="A318" s="33"/>
      <c r="B318" s="10">
        <v>310</v>
      </c>
      <c r="C318" s="124"/>
      <c r="D318" s="18" t="s">
        <v>338</v>
      </c>
      <c r="E318" s="18" t="s">
        <v>339</v>
      </c>
      <c r="F318" s="25">
        <v>1</v>
      </c>
      <c r="G318" s="14">
        <f t="shared" si="8"/>
        <v>1</v>
      </c>
      <c r="H318" s="15">
        <f t="shared" si="9"/>
        <v>1</v>
      </c>
      <c r="I318" s="60">
        <v>1</v>
      </c>
    </row>
    <row r="319" spans="1:9" ht="220.5" customHeight="1" x14ac:dyDescent="0.2">
      <c r="A319" s="33"/>
      <c r="B319" s="10">
        <v>311</v>
      </c>
      <c r="C319" s="124"/>
      <c r="D319" s="18" t="s">
        <v>627</v>
      </c>
      <c r="E319" s="18" t="s">
        <v>305</v>
      </c>
      <c r="F319" s="25">
        <v>5</v>
      </c>
      <c r="G319" s="14">
        <f t="shared" si="8"/>
        <v>5</v>
      </c>
      <c r="H319" s="15">
        <f t="shared" si="9"/>
        <v>5</v>
      </c>
      <c r="I319" s="60">
        <v>5</v>
      </c>
    </row>
    <row r="320" spans="1:9" ht="35.25" customHeight="1" x14ac:dyDescent="0.2">
      <c r="A320" s="33"/>
      <c r="B320" s="10">
        <v>312</v>
      </c>
      <c r="C320" s="124"/>
      <c r="D320" s="18" t="s">
        <v>340</v>
      </c>
      <c r="E320" s="18" t="s">
        <v>341</v>
      </c>
      <c r="F320" s="25">
        <v>5</v>
      </c>
      <c r="G320" s="14">
        <f t="shared" si="8"/>
        <v>5</v>
      </c>
      <c r="H320" s="15">
        <f t="shared" si="9"/>
        <v>5</v>
      </c>
      <c r="I320" s="60">
        <v>5</v>
      </c>
    </row>
    <row r="321" spans="1:9" ht="75.75" customHeight="1" x14ac:dyDescent="0.2">
      <c r="A321" s="33"/>
      <c r="B321" s="10">
        <v>313</v>
      </c>
      <c r="C321" s="124"/>
      <c r="D321" s="18" t="s">
        <v>342</v>
      </c>
      <c r="E321" s="18" t="s">
        <v>343</v>
      </c>
      <c r="F321" s="25">
        <v>5</v>
      </c>
      <c r="G321" s="14">
        <f t="shared" si="8"/>
        <v>5</v>
      </c>
      <c r="H321" s="15">
        <f t="shared" si="9"/>
        <v>5</v>
      </c>
      <c r="I321" s="60">
        <v>5</v>
      </c>
    </row>
    <row r="322" spans="1:9" ht="66" customHeight="1" x14ac:dyDescent="0.2">
      <c r="A322" s="33"/>
      <c r="B322" s="10">
        <v>314</v>
      </c>
      <c r="C322" s="124"/>
      <c r="D322" s="29" t="s">
        <v>344</v>
      </c>
      <c r="E322" s="18" t="s">
        <v>345</v>
      </c>
      <c r="F322" s="25">
        <v>1</v>
      </c>
      <c r="G322" s="14">
        <f t="shared" si="8"/>
        <v>1</v>
      </c>
      <c r="H322" s="15">
        <f t="shared" si="9"/>
        <v>1</v>
      </c>
      <c r="I322" s="60">
        <v>1</v>
      </c>
    </row>
    <row r="323" spans="1:9" ht="50.25" customHeight="1" x14ac:dyDescent="0.2">
      <c r="A323" s="33"/>
      <c r="B323" s="10">
        <v>315</v>
      </c>
      <c r="C323" s="125"/>
      <c r="D323" s="29" t="s">
        <v>346</v>
      </c>
      <c r="E323" s="18" t="s">
        <v>347</v>
      </c>
      <c r="F323" s="25">
        <v>1</v>
      </c>
      <c r="G323" s="14">
        <f t="shared" si="8"/>
        <v>1</v>
      </c>
      <c r="H323" s="15">
        <f t="shared" si="9"/>
        <v>1</v>
      </c>
      <c r="I323" s="60">
        <v>1</v>
      </c>
    </row>
    <row r="324" spans="1:9" ht="96" customHeight="1" x14ac:dyDescent="0.2">
      <c r="A324" s="58"/>
      <c r="B324" s="10">
        <v>316</v>
      </c>
      <c r="C324" s="145" t="s">
        <v>846</v>
      </c>
      <c r="D324" s="29" t="s">
        <v>411</v>
      </c>
      <c r="E324" s="18" t="s">
        <v>407</v>
      </c>
      <c r="F324" s="25">
        <v>5</v>
      </c>
      <c r="G324" s="14">
        <f t="shared" si="8"/>
        <v>5</v>
      </c>
      <c r="H324" s="15">
        <f t="shared" si="9"/>
        <v>5</v>
      </c>
      <c r="I324" s="60">
        <v>5</v>
      </c>
    </row>
    <row r="325" spans="1:9" ht="83.25" customHeight="1" x14ac:dyDescent="0.2">
      <c r="A325" s="62"/>
      <c r="B325" s="10">
        <v>317</v>
      </c>
      <c r="C325" s="124"/>
      <c r="D325" s="61" t="s">
        <v>875</v>
      </c>
      <c r="E325" s="18" t="s">
        <v>874</v>
      </c>
      <c r="F325" s="25">
        <v>1</v>
      </c>
      <c r="G325" s="14">
        <f t="shared" si="8"/>
        <v>1</v>
      </c>
      <c r="H325" s="15">
        <f t="shared" si="9"/>
        <v>1</v>
      </c>
      <c r="I325" s="60">
        <v>1</v>
      </c>
    </row>
    <row r="326" spans="1:9" ht="42" customHeight="1" x14ac:dyDescent="0.2">
      <c r="A326" s="33"/>
      <c r="B326" s="10">
        <v>318</v>
      </c>
      <c r="C326" s="124"/>
      <c r="D326" s="61" t="s">
        <v>335</v>
      </c>
      <c r="E326" s="18" t="s">
        <v>349</v>
      </c>
      <c r="F326" s="25">
        <v>1</v>
      </c>
      <c r="G326" s="14">
        <f t="shared" si="8"/>
        <v>1</v>
      </c>
      <c r="H326" s="15">
        <f t="shared" si="9"/>
        <v>1</v>
      </c>
      <c r="I326" s="60">
        <v>1</v>
      </c>
    </row>
    <row r="327" spans="1:9" ht="39.75" customHeight="1" x14ac:dyDescent="0.2">
      <c r="A327" s="33"/>
      <c r="B327" s="10">
        <v>319</v>
      </c>
      <c r="C327" s="124"/>
      <c r="D327" s="59" t="s">
        <v>12</v>
      </c>
      <c r="E327" s="38" t="s">
        <v>13</v>
      </c>
      <c r="F327" s="25">
        <v>1</v>
      </c>
      <c r="G327" s="14">
        <f t="shared" si="8"/>
        <v>1</v>
      </c>
      <c r="H327" s="15">
        <f t="shared" si="9"/>
        <v>1</v>
      </c>
      <c r="I327" s="60">
        <v>1</v>
      </c>
    </row>
    <row r="328" spans="1:9" ht="30.75" customHeight="1" x14ac:dyDescent="0.2">
      <c r="A328" s="33"/>
      <c r="B328" s="10">
        <v>320</v>
      </c>
      <c r="C328" s="124"/>
      <c r="D328" s="23" t="s">
        <v>334</v>
      </c>
      <c r="E328" s="18" t="s">
        <v>350</v>
      </c>
      <c r="F328" s="25">
        <v>1</v>
      </c>
      <c r="G328" s="14">
        <f t="shared" si="8"/>
        <v>1</v>
      </c>
      <c r="H328" s="15">
        <f t="shared" si="9"/>
        <v>1</v>
      </c>
      <c r="I328" s="60">
        <v>1</v>
      </c>
    </row>
    <row r="329" spans="1:9" ht="52.5" customHeight="1" x14ac:dyDescent="0.2">
      <c r="A329" s="33"/>
      <c r="B329" s="10">
        <v>321</v>
      </c>
      <c r="C329" s="124"/>
      <c r="D329" s="23" t="s">
        <v>306</v>
      </c>
      <c r="E329" s="18" t="s">
        <v>307</v>
      </c>
      <c r="F329" s="25">
        <v>1</v>
      </c>
      <c r="G329" s="14">
        <f t="shared" ref="G329:G343" si="10">IF(F329=H329,I329)</f>
        <v>1</v>
      </c>
      <c r="H329" s="15">
        <f t="shared" ref="H329:H343" si="11">IF(F329="NA","NA",I329)</f>
        <v>1</v>
      </c>
      <c r="I329" s="60">
        <v>1</v>
      </c>
    </row>
    <row r="330" spans="1:9" ht="52.5" customHeight="1" x14ac:dyDescent="0.2">
      <c r="A330" s="33"/>
      <c r="B330" s="10">
        <v>322</v>
      </c>
      <c r="C330" s="124"/>
      <c r="D330" s="18" t="s">
        <v>311</v>
      </c>
      <c r="E330" s="18" t="s">
        <v>308</v>
      </c>
      <c r="F330" s="25">
        <v>5</v>
      </c>
      <c r="G330" s="14">
        <f t="shared" si="10"/>
        <v>5</v>
      </c>
      <c r="H330" s="15">
        <f t="shared" si="11"/>
        <v>5</v>
      </c>
      <c r="I330" s="60">
        <v>5</v>
      </c>
    </row>
    <row r="331" spans="1:9" ht="66" customHeight="1" x14ac:dyDescent="0.2">
      <c r="A331" s="33"/>
      <c r="B331" s="10">
        <v>323</v>
      </c>
      <c r="C331" s="124"/>
      <c r="D331" s="18" t="s">
        <v>309</v>
      </c>
      <c r="E331" s="18" t="s">
        <v>310</v>
      </c>
      <c r="F331" s="25">
        <v>1</v>
      </c>
      <c r="G331" s="14">
        <f t="shared" si="10"/>
        <v>1</v>
      </c>
      <c r="H331" s="15">
        <f t="shared" si="11"/>
        <v>1</v>
      </c>
      <c r="I331" s="60">
        <v>1</v>
      </c>
    </row>
    <row r="332" spans="1:9" ht="16" x14ac:dyDescent="0.2">
      <c r="A332" s="33"/>
      <c r="B332" s="10">
        <v>324</v>
      </c>
      <c r="C332" s="124"/>
      <c r="D332" s="18" t="s">
        <v>336</v>
      </c>
      <c r="E332" s="18" t="s">
        <v>351</v>
      </c>
      <c r="F332" s="25">
        <v>5</v>
      </c>
      <c r="G332" s="14">
        <f t="shared" si="10"/>
        <v>5</v>
      </c>
      <c r="H332" s="15">
        <f t="shared" si="11"/>
        <v>5</v>
      </c>
      <c r="I332" s="60">
        <v>5</v>
      </c>
    </row>
    <row r="333" spans="1:9" ht="63" customHeight="1" x14ac:dyDescent="0.2">
      <c r="A333" s="33"/>
      <c r="B333" s="10">
        <v>325</v>
      </c>
      <c r="C333" s="124"/>
      <c r="D333" s="18" t="s">
        <v>312</v>
      </c>
      <c r="E333" s="18" t="s">
        <v>313</v>
      </c>
      <c r="F333" s="25">
        <v>1</v>
      </c>
      <c r="G333" s="14">
        <f t="shared" si="10"/>
        <v>1</v>
      </c>
      <c r="H333" s="15">
        <f t="shared" si="11"/>
        <v>1</v>
      </c>
      <c r="I333" s="60">
        <v>1</v>
      </c>
    </row>
    <row r="334" spans="1:9" ht="30" x14ac:dyDescent="0.2">
      <c r="A334" s="33"/>
      <c r="B334" s="10">
        <v>326</v>
      </c>
      <c r="C334" s="124"/>
      <c r="D334" s="23" t="s">
        <v>352</v>
      </c>
      <c r="E334" s="18" t="s">
        <v>353</v>
      </c>
      <c r="F334" s="25">
        <v>5</v>
      </c>
      <c r="G334" s="14">
        <f t="shared" si="10"/>
        <v>5</v>
      </c>
      <c r="H334" s="15">
        <f t="shared" si="11"/>
        <v>5</v>
      </c>
      <c r="I334" s="60">
        <v>5</v>
      </c>
    </row>
    <row r="335" spans="1:9" ht="45" hidden="1" x14ac:dyDescent="0.2">
      <c r="A335" s="33"/>
      <c r="B335" s="10">
        <v>327</v>
      </c>
      <c r="C335" s="124"/>
      <c r="D335" s="63" t="s">
        <v>354</v>
      </c>
      <c r="E335" s="64" t="s">
        <v>355</v>
      </c>
      <c r="F335" s="25">
        <v>5</v>
      </c>
      <c r="G335" s="14">
        <f t="shared" si="10"/>
        <v>5</v>
      </c>
      <c r="H335" s="15">
        <f t="shared" si="11"/>
        <v>5</v>
      </c>
      <c r="I335" s="60">
        <v>5</v>
      </c>
    </row>
    <row r="336" spans="1:9" ht="30" hidden="1" x14ac:dyDescent="0.2">
      <c r="A336" s="33"/>
      <c r="B336" s="10">
        <v>328</v>
      </c>
      <c r="C336" s="124"/>
      <c r="D336" s="29" t="s">
        <v>356</v>
      </c>
      <c r="E336" s="18" t="s">
        <v>357</v>
      </c>
      <c r="F336" s="25">
        <v>1</v>
      </c>
      <c r="G336" s="14">
        <f t="shared" si="10"/>
        <v>1</v>
      </c>
      <c r="H336" s="15">
        <f t="shared" si="11"/>
        <v>1</v>
      </c>
      <c r="I336" s="60">
        <v>1</v>
      </c>
    </row>
    <row r="337" spans="1:9" ht="30" x14ac:dyDescent="0.2">
      <c r="A337" s="33"/>
      <c r="B337" s="10">
        <v>329</v>
      </c>
      <c r="C337" s="124"/>
      <c r="D337" s="29" t="s">
        <v>346</v>
      </c>
      <c r="E337" s="18" t="s">
        <v>347</v>
      </c>
      <c r="F337" s="25">
        <v>1</v>
      </c>
      <c r="G337" s="14">
        <f t="shared" si="10"/>
        <v>1</v>
      </c>
      <c r="H337" s="15">
        <f t="shared" si="11"/>
        <v>1</v>
      </c>
      <c r="I337" s="60">
        <v>1</v>
      </c>
    </row>
    <row r="338" spans="1:9" ht="60" x14ac:dyDescent="0.2">
      <c r="A338" s="33"/>
      <c r="B338" s="10">
        <v>330</v>
      </c>
      <c r="C338" s="125"/>
      <c r="D338" s="29" t="s">
        <v>358</v>
      </c>
      <c r="E338" s="18" t="s">
        <v>359</v>
      </c>
      <c r="F338" s="25">
        <v>1</v>
      </c>
      <c r="G338" s="14">
        <f t="shared" si="10"/>
        <v>1</v>
      </c>
      <c r="H338" s="15">
        <f t="shared" si="11"/>
        <v>1</v>
      </c>
      <c r="I338" s="60">
        <v>1</v>
      </c>
    </row>
    <row r="339" spans="1:9" ht="28.5" customHeight="1" x14ac:dyDescent="0.2">
      <c r="A339" s="33"/>
      <c r="B339" s="10"/>
      <c r="C339" s="102" t="s">
        <v>628</v>
      </c>
      <c r="D339" s="143" t="s">
        <v>758</v>
      </c>
      <c r="E339" s="144"/>
      <c r="F339" s="25"/>
      <c r="G339" s="14">
        <f t="shared" si="10"/>
        <v>0</v>
      </c>
      <c r="H339" s="15">
        <f t="shared" si="11"/>
        <v>0</v>
      </c>
      <c r="I339" s="65"/>
    </row>
    <row r="340" spans="1:9" ht="30" x14ac:dyDescent="0.2">
      <c r="A340" s="33"/>
      <c r="B340" s="10">
        <v>329</v>
      </c>
      <c r="C340" s="103"/>
      <c r="D340" s="22" t="s">
        <v>629</v>
      </c>
      <c r="E340" s="18" t="s">
        <v>630</v>
      </c>
      <c r="F340" s="25">
        <v>5</v>
      </c>
      <c r="G340" s="14">
        <f t="shared" si="10"/>
        <v>5</v>
      </c>
      <c r="H340" s="15">
        <f t="shared" si="11"/>
        <v>5</v>
      </c>
      <c r="I340" s="65">
        <v>5</v>
      </c>
    </row>
    <row r="341" spans="1:9" ht="16" x14ac:dyDescent="0.2">
      <c r="A341" s="33"/>
      <c r="B341" s="10">
        <v>330</v>
      </c>
      <c r="C341" s="140" t="s">
        <v>744</v>
      </c>
      <c r="D341" s="55" t="s">
        <v>734</v>
      </c>
      <c r="E341" s="55" t="s">
        <v>1031</v>
      </c>
      <c r="F341" s="31">
        <f>IF(AND('Farmacia '!E111&gt;=216,'Farmacia '!E111&lt;=254),10,"N/A")</f>
        <v>10</v>
      </c>
      <c r="G341" s="14">
        <f t="shared" si="10"/>
        <v>10</v>
      </c>
      <c r="H341" s="15">
        <f t="shared" si="11"/>
        <v>10</v>
      </c>
      <c r="I341" s="66">
        <v>10</v>
      </c>
    </row>
    <row r="342" spans="1:9" ht="16" x14ac:dyDescent="0.2">
      <c r="A342" s="33"/>
      <c r="B342" s="10">
        <v>331</v>
      </c>
      <c r="C342" s="141"/>
      <c r="D342" s="55" t="s">
        <v>735</v>
      </c>
      <c r="E342" s="55" t="s">
        <v>1032</v>
      </c>
      <c r="F342" s="31" t="str">
        <f>IF(AND('Farmacia '!E111&gt;=179,'Farmacia '!E111&lt;=215),5,"N/A")</f>
        <v>N/A</v>
      </c>
      <c r="G342" s="14" t="b">
        <f t="shared" si="10"/>
        <v>0</v>
      </c>
      <c r="H342" s="15">
        <f t="shared" si="11"/>
        <v>5</v>
      </c>
      <c r="I342" s="66">
        <v>5</v>
      </c>
    </row>
    <row r="343" spans="1:9" ht="16" x14ac:dyDescent="0.2">
      <c r="A343" s="33"/>
      <c r="B343" s="10">
        <v>332</v>
      </c>
      <c r="C343" s="142"/>
      <c r="D343" s="55" t="s">
        <v>736</v>
      </c>
      <c r="E343" s="55" t="s">
        <v>1033</v>
      </c>
      <c r="F343" s="31" t="str">
        <f>IF(AND('Farmacia '!E111&gt;=0,'Farmacia '!E111&lt;=178),0,"N/A")</f>
        <v>N/A</v>
      </c>
      <c r="G343" s="14" t="b">
        <f t="shared" si="10"/>
        <v>0</v>
      </c>
      <c r="H343" s="15">
        <f t="shared" si="11"/>
        <v>0</v>
      </c>
      <c r="I343" s="66">
        <v>0</v>
      </c>
    </row>
    <row r="344" spans="1:9" ht="45" x14ac:dyDescent="0.2">
      <c r="A344" s="67"/>
      <c r="B344" s="10">
        <v>333</v>
      </c>
      <c r="C344" s="129" t="s">
        <v>837</v>
      </c>
      <c r="D344" s="68" t="s">
        <v>730</v>
      </c>
      <c r="E344" s="18" t="s">
        <v>732</v>
      </c>
      <c r="F344" s="25">
        <v>5</v>
      </c>
      <c r="G344" s="14">
        <f t="shared" ref="G344:G377" si="12">IF(F344=H344,I344)</f>
        <v>5</v>
      </c>
      <c r="H344" s="15">
        <f t="shared" ref="H344:H377" si="13">IF(F344="NA","NA",I344)</f>
        <v>5</v>
      </c>
      <c r="I344" s="65">
        <v>5</v>
      </c>
    </row>
    <row r="345" spans="1:9" ht="100.5" customHeight="1" x14ac:dyDescent="0.2">
      <c r="A345" s="67"/>
      <c r="B345" s="10">
        <v>334</v>
      </c>
      <c r="C345" s="129"/>
      <c r="D345" s="68" t="s">
        <v>730</v>
      </c>
      <c r="E345" s="18" t="s">
        <v>731</v>
      </c>
      <c r="F345" s="25">
        <v>5</v>
      </c>
      <c r="G345" s="14">
        <f t="shared" si="12"/>
        <v>5</v>
      </c>
      <c r="H345" s="15">
        <f t="shared" si="13"/>
        <v>5</v>
      </c>
      <c r="I345" s="65">
        <v>5</v>
      </c>
    </row>
    <row r="346" spans="1:9" ht="45" x14ac:dyDescent="0.2">
      <c r="A346" s="67"/>
      <c r="B346" s="10">
        <v>335</v>
      </c>
      <c r="C346" s="129"/>
      <c r="D346" s="55" t="s">
        <v>733</v>
      </c>
      <c r="E346" s="23" t="s">
        <v>184</v>
      </c>
      <c r="F346" s="25">
        <v>5</v>
      </c>
      <c r="G346" s="14">
        <f t="shared" si="12"/>
        <v>5</v>
      </c>
      <c r="H346" s="15">
        <f t="shared" si="13"/>
        <v>5</v>
      </c>
      <c r="I346" s="65">
        <v>5</v>
      </c>
    </row>
    <row r="347" spans="1:9" ht="45" x14ac:dyDescent="0.2">
      <c r="A347" s="67"/>
      <c r="B347" s="10">
        <v>336</v>
      </c>
      <c r="C347" s="129"/>
      <c r="D347" s="17" t="s">
        <v>733</v>
      </c>
      <c r="E347" s="23" t="s">
        <v>185</v>
      </c>
      <c r="F347" s="25">
        <v>5</v>
      </c>
      <c r="G347" s="14">
        <f t="shared" si="12"/>
        <v>5</v>
      </c>
      <c r="H347" s="15">
        <f t="shared" si="13"/>
        <v>5</v>
      </c>
      <c r="I347" s="65">
        <v>5</v>
      </c>
    </row>
    <row r="348" spans="1:9" ht="60" x14ac:dyDescent="0.2">
      <c r="A348" s="67"/>
      <c r="B348" s="10">
        <v>337</v>
      </c>
      <c r="C348" s="129"/>
      <c r="D348" s="17" t="s">
        <v>733</v>
      </c>
      <c r="E348" s="23" t="s">
        <v>186</v>
      </c>
      <c r="F348" s="25">
        <v>5</v>
      </c>
      <c r="G348" s="14">
        <f t="shared" si="12"/>
        <v>5</v>
      </c>
      <c r="H348" s="15">
        <f t="shared" si="13"/>
        <v>5</v>
      </c>
      <c r="I348" s="65">
        <v>5</v>
      </c>
    </row>
    <row r="349" spans="1:9" ht="45" x14ac:dyDescent="0.2">
      <c r="A349" s="67"/>
      <c r="B349" s="10">
        <v>338</v>
      </c>
      <c r="C349" s="129"/>
      <c r="D349" s="17" t="s">
        <v>182</v>
      </c>
      <c r="E349" s="18" t="s">
        <v>187</v>
      </c>
      <c r="F349" s="25">
        <v>5</v>
      </c>
      <c r="G349" s="14">
        <f t="shared" si="12"/>
        <v>5</v>
      </c>
      <c r="H349" s="15">
        <f t="shared" si="13"/>
        <v>5</v>
      </c>
      <c r="I349" s="65">
        <v>5</v>
      </c>
    </row>
    <row r="350" spans="1:9" ht="30" x14ac:dyDescent="0.2">
      <c r="A350" s="67"/>
      <c r="B350" s="10">
        <v>339</v>
      </c>
      <c r="C350" s="129"/>
      <c r="D350" s="17" t="s">
        <v>183</v>
      </c>
      <c r="E350" s="18" t="s">
        <v>188</v>
      </c>
      <c r="F350" s="25">
        <v>5</v>
      </c>
      <c r="G350" s="14">
        <f t="shared" si="12"/>
        <v>5</v>
      </c>
      <c r="H350" s="15">
        <f t="shared" si="13"/>
        <v>5</v>
      </c>
      <c r="I350" s="65">
        <v>5</v>
      </c>
    </row>
    <row r="351" spans="1:9" ht="45" x14ac:dyDescent="0.2">
      <c r="A351" s="67"/>
      <c r="B351" s="10">
        <v>340</v>
      </c>
      <c r="C351" s="129"/>
      <c r="D351" s="17" t="s">
        <v>183</v>
      </c>
      <c r="E351" s="18" t="s">
        <v>189</v>
      </c>
      <c r="F351" s="25">
        <v>5</v>
      </c>
      <c r="G351" s="14">
        <f t="shared" si="12"/>
        <v>5</v>
      </c>
      <c r="H351" s="15">
        <f t="shared" si="13"/>
        <v>5</v>
      </c>
      <c r="I351" s="65">
        <v>5</v>
      </c>
    </row>
    <row r="352" spans="1:9" ht="186" customHeight="1" x14ac:dyDescent="0.2">
      <c r="A352" s="67"/>
      <c r="B352" s="10">
        <v>341</v>
      </c>
      <c r="C352" s="22" t="s">
        <v>838</v>
      </c>
      <c r="D352" s="89" t="s">
        <v>329</v>
      </c>
      <c r="E352" s="18" t="s">
        <v>1009</v>
      </c>
      <c r="F352" s="25">
        <v>10</v>
      </c>
      <c r="G352" s="14">
        <f t="shared" si="12"/>
        <v>10</v>
      </c>
      <c r="H352" s="15">
        <f t="shared" si="13"/>
        <v>10</v>
      </c>
      <c r="I352" s="65">
        <v>10</v>
      </c>
    </row>
    <row r="353" spans="1:9" ht="171.75" customHeight="1" x14ac:dyDescent="0.2">
      <c r="A353" s="67"/>
      <c r="B353" s="10">
        <v>342</v>
      </c>
      <c r="C353" s="22" t="s">
        <v>839</v>
      </c>
      <c r="D353" s="89" t="s">
        <v>329</v>
      </c>
      <c r="E353" s="18" t="s">
        <v>1037</v>
      </c>
      <c r="F353" s="25">
        <v>10</v>
      </c>
      <c r="G353" s="14">
        <f t="shared" si="12"/>
        <v>10</v>
      </c>
      <c r="H353" s="15">
        <f t="shared" si="13"/>
        <v>10</v>
      </c>
      <c r="I353" s="65">
        <v>10</v>
      </c>
    </row>
    <row r="354" spans="1:9" ht="165" x14ac:dyDescent="0.2">
      <c r="A354" s="67"/>
      <c r="B354" s="10">
        <v>343</v>
      </c>
      <c r="C354" s="22" t="s">
        <v>840</v>
      </c>
      <c r="D354" s="89" t="s">
        <v>329</v>
      </c>
      <c r="E354" s="18" t="s">
        <v>1010</v>
      </c>
      <c r="F354" s="25">
        <v>10</v>
      </c>
      <c r="G354" s="14">
        <f t="shared" si="12"/>
        <v>10</v>
      </c>
      <c r="H354" s="15">
        <f t="shared" si="13"/>
        <v>10</v>
      </c>
      <c r="I354" s="65">
        <v>10</v>
      </c>
    </row>
    <row r="355" spans="1:9" ht="146.25" customHeight="1" x14ac:dyDescent="0.2">
      <c r="A355" s="67"/>
      <c r="B355" s="93">
        <v>344</v>
      </c>
      <c r="C355" s="22" t="s">
        <v>841</v>
      </c>
      <c r="D355" s="89" t="s">
        <v>329</v>
      </c>
      <c r="E355" s="18" t="s">
        <v>1011</v>
      </c>
      <c r="F355" s="25">
        <v>10</v>
      </c>
      <c r="G355" s="14">
        <f t="shared" si="12"/>
        <v>10</v>
      </c>
      <c r="H355" s="15">
        <f t="shared" si="13"/>
        <v>10</v>
      </c>
      <c r="I355" s="65">
        <v>10</v>
      </c>
    </row>
    <row r="356" spans="1:9" ht="75" x14ac:dyDescent="0.2">
      <c r="A356" s="67"/>
      <c r="B356" s="10">
        <v>345</v>
      </c>
      <c r="C356" s="22" t="s">
        <v>999</v>
      </c>
      <c r="D356" s="89" t="s">
        <v>18</v>
      </c>
      <c r="E356" s="18" t="s">
        <v>1012</v>
      </c>
      <c r="F356" s="25">
        <v>10</v>
      </c>
      <c r="G356" s="14">
        <f t="shared" si="12"/>
        <v>10</v>
      </c>
      <c r="H356" s="15">
        <f t="shared" si="13"/>
        <v>10</v>
      </c>
      <c r="I356" s="65">
        <v>10</v>
      </c>
    </row>
    <row r="357" spans="1:9" ht="75" x14ac:dyDescent="0.2">
      <c r="A357" s="67"/>
      <c r="B357" s="10">
        <v>346</v>
      </c>
      <c r="C357" s="22" t="s">
        <v>725</v>
      </c>
      <c r="D357" s="89" t="s">
        <v>19</v>
      </c>
      <c r="E357" s="18" t="s">
        <v>1013</v>
      </c>
      <c r="F357" s="25">
        <v>10</v>
      </c>
      <c r="G357" s="14">
        <f t="shared" si="12"/>
        <v>10</v>
      </c>
      <c r="H357" s="15">
        <f t="shared" si="13"/>
        <v>10</v>
      </c>
      <c r="I357" s="65">
        <v>10</v>
      </c>
    </row>
    <row r="358" spans="1:9" ht="75" x14ac:dyDescent="0.2">
      <c r="A358" s="67"/>
      <c r="B358" s="10">
        <v>347</v>
      </c>
      <c r="C358" s="22" t="s">
        <v>20</v>
      </c>
      <c r="D358" s="17" t="s">
        <v>21</v>
      </c>
      <c r="E358" s="18" t="s">
        <v>1014</v>
      </c>
      <c r="F358" s="25">
        <v>10</v>
      </c>
      <c r="G358" s="14">
        <f t="shared" si="12"/>
        <v>10</v>
      </c>
      <c r="H358" s="15">
        <f t="shared" si="13"/>
        <v>10</v>
      </c>
      <c r="I358" s="65">
        <v>10</v>
      </c>
    </row>
    <row r="359" spans="1:9" ht="90" x14ac:dyDescent="0.2">
      <c r="A359" s="67"/>
      <c r="B359" s="10">
        <v>348</v>
      </c>
      <c r="C359" s="30" t="s">
        <v>992</v>
      </c>
      <c r="D359" s="89" t="s">
        <v>16</v>
      </c>
      <c r="E359" s="18" t="s">
        <v>1015</v>
      </c>
      <c r="F359" s="25">
        <v>10</v>
      </c>
      <c r="G359" s="14">
        <f t="shared" si="12"/>
        <v>10</v>
      </c>
      <c r="H359" s="15">
        <f t="shared" si="13"/>
        <v>10</v>
      </c>
      <c r="I359" s="65">
        <v>10</v>
      </c>
    </row>
    <row r="360" spans="1:9" ht="133.5" customHeight="1" x14ac:dyDescent="0.2">
      <c r="A360" s="67"/>
      <c r="B360" s="10">
        <v>349</v>
      </c>
      <c r="C360" s="22" t="s">
        <v>993</v>
      </c>
      <c r="D360" s="89" t="s">
        <v>16</v>
      </c>
      <c r="E360" s="18" t="s">
        <v>1016</v>
      </c>
      <c r="F360" s="25">
        <v>10</v>
      </c>
      <c r="G360" s="14">
        <f t="shared" si="12"/>
        <v>10</v>
      </c>
      <c r="H360" s="15">
        <f t="shared" si="13"/>
        <v>10</v>
      </c>
      <c r="I360" s="65">
        <v>10</v>
      </c>
    </row>
    <row r="361" spans="1:9" ht="105" x14ac:dyDescent="0.2">
      <c r="A361" s="67"/>
      <c r="B361" s="10">
        <v>350</v>
      </c>
      <c r="C361" s="137" t="s">
        <v>649</v>
      </c>
      <c r="D361" s="30" t="s">
        <v>181</v>
      </c>
      <c r="E361" s="17" t="s">
        <v>845</v>
      </c>
      <c r="F361" s="25">
        <v>5</v>
      </c>
      <c r="G361" s="14">
        <f t="shared" si="12"/>
        <v>5</v>
      </c>
      <c r="H361" s="15">
        <f t="shared" si="13"/>
        <v>5</v>
      </c>
      <c r="I361" s="65">
        <v>5</v>
      </c>
    </row>
    <row r="362" spans="1:9" ht="64.5" customHeight="1" x14ac:dyDescent="0.2">
      <c r="A362" s="67"/>
      <c r="B362" s="10">
        <v>351</v>
      </c>
      <c r="C362" s="138"/>
      <c r="D362" s="30" t="s">
        <v>650</v>
      </c>
      <c r="E362" s="69" t="s">
        <v>652</v>
      </c>
      <c r="F362" s="25">
        <v>5</v>
      </c>
      <c r="G362" s="14">
        <f t="shared" si="12"/>
        <v>5</v>
      </c>
      <c r="H362" s="15">
        <f t="shared" si="13"/>
        <v>5</v>
      </c>
      <c r="I362" s="65">
        <v>5</v>
      </c>
    </row>
    <row r="363" spans="1:9" ht="75" x14ac:dyDescent="0.2">
      <c r="A363" s="67"/>
      <c r="B363" s="10">
        <v>352</v>
      </c>
      <c r="C363" s="139"/>
      <c r="D363" s="30" t="s">
        <v>651</v>
      </c>
      <c r="E363" s="69" t="s">
        <v>653</v>
      </c>
      <c r="F363" s="25">
        <v>5</v>
      </c>
      <c r="G363" s="14">
        <f t="shared" si="12"/>
        <v>5</v>
      </c>
      <c r="H363" s="15">
        <f t="shared" si="13"/>
        <v>5</v>
      </c>
      <c r="I363" s="65">
        <v>5</v>
      </c>
    </row>
    <row r="364" spans="1:9" ht="30" x14ac:dyDescent="0.2">
      <c r="A364" s="67"/>
      <c r="B364" s="10">
        <v>353</v>
      </c>
      <c r="C364" s="126" t="s">
        <v>994</v>
      </c>
      <c r="D364" s="30" t="s">
        <v>8</v>
      </c>
      <c r="E364" s="18" t="s">
        <v>9</v>
      </c>
      <c r="F364" s="25">
        <v>1</v>
      </c>
      <c r="G364" s="14">
        <f t="shared" si="12"/>
        <v>1</v>
      </c>
      <c r="H364" s="15">
        <f t="shared" si="13"/>
        <v>1</v>
      </c>
      <c r="I364" s="65">
        <v>1</v>
      </c>
    </row>
    <row r="365" spans="1:9" ht="60" x14ac:dyDescent="0.2">
      <c r="A365" s="67"/>
      <c r="B365" s="10">
        <v>354</v>
      </c>
      <c r="C365" s="126"/>
      <c r="D365" s="17" t="s">
        <v>418</v>
      </c>
      <c r="E365" s="23" t="s">
        <v>10</v>
      </c>
      <c r="F365" s="53">
        <v>5</v>
      </c>
      <c r="G365" s="14">
        <f t="shared" si="12"/>
        <v>5</v>
      </c>
      <c r="H365" s="15">
        <f t="shared" si="13"/>
        <v>5</v>
      </c>
      <c r="I365" s="70">
        <v>5</v>
      </c>
    </row>
    <row r="366" spans="1:9" ht="90" x14ac:dyDescent="0.2">
      <c r="A366" s="67"/>
      <c r="B366" s="10">
        <v>355</v>
      </c>
      <c r="C366" s="126"/>
      <c r="D366" s="90" t="s">
        <v>11</v>
      </c>
      <c r="E366" s="18" t="s">
        <v>876</v>
      </c>
      <c r="F366" s="25">
        <v>10</v>
      </c>
      <c r="G366" s="14">
        <f t="shared" si="12"/>
        <v>10</v>
      </c>
      <c r="H366" s="15">
        <f t="shared" si="13"/>
        <v>10</v>
      </c>
      <c r="I366" s="65">
        <v>10</v>
      </c>
    </row>
    <row r="367" spans="1:9" ht="60" x14ac:dyDescent="0.2">
      <c r="A367" s="67"/>
      <c r="B367" s="10">
        <v>356</v>
      </c>
      <c r="C367" s="126"/>
      <c r="D367" s="30" t="s">
        <v>298</v>
      </c>
      <c r="E367" s="23" t="s">
        <v>299</v>
      </c>
      <c r="F367" s="53">
        <v>1</v>
      </c>
      <c r="G367" s="14">
        <f t="shared" si="12"/>
        <v>1</v>
      </c>
      <c r="H367" s="15">
        <f t="shared" si="13"/>
        <v>1</v>
      </c>
      <c r="I367" s="70">
        <v>1</v>
      </c>
    </row>
    <row r="368" spans="1:9" ht="45" x14ac:dyDescent="0.2">
      <c r="A368" s="67"/>
      <c r="B368" s="10">
        <v>357</v>
      </c>
      <c r="C368" s="17" t="s">
        <v>995</v>
      </c>
      <c r="D368" s="17" t="s">
        <v>300</v>
      </c>
      <c r="E368" s="23" t="s">
        <v>301</v>
      </c>
      <c r="F368" s="53">
        <v>5</v>
      </c>
      <c r="G368" s="14">
        <f t="shared" si="12"/>
        <v>5</v>
      </c>
      <c r="H368" s="15">
        <f t="shared" si="13"/>
        <v>5</v>
      </c>
      <c r="I368" s="70">
        <v>5</v>
      </c>
    </row>
    <row r="369" spans="1:9" ht="45" x14ac:dyDescent="0.2">
      <c r="A369" s="67"/>
      <c r="B369" s="10">
        <v>358</v>
      </c>
      <c r="C369" s="129" t="s">
        <v>996</v>
      </c>
      <c r="D369" s="68" t="s">
        <v>574</v>
      </c>
      <c r="E369" s="23" t="s">
        <v>575</v>
      </c>
      <c r="F369" s="53">
        <v>1</v>
      </c>
      <c r="G369" s="14">
        <f t="shared" si="12"/>
        <v>1</v>
      </c>
      <c r="H369" s="15">
        <f t="shared" si="13"/>
        <v>1</v>
      </c>
      <c r="I369" s="70">
        <v>1</v>
      </c>
    </row>
    <row r="370" spans="1:9" ht="60" x14ac:dyDescent="0.2">
      <c r="A370" s="67"/>
      <c r="B370" s="10">
        <v>359</v>
      </c>
      <c r="C370" s="129"/>
      <c r="D370" s="68" t="s">
        <v>574</v>
      </c>
      <c r="E370" s="18" t="s">
        <v>576</v>
      </c>
      <c r="F370" s="25">
        <v>1</v>
      </c>
      <c r="G370" s="14">
        <f t="shared" si="12"/>
        <v>1</v>
      </c>
      <c r="H370" s="15">
        <f t="shared" si="13"/>
        <v>1</v>
      </c>
      <c r="I370" s="65">
        <v>1</v>
      </c>
    </row>
    <row r="371" spans="1:9" ht="75" x14ac:dyDescent="0.2">
      <c r="A371" s="67"/>
      <c r="B371" s="10">
        <v>360</v>
      </c>
      <c r="C371" s="129"/>
      <c r="D371" s="68" t="s">
        <v>574</v>
      </c>
      <c r="E371" s="18" t="s">
        <v>577</v>
      </c>
      <c r="F371" s="25">
        <v>1</v>
      </c>
      <c r="G371" s="14">
        <f t="shared" si="12"/>
        <v>1</v>
      </c>
      <c r="H371" s="15">
        <f t="shared" si="13"/>
        <v>1</v>
      </c>
      <c r="I371" s="65">
        <v>1</v>
      </c>
    </row>
    <row r="372" spans="1:9" ht="38.25" customHeight="1" x14ac:dyDescent="0.2">
      <c r="A372" s="67"/>
      <c r="B372" s="10">
        <v>361</v>
      </c>
      <c r="C372" s="126" t="s">
        <v>997</v>
      </c>
      <c r="D372" s="123" t="s">
        <v>578</v>
      </c>
      <c r="E372" s="23" t="s">
        <v>579</v>
      </c>
      <c r="F372" s="53">
        <v>1</v>
      </c>
      <c r="G372" s="14">
        <f t="shared" si="12"/>
        <v>1</v>
      </c>
      <c r="H372" s="15">
        <f t="shared" si="13"/>
        <v>1</v>
      </c>
      <c r="I372" s="70">
        <v>1</v>
      </c>
    </row>
    <row r="373" spans="1:9" ht="52.5" customHeight="1" x14ac:dyDescent="0.2">
      <c r="A373" s="67"/>
      <c r="B373" s="10">
        <v>362</v>
      </c>
      <c r="C373" s="126"/>
      <c r="D373" s="127"/>
      <c r="E373" s="23" t="s">
        <v>580</v>
      </c>
      <c r="F373" s="53">
        <v>1</v>
      </c>
      <c r="G373" s="14">
        <f t="shared" si="12"/>
        <v>1</v>
      </c>
      <c r="H373" s="15">
        <f t="shared" si="13"/>
        <v>1</v>
      </c>
      <c r="I373" s="70">
        <v>1</v>
      </c>
    </row>
    <row r="374" spans="1:9" ht="60.75" customHeight="1" x14ac:dyDescent="0.2">
      <c r="A374" s="67"/>
      <c r="B374" s="10">
        <v>363</v>
      </c>
      <c r="C374" s="126"/>
      <c r="D374" s="127"/>
      <c r="E374" s="18" t="s">
        <v>581</v>
      </c>
      <c r="F374" s="25">
        <v>1</v>
      </c>
      <c r="G374" s="14">
        <f t="shared" si="12"/>
        <v>1</v>
      </c>
      <c r="H374" s="15">
        <f t="shared" si="13"/>
        <v>1</v>
      </c>
      <c r="I374" s="65">
        <v>1</v>
      </c>
    </row>
    <row r="375" spans="1:9" ht="69.75" customHeight="1" x14ac:dyDescent="0.2">
      <c r="A375" s="67"/>
      <c r="B375" s="10">
        <v>364</v>
      </c>
      <c r="C375" s="126"/>
      <c r="D375" s="128"/>
      <c r="E375" s="23" t="s">
        <v>582</v>
      </c>
      <c r="F375" s="53">
        <v>1</v>
      </c>
      <c r="G375" s="14">
        <f t="shared" si="12"/>
        <v>1</v>
      </c>
      <c r="H375" s="15">
        <f t="shared" si="13"/>
        <v>1</v>
      </c>
      <c r="I375" s="70">
        <v>1</v>
      </c>
    </row>
    <row r="376" spans="1:9" ht="45" x14ac:dyDescent="0.2">
      <c r="A376" s="67"/>
      <c r="B376" s="10">
        <v>365</v>
      </c>
      <c r="C376" s="104" t="s">
        <v>842</v>
      </c>
      <c r="D376" s="68" t="s">
        <v>315</v>
      </c>
      <c r="E376" s="23" t="s">
        <v>314</v>
      </c>
      <c r="F376" s="53">
        <v>5</v>
      </c>
      <c r="G376" s="14">
        <f t="shared" si="12"/>
        <v>5</v>
      </c>
      <c r="H376" s="15">
        <f t="shared" si="13"/>
        <v>5</v>
      </c>
      <c r="I376" s="70">
        <v>5</v>
      </c>
    </row>
    <row r="377" spans="1:9" ht="166" thickBot="1" x14ac:dyDescent="0.25">
      <c r="A377" s="67"/>
      <c r="B377" s="10">
        <v>366</v>
      </c>
      <c r="C377" s="17" t="s">
        <v>998</v>
      </c>
      <c r="D377" s="17" t="s">
        <v>583</v>
      </c>
      <c r="E377" s="23" t="s">
        <v>584</v>
      </c>
      <c r="F377" s="53">
        <v>5</v>
      </c>
      <c r="G377" s="14">
        <f t="shared" si="12"/>
        <v>5</v>
      </c>
      <c r="H377" s="15">
        <f t="shared" si="13"/>
        <v>5</v>
      </c>
      <c r="I377" s="70">
        <v>5</v>
      </c>
    </row>
    <row r="378" spans="1:9" ht="16" hidden="1" thickBot="1" x14ac:dyDescent="0.25">
      <c r="F378" s="71">
        <f>SUM(F9:F377)</f>
        <v>1177</v>
      </c>
      <c r="G378" s="71">
        <f>SUM(G9:G377)</f>
        <v>1177</v>
      </c>
      <c r="H378" s="71">
        <f>SUM(H9:H377)</f>
        <v>1182</v>
      </c>
      <c r="I378" s="71">
        <v>1177</v>
      </c>
    </row>
    <row r="379" spans="1:9" ht="16" x14ac:dyDescent="0.2">
      <c r="F379" s="72"/>
      <c r="G379" s="8" t="s">
        <v>571</v>
      </c>
      <c r="H379" s="8" t="s">
        <v>572</v>
      </c>
      <c r="I379" s="8" t="s">
        <v>573</v>
      </c>
    </row>
  </sheetData>
  <mergeCells count="167">
    <mergeCell ref="C300:C313"/>
    <mergeCell ref="A1:F1"/>
    <mergeCell ref="A2:F2"/>
    <mergeCell ref="A3:F3"/>
    <mergeCell ref="A4:F4"/>
    <mergeCell ref="E7:F7"/>
    <mergeCell ref="A7:D7"/>
    <mergeCell ref="A6:F6"/>
    <mergeCell ref="B5:D5"/>
    <mergeCell ref="C178:C183"/>
    <mergeCell ref="C26:C42"/>
    <mergeCell ref="C74:C75"/>
    <mergeCell ref="E74:E75"/>
    <mergeCell ref="C84:C86"/>
    <mergeCell ref="E84:E86"/>
    <mergeCell ref="C88:C89"/>
    <mergeCell ref="C95:C97"/>
    <mergeCell ref="C104:C106"/>
    <mergeCell ref="C165:C168"/>
    <mergeCell ref="C99:C103"/>
    <mergeCell ref="C107:C110"/>
    <mergeCell ref="C169:C175"/>
    <mergeCell ref="C176:C177"/>
    <mergeCell ref="C111:C130"/>
    <mergeCell ref="C133:C137"/>
    <mergeCell ref="C138:C150"/>
    <mergeCell ref="C151:C164"/>
    <mergeCell ref="K301:L301"/>
    <mergeCell ref="K296:L296"/>
    <mergeCell ref="K297:L297"/>
    <mergeCell ref="K298:L298"/>
    <mergeCell ref="K299:L299"/>
    <mergeCell ref="K300:L300"/>
    <mergeCell ref="K293:L293"/>
    <mergeCell ref="K294:L294"/>
    <mergeCell ref="K295:L295"/>
    <mergeCell ref="K274:L274"/>
    <mergeCell ref="K269:L269"/>
    <mergeCell ref="K270:L270"/>
    <mergeCell ref="K271:L271"/>
    <mergeCell ref="K272:L272"/>
    <mergeCell ref="K292:L292"/>
    <mergeCell ref="K277:L277"/>
    <mergeCell ref="K278:L278"/>
    <mergeCell ref="K279:L279"/>
    <mergeCell ref="K280:L280"/>
    <mergeCell ref="K281:L281"/>
    <mergeCell ref="K282:L282"/>
    <mergeCell ref="K284:L284"/>
    <mergeCell ref="K286:L286"/>
    <mergeCell ref="K287:L287"/>
    <mergeCell ref="K275:L275"/>
    <mergeCell ref="K276:L276"/>
    <mergeCell ref="K291:L291"/>
    <mergeCell ref="K283:L283"/>
    <mergeCell ref="K289:L289"/>
    <mergeCell ref="K290:L290"/>
    <mergeCell ref="K288:L288"/>
    <mergeCell ref="K265:L265"/>
    <mergeCell ref="K266:L266"/>
    <mergeCell ref="K267:L267"/>
    <mergeCell ref="K268:L268"/>
    <mergeCell ref="K261:L261"/>
    <mergeCell ref="K262:L262"/>
    <mergeCell ref="K263:L263"/>
    <mergeCell ref="K264:L264"/>
    <mergeCell ref="K273:L273"/>
    <mergeCell ref="K247:L247"/>
    <mergeCell ref="K257:L257"/>
    <mergeCell ref="K248:L248"/>
    <mergeCell ref="K249:L249"/>
    <mergeCell ref="K250:L250"/>
    <mergeCell ref="K251:L251"/>
    <mergeCell ref="K258:L258"/>
    <mergeCell ref="K259:L259"/>
    <mergeCell ref="K260:L260"/>
    <mergeCell ref="K253:L253"/>
    <mergeCell ref="K254:L254"/>
    <mergeCell ref="K255:L255"/>
    <mergeCell ref="K256:L256"/>
    <mergeCell ref="K242:L242"/>
    <mergeCell ref="K243:L243"/>
    <mergeCell ref="K244:L244"/>
    <mergeCell ref="K237:L237"/>
    <mergeCell ref="K238:L238"/>
    <mergeCell ref="K239:L239"/>
    <mergeCell ref="K240:L240"/>
    <mergeCell ref="K245:L245"/>
    <mergeCell ref="K246:L246"/>
    <mergeCell ref="K233:L233"/>
    <mergeCell ref="K234:L234"/>
    <mergeCell ref="K235:L235"/>
    <mergeCell ref="K236:L236"/>
    <mergeCell ref="K229:L229"/>
    <mergeCell ref="K230:L230"/>
    <mergeCell ref="K231:L231"/>
    <mergeCell ref="K232:L232"/>
    <mergeCell ref="K241:L241"/>
    <mergeCell ref="K220:L220"/>
    <mergeCell ref="K213:L213"/>
    <mergeCell ref="K214:L214"/>
    <mergeCell ref="K215:L215"/>
    <mergeCell ref="K216:L216"/>
    <mergeCell ref="K226:L226"/>
    <mergeCell ref="K227:L227"/>
    <mergeCell ref="K228:L228"/>
    <mergeCell ref="K221:L221"/>
    <mergeCell ref="K223:L223"/>
    <mergeCell ref="K224:L224"/>
    <mergeCell ref="K225:L225"/>
    <mergeCell ref="K207:L207"/>
    <mergeCell ref="K208:L208"/>
    <mergeCell ref="K217:L217"/>
    <mergeCell ref="K218:L218"/>
    <mergeCell ref="K209:L209"/>
    <mergeCell ref="K210:L210"/>
    <mergeCell ref="K211:L211"/>
    <mergeCell ref="K212:L212"/>
    <mergeCell ref="K219:L219"/>
    <mergeCell ref="C253:C255"/>
    <mergeCell ref="C288:C289"/>
    <mergeCell ref="K185:L185"/>
    <mergeCell ref="K195:L195"/>
    <mergeCell ref="K186:L186"/>
    <mergeCell ref="K187:L187"/>
    <mergeCell ref="K188:L188"/>
    <mergeCell ref="K189:L189"/>
    <mergeCell ref="K196:L196"/>
    <mergeCell ref="K197:L197"/>
    <mergeCell ref="K198:L198"/>
    <mergeCell ref="K190:L190"/>
    <mergeCell ref="K191:L191"/>
    <mergeCell ref="K192:L192"/>
    <mergeCell ref="K193:L193"/>
    <mergeCell ref="K203:L203"/>
    <mergeCell ref="K204:L204"/>
    <mergeCell ref="K205:L205"/>
    <mergeCell ref="K206:L206"/>
    <mergeCell ref="K199:L199"/>
    <mergeCell ref="K200:L200"/>
    <mergeCell ref="K201:L201"/>
    <mergeCell ref="C284:C287"/>
    <mergeCell ref="K202:L202"/>
    <mergeCell ref="C275:C283"/>
    <mergeCell ref="C264:C269"/>
    <mergeCell ref="C271:C274"/>
    <mergeCell ref="C372:C375"/>
    <mergeCell ref="D372:D375"/>
    <mergeCell ref="C369:C371"/>
    <mergeCell ref="C185:C189"/>
    <mergeCell ref="C209:C225"/>
    <mergeCell ref="C240:C242"/>
    <mergeCell ref="C243:C247"/>
    <mergeCell ref="C201:C208"/>
    <mergeCell ref="C226:C239"/>
    <mergeCell ref="C192:C200"/>
    <mergeCell ref="C364:C367"/>
    <mergeCell ref="C361:C363"/>
    <mergeCell ref="C344:C351"/>
    <mergeCell ref="C341:C343"/>
    <mergeCell ref="D339:E339"/>
    <mergeCell ref="C314:C323"/>
    <mergeCell ref="C256:C258"/>
    <mergeCell ref="C259:C263"/>
    <mergeCell ref="C324:C338"/>
    <mergeCell ref="C290:C299"/>
    <mergeCell ref="C248:C252"/>
  </mergeCells>
  <phoneticPr fontId="1" type="noConversion"/>
  <printOptions horizontalCentered="1"/>
  <pageMargins left="0.19685039370078741" right="0.19685039370078741" top="0.19685039370078741" bottom="0.19685039370078741" header="0.31496062992125984" footer="0"/>
  <pageSetup paperSize="9" scale="69" fitToHeight="0" orientation="portrait" r:id="rId1"/>
  <headerFooter>
    <oddFooter>&amp;R&amp;P de &amp;N</oddFooter>
  </headerFooter>
  <rowBreaks count="1" manualBreakCount="1">
    <brk id="85" max="8" man="1"/>
  </rowBreaks>
  <colBreaks count="1" manualBreakCount="1">
    <brk id="6" max="37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1"/>
  <sheetViews>
    <sheetView view="pageBreakPreview" zoomScaleNormal="100" zoomScaleSheetLayoutView="100" workbookViewId="0">
      <selection activeCell="C116" sqref="C115:C116"/>
    </sheetView>
  </sheetViews>
  <sheetFormatPr baseColWidth="10" defaultColWidth="11.5" defaultRowHeight="15" x14ac:dyDescent="0.2"/>
  <cols>
    <col min="1" max="1" width="5.33203125" style="2" customWidth="1"/>
    <col min="2" max="2" width="18.1640625" style="2" customWidth="1"/>
    <col min="3" max="3" width="72.6640625" style="2" customWidth="1"/>
    <col min="4" max="4" width="25.6640625" style="2" customWidth="1"/>
    <col min="5" max="5" width="5.83203125" style="2" customWidth="1"/>
    <col min="6" max="6" width="11.5" style="2" hidden="1" customWidth="1"/>
    <col min="7" max="16384" width="11.5" style="2"/>
  </cols>
  <sheetData>
    <row r="1" spans="1:7" x14ac:dyDescent="0.2">
      <c r="A1" s="107" t="s">
        <v>756</v>
      </c>
      <c r="B1" s="107"/>
      <c r="C1" s="107"/>
      <c r="D1" s="107"/>
      <c r="E1" s="107"/>
      <c r="F1" s="107"/>
      <c r="G1" s="86"/>
    </row>
    <row r="2" spans="1:7" x14ac:dyDescent="0.2">
      <c r="A2" s="107" t="s">
        <v>619</v>
      </c>
      <c r="B2" s="107"/>
      <c r="C2" s="107"/>
      <c r="D2" s="107"/>
      <c r="E2" s="107"/>
      <c r="F2" s="107"/>
      <c r="G2" s="86"/>
    </row>
    <row r="3" spans="1:7" ht="9" customHeight="1" x14ac:dyDescent="0.2">
      <c r="A3" s="107"/>
      <c r="B3" s="107"/>
      <c r="C3" s="107"/>
      <c r="D3" s="107"/>
      <c r="E3" s="107"/>
      <c r="F3" s="107"/>
      <c r="G3" s="86"/>
    </row>
    <row r="4" spans="1:7" x14ac:dyDescent="0.2">
      <c r="A4" s="149" t="s">
        <v>757</v>
      </c>
      <c r="B4" s="149"/>
      <c r="C4" s="149"/>
      <c r="D4" s="149"/>
      <c r="E4" s="149"/>
      <c r="F4" s="149"/>
      <c r="G4" s="87"/>
    </row>
    <row r="5" spans="1:7" x14ac:dyDescent="0.2">
      <c r="A5" s="161">
        <f>Carátula!B12</f>
        <v>0</v>
      </c>
      <c r="B5" s="161"/>
      <c r="C5" s="161"/>
      <c r="D5" s="149">
        <f>Carátula!B13</f>
        <v>0</v>
      </c>
      <c r="E5" s="149"/>
      <c r="F5" s="85"/>
      <c r="G5" s="88"/>
    </row>
    <row r="6" spans="1:7" x14ac:dyDescent="0.2">
      <c r="A6" s="152"/>
      <c r="B6" s="152"/>
      <c r="C6" s="152"/>
      <c r="D6" s="152"/>
      <c r="E6" s="152"/>
      <c r="F6" s="152"/>
      <c r="G6" s="88"/>
    </row>
    <row r="7" spans="1:7" ht="12.75" customHeight="1" x14ac:dyDescent="0.2">
      <c r="A7" s="150">
        <v>2023</v>
      </c>
      <c r="B7" s="150"/>
      <c r="C7" s="150"/>
      <c r="D7" s="150"/>
      <c r="E7" s="150"/>
      <c r="F7" s="150"/>
    </row>
    <row r="8" spans="1:7" ht="75" x14ac:dyDescent="0.2">
      <c r="A8" s="99" t="s">
        <v>879</v>
      </c>
      <c r="B8" s="73" t="s">
        <v>628</v>
      </c>
      <c r="C8" s="96" t="s">
        <v>1008</v>
      </c>
      <c r="D8" s="97" t="s">
        <v>881</v>
      </c>
      <c r="E8" s="98" t="s">
        <v>878</v>
      </c>
      <c r="F8" s="65"/>
    </row>
    <row r="9" spans="1:7" x14ac:dyDescent="0.2">
      <c r="A9" s="10">
        <v>1</v>
      </c>
      <c r="B9" s="100" t="s">
        <v>893</v>
      </c>
      <c r="C9" s="55" t="s">
        <v>441</v>
      </c>
      <c r="D9" s="74" t="s">
        <v>405</v>
      </c>
      <c r="E9" s="31">
        <v>1</v>
      </c>
    </row>
    <row r="10" spans="1:7" x14ac:dyDescent="0.2">
      <c r="A10" s="10">
        <v>2</v>
      </c>
      <c r="B10" s="100" t="s">
        <v>894</v>
      </c>
      <c r="C10" s="55" t="s">
        <v>442</v>
      </c>
      <c r="D10" s="74" t="s">
        <v>405</v>
      </c>
      <c r="E10" s="31">
        <v>5</v>
      </c>
    </row>
    <row r="11" spans="1:7" x14ac:dyDescent="0.2">
      <c r="A11" s="10">
        <v>3</v>
      </c>
      <c r="B11" s="100" t="s">
        <v>895</v>
      </c>
      <c r="C11" s="55" t="s">
        <v>443</v>
      </c>
      <c r="D11" s="74" t="s">
        <v>405</v>
      </c>
      <c r="E11" s="31">
        <v>5</v>
      </c>
    </row>
    <row r="12" spans="1:7" x14ac:dyDescent="0.2">
      <c r="A12" s="10">
        <v>4</v>
      </c>
      <c r="B12" s="100" t="s">
        <v>896</v>
      </c>
      <c r="C12" s="55" t="s">
        <v>444</v>
      </c>
      <c r="D12" s="74" t="s">
        <v>405</v>
      </c>
      <c r="E12" s="31">
        <v>5</v>
      </c>
    </row>
    <row r="13" spans="1:7" x14ac:dyDescent="0.2">
      <c r="A13" s="10">
        <v>5</v>
      </c>
      <c r="B13" s="100" t="s">
        <v>897</v>
      </c>
      <c r="C13" s="55" t="s">
        <v>445</v>
      </c>
      <c r="D13" s="74" t="s">
        <v>405</v>
      </c>
      <c r="E13" s="31">
        <v>5</v>
      </c>
    </row>
    <row r="14" spans="1:7" ht="30" x14ac:dyDescent="0.2">
      <c r="A14" s="10">
        <v>6</v>
      </c>
      <c r="B14" s="100" t="s">
        <v>946</v>
      </c>
      <c r="C14" s="55" t="s">
        <v>446</v>
      </c>
      <c r="D14" s="74" t="s">
        <v>405</v>
      </c>
      <c r="E14" s="31">
        <v>1</v>
      </c>
    </row>
    <row r="15" spans="1:7" x14ac:dyDescent="0.2">
      <c r="A15" s="10">
        <v>7</v>
      </c>
      <c r="B15" s="100" t="s">
        <v>898</v>
      </c>
      <c r="C15" s="55" t="s">
        <v>447</v>
      </c>
      <c r="D15" s="74" t="s">
        <v>405</v>
      </c>
      <c r="E15" s="31">
        <v>1</v>
      </c>
    </row>
    <row r="16" spans="1:7" x14ac:dyDescent="0.2">
      <c r="A16" s="10">
        <v>8</v>
      </c>
      <c r="B16" s="100" t="s">
        <v>899</v>
      </c>
      <c r="C16" s="55" t="s">
        <v>448</v>
      </c>
      <c r="D16" s="74" t="s">
        <v>405</v>
      </c>
      <c r="E16" s="31">
        <v>1</v>
      </c>
    </row>
    <row r="17" spans="1:5" x14ac:dyDescent="0.2">
      <c r="A17" s="10">
        <v>9</v>
      </c>
      <c r="B17" s="100" t="s">
        <v>900</v>
      </c>
      <c r="C17" s="55" t="s">
        <v>449</v>
      </c>
      <c r="D17" s="74" t="s">
        <v>405</v>
      </c>
      <c r="E17" s="31">
        <v>1</v>
      </c>
    </row>
    <row r="18" spans="1:5" ht="45" x14ac:dyDescent="0.2">
      <c r="A18" s="10">
        <v>10</v>
      </c>
      <c r="B18" s="105" t="s">
        <v>1019</v>
      </c>
      <c r="C18" s="55" t="s">
        <v>1018</v>
      </c>
      <c r="D18" s="74" t="s">
        <v>405</v>
      </c>
      <c r="E18" s="31">
        <v>1</v>
      </c>
    </row>
    <row r="19" spans="1:5" x14ac:dyDescent="0.2">
      <c r="A19" s="10">
        <v>11</v>
      </c>
      <c r="B19" s="100" t="s">
        <v>1017</v>
      </c>
      <c r="C19" s="55" t="s">
        <v>450</v>
      </c>
      <c r="D19" s="74" t="s">
        <v>405</v>
      </c>
      <c r="E19" s="31">
        <v>1</v>
      </c>
    </row>
    <row r="20" spans="1:5" x14ac:dyDescent="0.2">
      <c r="A20" s="10">
        <v>12</v>
      </c>
      <c r="B20" s="100" t="s">
        <v>947</v>
      </c>
      <c r="C20" s="55" t="s">
        <v>451</v>
      </c>
      <c r="D20" s="74" t="s">
        <v>405</v>
      </c>
      <c r="E20" s="31">
        <v>5</v>
      </c>
    </row>
    <row r="21" spans="1:5" ht="30" x14ac:dyDescent="0.2">
      <c r="A21" s="10">
        <v>13</v>
      </c>
      <c r="B21" s="100" t="s">
        <v>948</v>
      </c>
      <c r="C21" s="55" t="s">
        <v>460</v>
      </c>
      <c r="D21" s="74" t="s">
        <v>405</v>
      </c>
      <c r="E21" s="31">
        <v>1</v>
      </c>
    </row>
    <row r="22" spans="1:5" x14ac:dyDescent="0.2">
      <c r="A22" s="10">
        <v>14</v>
      </c>
      <c r="B22" s="100" t="s">
        <v>901</v>
      </c>
      <c r="C22" s="55" t="s">
        <v>229</v>
      </c>
      <c r="D22" s="74" t="s">
        <v>405</v>
      </c>
      <c r="E22" s="31">
        <v>5</v>
      </c>
    </row>
    <row r="23" spans="1:5" x14ac:dyDescent="0.2">
      <c r="A23" s="10">
        <v>15</v>
      </c>
      <c r="B23" s="100" t="s">
        <v>949</v>
      </c>
      <c r="C23" s="55" t="s">
        <v>230</v>
      </c>
      <c r="D23" s="74" t="s">
        <v>405</v>
      </c>
      <c r="E23" s="31">
        <v>1</v>
      </c>
    </row>
    <row r="24" spans="1:5" x14ac:dyDescent="0.2">
      <c r="A24" s="10">
        <v>16</v>
      </c>
      <c r="B24" s="100" t="s">
        <v>902</v>
      </c>
      <c r="C24" s="55" t="s">
        <v>231</v>
      </c>
      <c r="D24" s="74" t="s">
        <v>405</v>
      </c>
      <c r="E24" s="31">
        <v>1</v>
      </c>
    </row>
    <row r="25" spans="1:5" x14ac:dyDescent="0.2">
      <c r="A25" s="10">
        <v>17</v>
      </c>
      <c r="B25" s="100" t="s">
        <v>903</v>
      </c>
      <c r="C25" s="55" t="s">
        <v>232</v>
      </c>
      <c r="D25" s="74" t="s">
        <v>405</v>
      </c>
      <c r="E25" s="31">
        <v>5</v>
      </c>
    </row>
    <row r="26" spans="1:5" x14ac:dyDescent="0.2">
      <c r="A26" s="10">
        <v>18</v>
      </c>
      <c r="B26" s="100" t="s">
        <v>904</v>
      </c>
      <c r="C26" s="55" t="s">
        <v>233</v>
      </c>
      <c r="D26" s="74" t="s">
        <v>405</v>
      </c>
      <c r="E26" s="31">
        <v>1</v>
      </c>
    </row>
    <row r="27" spans="1:5" x14ac:dyDescent="0.2">
      <c r="A27" s="10">
        <v>19</v>
      </c>
      <c r="B27" s="100" t="s">
        <v>950</v>
      </c>
      <c r="C27" s="55" t="s">
        <v>234</v>
      </c>
      <c r="D27" s="74" t="s">
        <v>405</v>
      </c>
      <c r="E27" s="31">
        <v>5</v>
      </c>
    </row>
    <row r="28" spans="1:5" x14ac:dyDescent="0.2">
      <c r="A28" s="10">
        <v>20</v>
      </c>
      <c r="B28" s="100" t="s">
        <v>977</v>
      </c>
      <c r="C28" s="55" t="s">
        <v>631</v>
      </c>
      <c r="D28" s="74" t="s">
        <v>405</v>
      </c>
      <c r="E28" s="31">
        <v>1</v>
      </c>
    </row>
    <row r="29" spans="1:5" x14ac:dyDescent="0.2">
      <c r="A29" s="10">
        <v>21</v>
      </c>
      <c r="B29" s="100" t="s">
        <v>978</v>
      </c>
      <c r="C29" s="55" t="s">
        <v>235</v>
      </c>
      <c r="D29" s="74" t="s">
        <v>405</v>
      </c>
      <c r="E29" s="31">
        <v>1</v>
      </c>
    </row>
    <row r="30" spans="1:5" x14ac:dyDescent="0.2">
      <c r="A30" s="10">
        <v>22</v>
      </c>
      <c r="B30" s="100" t="s">
        <v>905</v>
      </c>
      <c r="C30" s="55" t="s">
        <v>236</v>
      </c>
      <c r="D30" s="74" t="s">
        <v>405</v>
      </c>
      <c r="E30" s="31">
        <v>1</v>
      </c>
    </row>
    <row r="31" spans="1:5" x14ac:dyDescent="0.2">
      <c r="A31" s="10">
        <v>23</v>
      </c>
      <c r="B31" s="100" t="s">
        <v>906</v>
      </c>
      <c r="C31" s="55" t="s">
        <v>237</v>
      </c>
      <c r="D31" s="74" t="s">
        <v>405</v>
      </c>
      <c r="E31" s="31">
        <v>1</v>
      </c>
    </row>
    <row r="32" spans="1:5" x14ac:dyDescent="0.2">
      <c r="A32" s="10">
        <v>24</v>
      </c>
      <c r="B32" s="100" t="s">
        <v>907</v>
      </c>
      <c r="C32" s="55" t="s">
        <v>238</v>
      </c>
      <c r="D32" s="74" t="s">
        <v>405</v>
      </c>
      <c r="E32" s="31">
        <v>1</v>
      </c>
    </row>
    <row r="33" spans="1:5" x14ac:dyDescent="0.2">
      <c r="A33" s="10">
        <v>25</v>
      </c>
      <c r="B33" s="100" t="s">
        <v>908</v>
      </c>
      <c r="C33" s="55" t="s">
        <v>239</v>
      </c>
      <c r="D33" s="74" t="s">
        <v>405</v>
      </c>
      <c r="E33" s="31">
        <v>1</v>
      </c>
    </row>
    <row r="34" spans="1:5" x14ac:dyDescent="0.2">
      <c r="A34" s="10">
        <v>26</v>
      </c>
      <c r="B34" s="100" t="s">
        <v>951</v>
      </c>
      <c r="C34" s="49" t="s">
        <v>240</v>
      </c>
      <c r="D34" s="74" t="s">
        <v>405</v>
      </c>
      <c r="E34" s="31">
        <v>1</v>
      </c>
    </row>
    <row r="35" spans="1:5" x14ac:dyDescent="0.2">
      <c r="A35" s="10">
        <v>27</v>
      </c>
      <c r="B35" s="100" t="s">
        <v>1020</v>
      </c>
      <c r="C35" s="49" t="s">
        <v>241</v>
      </c>
      <c r="D35" s="74" t="s">
        <v>405</v>
      </c>
      <c r="E35" s="31">
        <v>1</v>
      </c>
    </row>
    <row r="36" spans="1:5" x14ac:dyDescent="0.2">
      <c r="A36" s="10">
        <v>28</v>
      </c>
      <c r="B36" s="100" t="s">
        <v>952</v>
      </c>
      <c r="C36" s="55" t="s">
        <v>242</v>
      </c>
      <c r="D36" s="74" t="s">
        <v>405</v>
      </c>
      <c r="E36" s="31">
        <v>5</v>
      </c>
    </row>
    <row r="37" spans="1:5" ht="30" x14ac:dyDescent="0.2">
      <c r="A37" s="10">
        <v>29</v>
      </c>
      <c r="B37" s="100" t="s">
        <v>909</v>
      </c>
      <c r="C37" s="55" t="s">
        <v>25</v>
      </c>
      <c r="D37" s="74" t="s">
        <v>405</v>
      </c>
      <c r="E37" s="31">
        <v>5</v>
      </c>
    </row>
    <row r="38" spans="1:5" ht="30.75" customHeight="1" x14ac:dyDescent="0.2">
      <c r="A38" s="10">
        <v>30</v>
      </c>
      <c r="B38" s="100" t="s">
        <v>1022</v>
      </c>
      <c r="C38" s="55" t="s">
        <v>1021</v>
      </c>
      <c r="D38" s="74" t="s">
        <v>405</v>
      </c>
      <c r="E38" s="31">
        <v>5</v>
      </c>
    </row>
    <row r="39" spans="1:5" x14ac:dyDescent="0.2">
      <c r="A39" s="10">
        <v>31</v>
      </c>
      <c r="B39" s="100" t="s">
        <v>979</v>
      </c>
      <c r="C39" s="55" t="s">
        <v>26</v>
      </c>
      <c r="D39" s="74" t="s">
        <v>405</v>
      </c>
      <c r="E39" s="31">
        <v>5</v>
      </c>
    </row>
    <row r="40" spans="1:5" x14ac:dyDescent="0.2">
      <c r="A40" s="10">
        <v>32</v>
      </c>
      <c r="B40" s="100" t="s">
        <v>910</v>
      </c>
      <c r="C40" s="49" t="s">
        <v>27</v>
      </c>
      <c r="D40" s="74" t="s">
        <v>405</v>
      </c>
      <c r="E40" s="31">
        <v>5</v>
      </c>
    </row>
    <row r="41" spans="1:5" x14ac:dyDescent="0.2">
      <c r="A41" s="10">
        <v>33</v>
      </c>
      <c r="B41" s="100" t="s">
        <v>911</v>
      </c>
      <c r="C41" s="49" t="s">
        <v>28</v>
      </c>
      <c r="D41" s="74" t="s">
        <v>405</v>
      </c>
      <c r="E41" s="31">
        <v>1</v>
      </c>
    </row>
    <row r="42" spans="1:5" x14ac:dyDescent="0.2">
      <c r="A42" s="10">
        <v>34</v>
      </c>
      <c r="B42" s="100" t="s">
        <v>912</v>
      </c>
      <c r="C42" s="49" t="s">
        <v>29</v>
      </c>
      <c r="D42" s="74" t="s">
        <v>405</v>
      </c>
      <c r="E42" s="31">
        <v>1</v>
      </c>
    </row>
    <row r="43" spans="1:5" x14ac:dyDescent="0.2">
      <c r="A43" s="10">
        <v>35</v>
      </c>
      <c r="B43" s="100" t="s">
        <v>913</v>
      </c>
      <c r="C43" s="49" t="s">
        <v>30</v>
      </c>
      <c r="D43" s="74" t="s">
        <v>405</v>
      </c>
      <c r="E43" s="31">
        <v>1</v>
      </c>
    </row>
    <row r="44" spans="1:5" x14ac:dyDescent="0.2">
      <c r="A44" s="10">
        <v>36</v>
      </c>
      <c r="B44" s="100" t="s">
        <v>953</v>
      </c>
      <c r="C44" s="49" t="s">
        <v>1005</v>
      </c>
      <c r="D44" s="74" t="s">
        <v>405</v>
      </c>
      <c r="E44" s="31">
        <v>5</v>
      </c>
    </row>
    <row r="45" spans="1:5" x14ac:dyDescent="0.2">
      <c r="A45" s="10">
        <v>37</v>
      </c>
      <c r="B45" s="100" t="s">
        <v>954</v>
      </c>
      <c r="C45" s="49" t="s">
        <v>1006</v>
      </c>
      <c r="D45" s="74" t="s">
        <v>405</v>
      </c>
      <c r="E45" s="31">
        <v>1</v>
      </c>
    </row>
    <row r="46" spans="1:5" x14ac:dyDescent="0.2">
      <c r="A46" s="10">
        <v>38</v>
      </c>
      <c r="B46" s="100" t="s">
        <v>955</v>
      </c>
      <c r="C46" s="49" t="s">
        <v>1007</v>
      </c>
      <c r="D46" s="74" t="s">
        <v>405</v>
      </c>
      <c r="E46" s="31">
        <v>1</v>
      </c>
    </row>
    <row r="47" spans="1:5" x14ac:dyDescent="0.2">
      <c r="A47" s="10">
        <v>39</v>
      </c>
      <c r="B47" s="100" t="s">
        <v>914</v>
      </c>
      <c r="C47" s="55" t="s">
        <v>31</v>
      </c>
      <c r="D47" s="74" t="s">
        <v>405</v>
      </c>
      <c r="E47" s="31">
        <v>1</v>
      </c>
    </row>
    <row r="48" spans="1:5" ht="30" x14ac:dyDescent="0.2">
      <c r="A48" s="10">
        <v>40</v>
      </c>
      <c r="B48" s="100" t="s">
        <v>915</v>
      </c>
      <c r="C48" s="55" t="s">
        <v>32</v>
      </c>
      <c r="D48" s="74" t="s">
        <v>405</v>
      </c>
      <c r="E48" s="31">
        <v>5</v>
      </c>
    </row>
    <row r="49" spans="1:5" x14ac:dyDescent="0.2">
      <c r="A49" s="10">
        <v>41</v>
      </c>
      <c r="B49" s="105" t="s">
        <v>1024</v>
      </c>
      <c r="C49" s="55" t="s">
        <v>1023</v>
      </c>
      <c r="D49" s="74" t="s">
        <v>405</v>
      </c>
      <c r="E49" s="31">
        <v>1</v>
      </c>
    </row>
    <row r="50" spans="1:5" x14ac:dyDescent="0.2">
      <c r="A50" s="10">
        <v>42</v>
      </c>
      <c r="B50" s="100" t="s">
        <v>956</v>
      </c>
      <c r="C50" s="55" t="s">
        <v>452</v>
      </c>
      <c r="D50" s="74" t="s">
        <v>405</v>
      </c>
      <c r="E50" s="31">
        <v>1</v>
      </c>
    </row>
    <row r="51" spans="1:5" x14ac:dyDescent="0.2">
      <c r="A51" s="10">
        <v>43</v>
      </c>
      <c r="B51" s="105" t="s">
        <v>1025</v>
      </c>
      <c r="C51" s="55" t="s">
        <v>1026</v>
      </c>
      <c r="D51" s="74" t="s">
        <v>405</v>
      </c>
      <c r="E51" s="31">
        <v>5</v>
      </c>
    </row>
    <row r="52" spans="1:5" x14ac:dyDescent="0.2">
      <c r="A52" s="10">
        <v>44</v>
      </c>
      <c r="B52" s="100" t="s">
        <v>916</v>
      </c>
      <c r="C52" s="55" t="s">
        <v>453</v>
      </c>
      <c r="D52" s="74" t="s">
        <v>405</v>
      </c>
      <c r="E52" s="31">
        <v>1</v>
      </c>
    </row>
    <row r="53" spans="1:5" ht="30" x14ac:dyDescent="0.2">
      <c r="A53" s="10">
        <v>45</v>
      </c>
      <c r="B53" s="105" t="s">
        <v>1027</v>
      </c>
      <c r="C53" s="55" t="s">
        <v>1002</v>
      </c>
      <c r="D53" s="74" t="s">
        <v>405</v>
      </c>
      <c r="E53" s="31">
        <v>1</v>
      </c>
    </row>
    <row r="54" spans="1:5" ht="30" x14ac:dyDescent="0.2">
      <c r="A54" s="10">
        <v>46</v>
      </c>
      <c r="B54" s="100" t="s">
        <v>980</v>
      </c>
      <c r="C54" s="55" t="s">
        <v>1001</v>
      </c>
      <c r="D54" s="74" t="s">
        <v>405</v>
      </c>
      <c r="E54" s="31">
        <v>1</v>
      </c>
    </row>
    <row r="55" spans="1:5" ht="30" x14ac:dyDescent="0.2">
      <c r="A55" s="10">
        <v>47</v>
      </c>
      <c r="B55" s="100" t="s">
        <v>981</v>
      </c>
      <c r="C55" s="55" t="s">
        <v>1000</v>
      </c>
      <c r="D55" s="74" t="s">
        <v>405</v>
      </c>
      <c r="E55" s="31">
        <v>1</v>
      </c>
    </row>
    <row r="56" spans="1:5" x14ac:dyDescent="0.2">
      <c r="A56" s="10">
        <v>48</v>
      </c>
      <c r="B56" s="100" t="s">
        <v>957</v>
      </c>
      <c r="C56" s="49" t="s">
        <v>454</v>
      </c>
      <c r="D56" s="74" t="s">
        <v>405</v>
      </c>
      <c r="E56" s="31">
        <v>1</v>
      </c>
    </row>
    <row r="57" spans="1:5" x14ac:dyDescent="0.2">
      <c r="A57" s="10">
        <v>49</v>
      </c>
      <c r="B57" s="100" t="s">
        <v>982</v>
      </c>
      <c r="C57" s="49" t="s">
        <v>455</v>
      </c>
      <c r="D57" s="74" t="s">
        <v>405</v>
      </c>
      <c r="E57" s="31">
        <v>1</v>
      </c>
    </row>
    <row r="58" spans="1:5" x14ac:dyDescent="0.2">
      <c r="A58" s="10">
        <v>50</v>
      </c>
      <c r="B58" s="100" t="s">
        <v>983</v>
      </c>
      <c r="C58" s="49" t="s">
        <v>456</v>
      </c>
      <c r="D58" s="74" t="s">
        <v>405</v>
      </c>
      <c r="E58" s="31">
        <v>1</v>
      </c>
    </row>
    <row r="59" spans="1:5" x14ac:dyDescent="0.2">
      <c r="A59" s="10">
        <v>51</v>
      </c>
      <c r="B59" s="100" t="s">
        <v>1028</v>
      </c>
      <c r="C59" s="55" t="s">
        <v>457</v>
      </c>
      <c r="D59" s="74" t="s">
        <v>405</v>
      </c>
      <c r="E59" s="31">
        <v>1</v>
      </c>
    </row>
    <row r="60" spans="1:5" x14ac:dyDescent="0.2">
      <c r="A60" s="10">
        <v>52</v>
      </c>
      <c r="B60" s="100" t="s">
        <v>1029</v>
      </c>
      <c r="C60" s="55" t="s">
        <v>458</v>
      </c>
      <c r="D60" s="74" t="s">
        <v>405</v>
      </c>
      <c r="E60" s="31">
        <v>1</v>
      </c>
    </row>
    <row r="61" spans="1:5" x14ac:dyDescent="0.2">
      <c r="A61" s="10">
        <v>53</v>
      </c>
      <c r="B61" s="100" t="s">
        <v>917</v>
      </c>
      <c r="C61" s="55" t="s">
        <v>459</v>
      </c>
      <c r="D61" s="74" t="s">
        <v>405</v>
      </c>
      <c r="E61" s="31">
        <v>1</v>
      </c>
    </row>
    <row r="62" spans="1:5" x14ac:dyDescent="0.2">
      <c r="A62" s="10">
        <v>54</v>
      </c>
      <c r="B62" s="100" t="s">
        <v>918</v>
      </c>
      <c r="C62" s="55" t="s">
        <v>0</v>
      </c>
      <c r="D62" s="74" t="s">
        <v>405</v>
      </c>
      <c r="E62" s="31">
        <v>1</v>
      </c>
    </row>
    <row r="63" spans="1:5" x14ac:dyDescent="0.2">
      <c r="A63" s="10">
        <v>55</v>
      </c>
      <c r="B63" s="100" t="s">
        <v>958</v>
      </c>
      <c r="C63" s="55" t="s">
        <v>1</v>
      </c>
      <c r="D63" s="74" t="s">
        <v>405</v>
      </c>
      <c r="E63" s="31">
        <v>1</v>
      </c>
    </row>
    <row r="64" spans="1:5" x14ac:dyDescent="0.2">
      <c r="A64" s="10">
        <v>56</v>
      </c>
      <c r="B64" s="100" t="s">
        <v>919</v>
      </c>
      <c r="C64" s="55" t="s">
        <v>2</v>
      </c>
      <c r="D64" s="74" t="s">
        <v>405</v>
      </c>
      <c r="E64" s="31">
        <v>1</v>
      </c>
    </row>
    <row r="65" spans="1:5" x14ac:dyDescent="0.2">
      <c r="A65" s="10">
        <v>57</v>
      </c>
      <c r="B65" s="100" t="s">
        <v>984</v>
      </c>
      <c r="C65" s="55" t="s">
        <v>3</v>
      </c>
      <c r="D65" s="74" t="s">
        <v>405</v>
      </c>
      <c r="E65" s="31">
        <v>1</v>
      </c>
    </row>
    <row r="66" spans="1:5" ht="30" x14ac:dyDescent="0.2">
      <c r="A66" s="10">
        <v>58</v>
      </c>
      <c r="B66" s="100" t="s">
        <v>920</v>
      </c>
      <c r="C66" s="55" t="s">
        <v>43</v>
      </c>
      <c r="D66" s="74" t="s">
        <v>405</v>
      </c>
      <c r="E66" s="31">
        <v>1</v>
      </c>
    </row>
    <row r="67" spans="1:5" ht="30" x14ac:dyDescent="0.2">
      <c r="A67" s="10">
        <v>59</v>
      </c>
      <c r="B67" s="100" t="s">
        <v>921</v>
      </c>
      <c r="C67" s="55" t="s">
        <v>472</v>
      </c>
      <c r="D67" s="74" t="s">
        <v>405</v>
      </c>
      <c r="E67" s="31">
        <v>5</v>
      </c>
    </row>
    <row r="68" spans="1:5" x14ac:dyDescent="0.2">
      <c r="A68" s="10">
        <v>60</v>
      </c>
      <c r="B68" s="100" t="s">
        <v>922</v>
      </c>
      <c r="C68" s="55" t="s">
        <v>473</v>
      </c>
      <c r="D68" s="74" t="s">
        <v>405</v>
      </c>
      <c r="E68" s="31">
        <v>5</v>
      </c>
    </row>
    <row r="69" spans="1:5" ht="30" x14ac:dyDescent="0.2">
      <c r="A69" s="10">
        <v>61</v>
      </c>
      <c r="B69" s="100" t="s">
        <v>923</v>
      </c>
      <c r="C69" s="55" t="s">
        <v>474</v>
      </c>
      <c r="D69" s="74" t="s">
        <v>405</v>
      </c>
      <c r="E69" s="31">
        <v>1</v>
      </c>
    </row>
    <row r="70" spans="1:5" ht="30" x14ac:dyDescent="0.2">
      <c r="A70" s="10">
        <v>62</v>
      </c>
      <c r="B70" s="100" t="s">
        <v>924</v>
      </c>
      <c r="C70" s="55" t="s">
        <v>475</v>
      </c>
      <c r="D70" s="74" t="s">
        <v>405</v>
      </c>
      <c r="E70" s="31">
        <v>1</v>
      </c>
    </row>
    <row r="71" spans="1:5" x14ac:dyDescent="0.2">
      <c r="A71" s="10">
        <v>63</v>
      </c>
      <c r="B71" s="100" t="s">
        <v>959</v>
      </c>
      <c r="C71" s="55" t="s">
        <v>476</v>
      </c>
      <c r="D71" s="74" t="s">
        <v>405</v>
      </c>
      <c r="E71" s="31">
        <v>1</v>
      </c>
    </row>
    <row r="72" spans="1:5" x14ac:dyDescent="0.2">
      <c r="A72" s="10">
        <v>64</v>
      </c>
      <c r="B72" s="100" t="s">
        <v>925</v>
      </c>
      <c r="C72" s="55" t="s">
        <v>477</v>
      </c>
      <c r="D72" s="74" t="s">
        <v>405</v>
      </c>
      <c r="E72" s="31">
        <v>1</v>
      </c>
    </row>
    <row r="73" spans="1:5" x14ac:dyDescent="0.2">
      <c r="A73" s="10">
        <v>65</v>
      </c>
      <c r="B73" s="100" t="s">
        <v>960</v>
      </c>
      <c r="C73" s="55" t="s">
        <v>478</v>
      </c>
      <c r="D73" s="74" t="s">
        <v>405</v>
      </c>
      <c r="E73" s="31">
        <v>1</v>
      </c>
    </row>
    <row r="74" spans="1:5" x14ac:dyDescent="0.2">
      <c r="A74" s="10">
        <v>66</v>
      </c>
      <c r="B74" s="100" t="s">
        <v>961</v>
      </c>
      <c r="C74" s="55" t="s">
        <v>632</v>
      </c>
      <c r="D74" s="74" t="s">
        <v>405</v>
      </c>
      <c r="E74" s="31">
        <v>1</v>
      </c>
    </row>
    <row r="75" spans="1:5" x14ac:dyDescent="0.2">
      <c r="A75" s="10">
        <v>67</v>
      </c>
      <c r="B75" s="100" t="s">
        <v>962</v>
      </c>
      <c r="C75" s="55" t="s">
        <v>479</v>
      </c>
      <c r="D75" s="74" t="s">
        <v>405</v>
      </c>
      <c r="E75" s="31">
        <v>1</v>
      </c>
    </row>
    <row r="76" spans="1:5" x14ac:dyDescent="0.2">
      <c r="A76" s="10">
        <v>68</v>
      </c>
      <c r="B76" s="100" t="s">
        <v>926</v>
      </c>
      <c r="C76" s="55" t="s">
        <v>317</v>
      </c>
      <c r="D76" s="74" t="s">
        <v>405</v>
      </c>
      <c r="E76" s="31">
        <v>1</v>
      </c>
    </row>
    <row r="77" spans="1:5" x14ac:dyDescent="0.2">
      <c r="A77" s="10">
        <v>69</v>
      </c>
      <c r="B77" s="100" t="s">
        <v>927</v>
      </c>
      <c r="C77" s="55" t="s">
        <v>480</v>
      </c>
      <c r="D77" s="74" t="s">
        <v>405</v>
      </c>
      <c r="E77" s="31">
        <v>1</v>
      </c>
    </row>
    <row r="78" spans="1:5" ht="30" x14ac:dyDescent="0.2">
      <c r="A78" s="10">
        <v>70</v>
      </c>
      <c r="B78" s="100" t="s">
        <v>928</v>
      </c>
      <c r="C78" s="55" t="s">
        <v>481</v>
      </c>
      <c r="D78" s="74" t="s">
        <v>405</v>
      </c>
      <c r="E78" s="31">
        <v>5</v>
      </c>
    </row>
    <row r="79" spans="1:5" x14ac:dyDescent="0.2">
      <c r="A79" s="10">
        <v>71</v>
      </c>
      <c r="B79" s="100" t="s">
        <v>963</v>
      </c>
      <c r="C79" s="55" t="s">
        <v>482</v>
      </c>
      <c r="D79" s="74" t="s">
        <v>405</v>
      </c>
      <c r="E79" s="31">
        <v>1</v>
      </c>
    </row>
    <row r="80" spans="1:5" x14ac:dyDescent="0.2">
      <c r="A80" s="10">
        <v>72</v>
      </c>
      <c r="B80" s="100" t="s">
        <v>964</v>
      </c>
      <c r="C80" s="55" t="s">
        <v>483</v>
      </c>
      <c r="D80" s="74" t="s">
        <v>405</v>
      </c>
      <c r="E80" s="31">
        <v>5</v>
      </c>
    </row>
    <row r="81" spans="1:5" x14ac:dyDescent="0.2">
      <c r="A81" s="10">
        <v>73</v>
      </c>
      <c r="B81" s="100" t="s">
        <v>929</v>
      </c>
      <c r="C81" s="55" t="s">
        <v>484</v>
      </c>
      <c r="D81" s="74" t="s">
        <v>405</v>
      </c>
      <c r="E81" s="31">
        <v>5</v>
      </c>
    </row>
    <row r="82" spans="1:5" x14ac:dyDescent="0.2">
      <c r="A82" s="10">
        <v>74</v>
      </c>
      <c r="B82" s="100" t="s">
        <v>965</v>
      </c>
      <c r="C82" s="55" t="s">
        <v>485</v>
      </c>
      <c r="D82" s="74" t="s">
        <v>405</v>
      </c>
      <c r="E82" s="31">
        <v>5</v>
      </c>
    </row>
    <row r="83" spans="1:5" x14ac:dyDescent="0.2">
      <c r="A83" s="10">
        <v>75</v>
      </c>
      <c r="B83" s="100" t="s">
        <v>930</v>
      </c>
      <c r="C83" s="55" t="s">
        <v>486</v>
      </c>
      <c r="D83" s="74" t="s">
        <v>405</v>
      </c>
      <c r="E83" s="31">
        <v>5</v>
      </c>
    </row>
    <row r="84" spans="1:5" x14ac:dyDescent="0.2">
      <c r="A84" s="10">
        <v>76</v>
      </c>
      <c r="B84" s="100" t="s">
        <v>931</v>
      </c>
      <c r="C84" s="55" t="s">
        <v>487</v>
      </c>
      <c r="D84" s="74" t="s">
        <v>405</v>
      </c>
      <c r="E84" s="31">
        <v>5</v>
      </c>
    </row>
    <row r="85" spans="1:5" x14ac:dyDescent="0.2">
      <c r="A85" s="10">
        <v>77</v>
      </c>
      <c r="B85" s="105" t="s">
        <v>1030</v>
      </c>
      <c r="C85" s="55" t="s">
        <v>488</v>
      </c>
      <c r="D85" s="74" t="s">
        <v>405</v>
      </c>
      <c r="E85" s="31">
        <v>5</v>
      </c>
    </row>
    <row r="86" spans="1:5" x14ac:dyDescent="0.2">
      <c r="A86" s="10">
        <v>78</v>
      </c>
      <c r="B86" s="100" t="s">
        <v>966</v>
      </c>
      <c r="C86" s="55" t="s">
        <v>489</v>
      </c>
      <c r="D86" s="74" t="s">
        <v>405</v>
      </c>
      <c r="E86" s="31">
        <v>5</v>
      </c>
    </row>
    <row r="87" spans="1:5" x14ac:dyDescent="0.2">
      <c r="A87" s="10">
        <v>79</v>
      </c>
      <c r="B87" s="100" t="s">
        <v>932</v>
      </c>
      <c r="C87" s="55" t="s">
        <v>490</v>
      </c>
      <c r="D87" s="74" t="s">
        <v>405</v>
      </c>
      <c r="E87" s="31">
        <v>5</v>
      </c>
    </row>
    <row r="88" spans="1:5" x14ac:dyDescent="0.2">
      <c r="A88" s="10">
        <v>80</v>
      </c>
      <c r="B88" s="100" t="s">
        <v>967</v>
      </c>
      <c r="C88" s="55" t="s">
        <v>491</v>
      </c>
      <c r="D88" s="74" t="s">
        <v>405</v>
      </c>
      <c r="E88" s="31">
        <v>5</v>
      </c>
    </row>
    <row r="89" spans="1:5" x14ac:dyDescent="0.2">
      <c r="A89" s="10">
        <v>81</v>
      </c>
      <c r="B89" s="100" t="s">
        <v>933</v>
      </c>
      <c r="C89" s="55" t="s">
        <v>492</v>
      </c>
      <c r="D89" s="74" t="s">
        <v>405</v>
      </c>
      <c r="E89" s="31">
        <v>5</v>
      </c>
    </row>
    <row r="90" spans="1:5" x14ac:dyDescent="0.2">
      <c r="A90" s="10">
        <v>82</v>
      </c>
      <c r="B90" s="100" t="s">
        <v>934</v>
      </c>
      <c r="C90" s="55" t="s">
        <v>493</v>
      </c>
      <c r="D90" s="74" t="s">
        <v>405</v>
      </c>
      <c r="E90" s="31">
        <v>5</v>
      </c>
    </row>
    <row r="91" spans="1:5" x14ac:dyDescent="0.2">
      <c r="A91" s="10">
        <v>83</v>
      </c>
      <c r="B91" s="100" t="s">
        <v>935</v>
      </c>
      <c r="C91" s="55" t="s">
        <v>494</v>
      </c>
      <c r="D91" s="74" t="s">
        <v>405</v>
      </c>
      <c r="E91" s="31">
        <v>1</v>
      </c>
    </row>
    <row r="92" spans="1:5" x14ac:dyDescent="0.2">
      <c r="A92" s="10">
        <v>84</v>
      </c>
      <c r="B92" s="100" t="s">
        <v>936</v>
      </c>
      <c r="C92" s="55" t="s">
        <v>495</v>
      </c>
      <c r="D92" s="74" t="s">
        <v>405</v>
      </c>
      <c r="E92" s="31">
        <v>1</v>
      </c>
    </row>
    <row r="93" spans="1:5" x14ac:dyDescent="0.2">
      <c r="A93" s="10">
        <v>85</v>
      </c>
      <c r="B93" s="100" t="s">
        <v>937</v>
      </c>
      <c r="C93" s="55" t="s">
        <v>496</v>
      </c>
      <c r="D93" s="74" t="s">
        <v>405</v>
      </c>
      <c r="E93" s="31">
        <v>5</v>
      </c>
    </row>
    <row r="94" spans="1:5" x14ac:dyDescent="0.2">
      <c r="A94" s="10">
        <v>86</v>
      </c>
      <c r="B94" s="100" t="s">
        <v>968</v>
      </c>
      <c r="C94" s="55" t="s">
        <v>497</v>
      </c>
      <c r="D94" s="74" t="s">
        <v>405</v>
      </c>
      <c r="E94" s="31">
        <v>1</v>
      </c>
    </row>
    <row r="95" spans="1:5" x14ac:dyDescent="0.2">
      <c r="A95" s="10">
        <v>87</v>
      </c>
      <c r="B95" s="100" t="s">
        <v>969</v>
      </c>
      <c r="C95" s="55" t="s">
        <v>498</v>
      </c>
      <c r="D95" s="74" t="s">
        <v>405</v>
      </c>
      <c r="E95" s="31">
        <v>5</v>
      </c>
    </row>
    <row r="96" spans="1:5" x14ac:dyDescent="0.2">
      <c r="A96" s="10">
        <v>88</v>
      </c>
      <c r="B96" s="100" t="s">
        <v>970</v>
      </c>
      <c r="C96" s="55" t="s">
        <v>499</v>
      </c>
      <c r="D96" s="74" t="s">
        <v>405</v>
      </c>
      <c r="E96" s="31">
        <v>5</v>
      </c>
    </row>
    <row r="97" spans="1:5" x14ac:dyDescent="0.2">
      <c r="A97" s="10">
        <v>89</v>
      </c>
      <c r="B97" s="100" t="s">
        <v>971</v>
      </c>
      <c r="C97" s="55" t="s">
        <v>500</v>
      </c>
      <c r="D97" s="74" t="s">
        <v>405</v>
      </c>
      <c r="E97" s="31">
        <v>5</v>
      </c>
    </row>
    <row r="98" spans="1:5" x14ac:dyDescent="0.2">
      <c r="A98" s="10">
        <v>90</v>
      </c>
      <c r="B98" s="100" t="s">
        <v>938</v>
      </c>
      <c r="C98" s="55" t="s">
        <v>501</v>
      </c>
      <c r="D98" s="74" t="s">
        <v>405</v>
      </c>
      <c r="E98" s="31">
        <v>1</v>
      </c>
    </row>
    <row r="99" spans="1:5" x14ac:dyDescent="0.2">
      <c r="A99" s="10">
        <v>91</v>
      </c>
      <c r="B99" s="100" t="s">
        <v>972</v>
      </c>
      <c r="C99" s="55" t="s">
        <v>502</v>
      </c>
      <c r="D99" s="74" t="s">
        <v>405</v>
      </c>
      <c r="E99" s="31">
        <v>1</v>
      </c>
    </row>
    <row r="100" spans="1:5" x14ac:dyDescent="0.2">
      <c r="A100" s="10">
        <v>92</v>
      </c>
      <c r="B100" s="100" t="s">
        <v>939</v>
      </c>
      <c r="C100" s="55" t="s">
        <v>503</v>
      </c>
      <c r="D100" s="74" t="s">
        <v>405</v>
      </c>
      <c r="E100" s="31">
        <v>1</v>
      </c>
    </row>
    <row r="101" spans="1:5" x14ac:dyDescent="0.2">
      <c r="A101" s="10">
        <v>93</v>
      </c>
      <c r="B101" s="100" t="s">
        <v>973</v>
      </c>
      <c r="C101" s="55" t="s">
        <v>504</v>
      </c>
      <c r="D101" s="74" t="s">
        <v>405</v>
      </c>
      <c r="E101" s="31">
        <v>5</v>
      </c>
    </row>
    <row r="102" spans="1:5" x14ac:dyDescent="0.2">
      <c r="A102" s="10">
        <v>94</v>
      </c>
      <c r="B102" s="100" t="s">
        <v>974</v>
      </c>
      <c r="C102" s="55" t="s">
        <v>505</v>
      </c>
      <c r="D102" s="74" t="s">
        <v>405</v>
      </c>
      <c r="E102" s="31">
        <v>5</v>
      </c>
    </row>
    <row r="103" spans="1:5" x14ac:dyDescent="0.2">
      <c r="A103" s="10">
        <v>95</v>
      </c>
      <c r="B103" s="100" t="s">
        <v>975</v>
      </c>
      <c r="C103" s="55" t="s">
        <v>506</v>
      </c>
      <c r="D103" s="74" t="s">
        <v>405</v>
      </c>
      <c r="E103" s="31">
        <v>5</v>
      </c>
    </row>
    <row r="104" spans="1:5" x14ac:dyDescent="0.2">
      <c r="A104" s="10">
        <v>96</v>
      </c>
      <c r="B104" s="100" t="s">
        <v>940</v>
      </c>
      <c r="C104" s="55" t="s">
        <v>507</v>
      </c>
      <c r="D104" s="74" t="s">
        <v>405</v>
      </c>
      <c r="E104" s="31">
        <v>1</v>
      </c>
    </row>
    <row r="105" spans="1:5" x14ac:dyDescent="0.2">
      <c r="A105" s="10">
        <v>97</v>
      </c>
      <c r="B105" s="100" t="s">
        <v>976</v>
      </c>
      <c r="C105" s="55" t="s">
        <v>508</v>
      </c>
      <c r="D105" s="74" t="s">
        <v>405</v>
      </c>
      <c r="E105" s="31">
        <v>1</v>
      </c>
    </row>
    <row r="106" spans="1:5" x14ac:dyDescent="0.2">
      <c r="A106" s="10">
        <v>98</v>
      </c>
      <c r="B106" s="100" t="s">
        <v>941</v>
      </c>
      <c r="C106" s="55" t="s">
        <v>509</v>
      </c>
      <c r="D106" s="74" t="s">
        <v>405</v>
      </c>
      <c r="E106" s="31">
        <v>5</v>
      </c>
    </row>
    <row r="107" spans="1:5" x14ac:dyDescent="0.2">
      <c r="A107" s="10">
        <v>99</v>
      </c>
      <c r="B107" s="100" t="s">
        <v>942</v>
      </c>
      <c r="C107" s="55" t="s">
        <v>510</v>
      </c>
      <c r="D107" s="74" t="s">
        <v>405</v>
      </c>
      <c r="E107" s="31">
        <v>1</v>
      </c>
    </row>
    <row r="108" spans="1:5" ht="30" x14ac:dyDescent="0.2">
      <c r="A108" s="10">
        <v>100</v>
      </c>
      <c r="B108" s="100" t="s">
        <v>943</v>
      </c>
      <c r="C108" s="55" t="s">
        <v>1003</v>
      </c>
      <c r="D108" s="74" t="s">
        <v>405</v>
      </c>
      <c r="E108" s="31">
        <v>1</v>
      </c>
    </row>
    <row r="109" spans="1:5" x14ac:dyDescent="0.2">
      <c r="A109" s="10">
        <v>101</v>
      </c>
      <c r="B109" s="100" t="s">
        <v>944</v>
      </c>
      <c r="C109" s="55" t="s">
        <v>1004</v>
      </c>
      <c r="D109" s="74" t="s">
        <v>405</v>
      </c>
      <c r="E109" s="31">
        <v>1</v>
      </c>
    </row>
    <row r="110" spans="1:5" x14ac:dyDescent="0.2">
      <c r="A110" s="10">
        <v>102</v>
      </c>
      <c r="B110" s="100" t="s">
        <v>945</v>
      </c>
      <c r="C110" s="55" t="s">
        <v>511</v>
      </c>
      <c r="D110" s="74" t="s">
        <v>405</v>
      </c>
      <c r="E110" s="31">
        <v>1</v>
      </c>
    </row>
    <row r="111" spans="1:5" x14ac:dyDescent="0.2">
      <c r="E111" s="2">
        <f>SUM(E9:E110)</f>
        <v>254</v>
      </c>
    </row>
  </sheetData>
  <autoFilter ref="A8:C111" xr:uid="{00000000-0009-0000-0000-000002000000}"/>
  <mergeCells count="8">
    <mergeCell ref="A7:F7"/>
    <mergeCell ref="A1:F1"/>
    <mergeCell ref="A2:F2"/>
    <mergeCell ref="A3:F3"/>
    <mergeCell ref="A4:F4"/>
    <mergeCell ref="A6:F6"/>
    <mergeCell ref="D5:E5"/>
    <mergeCell ref="A5:C5"/>
  </mergeCells>
  <conditionalFormatting sqref="B86:B1048576 B1:B17 B19:B48 B50 B52 B54:B84">
    <cfRule type="duplicateValues" dxfId="40" priority="43"/>
  </conditionalFormatting>
  <conditionalFormatting sqref="B18">
    <cfRule type="duplicateValues" dxfId="39" priority="40"/>
  </conditionalFormatting>
  <conditionalFormatting sqref="B18">
    <cfRule type="duplicateValues" dxfId="38" priority="39"/>
  </conditionalFormatting>
  <conditionalFormatting sqref="B18">
    <cfRule type="duplicateValues" dxfId="37" priority="38"/>
  </conditionalFormatting>
  <conditionalFormatting sqref="B18">
    <cfRule type="duplicateValues" dxfId="36" priority="37"/>
  </conditionalFormatting>
  <conditionalFormatting sqref="B18">
    <cfRule type="duplicateValues" dxfId="35" priority="36"/>
  </conditionalFormatting>
  <conditionalFormatting sqref="B18">
    <cfRule type="duplicateValues" dxfId="34" priority="35"/>
  </conditionalFormatting>
  <conditionalFormatting sqref="B18">
    <cfRule type="duplicateValues" dxfId="33" priority="34"/>
  </conditionalFormatting>
  <conditionalFormatting sqref="B18">
    <cfRule type="duplicateValues" dxfId="32" priority="33"/>
  </conditionalFormatting>
  <conditionalFormatting sqref="B49">
    <cfRule type="duplicateValues" dxfId="31" priority="32"/>
  </conditionalFormatting>
  <conditionalFormatting sqref="B49">
    <cfRule type="duplicateValues" dxfId="30" priority="31"/>
  </conditionalFormatting>
  <conditionalFormatting sqref="B49">
    <cfRule type="duplicateValues" dxfId="29" priority="30"/>
  </conditionalFormatting>
  <conditionalFormatting sqref="B49">
    <cfRule type="duplicateValues" dxfId="28" priority="29"/>
  </conditionalFormatting>
  <conditionalFormatting sqref="B49">
    <cfRule type="duplicateValues" dxfId="27" priority="28"/>
  </conditionalFormatting>
  <conditionalFormatting sqref="B49">
    <cfRule type="duplicateValues" dxfId="26" priority="27"/>
  </conditionalFormatting>
  <conditionalFormatting sqref="B49">
    <cfRule type="duplicateValues" dxfId="25" priority="26"/>
  </conditionalFormatting>
  <conditionalFormatting sqref="B49">
    <cfRule type="duplicateValues" dxfId="24" priority="25"/>
  </conditionalFormatting>
  <conditionalFormatting sqref="B51">
    <cfRule type="duplicateValues" dxfId="23" priority="24"/>
  </conditionalFormatting>
  <conditionalFormatting sqref="B51">
    <cfRule type="duplicateValues" dxfId="22" priority="23"/>
  </conditionalFormatting>
  <conditionalFormatting sqref="B51">
    <cfRule type="duplicateValues" dxfId="21" priority="22"/>
  </conditionalFormatting>
  <conditionalFormatting sqref="B51">
    <cfRule type="duplicateValues" dxfId="20" priority="21"/>
  </conditionalFormatting>
  <conditionalFormatting sqref="B51">
    <cfRule type="duplicateValues" dxfId="19" priority="20"/>
  </conditionalFormatting>
  <conditionalFormatting sqref="B51">
    <cfRule type="duplicateValues" dxfId="18" priority="19"/>
  </conditionalFormatting>
  <conditionalFormatting sqref="B51">
    <cfRule type="duplicateValues" dxfId="17" priority="18"/>
  </conditionalFormatting>
  <conditionalFormatting sqref="B51">
    <cfRule type="duplicateValues" dxfId="16" priority="17"/>
  </conditionalFormatting>
  <conditionalFormatting sqref="B53">
    <cfRule type="duplicateValues" dxfId="15" priority="16"/>
  </conditionalFormatting>
  <conditionalFormatting sqref="B53">
    <cfRule type="duplicateValues" dxfId="14" priority="15"/>
  </conditionalFormatting>
  <conditionalFormatting sqref="B53">
    <cfRule type="duplicateValues" dxfId="13" priority="14"/>
  </conditionalFormatting>
  <conditionalFormatting sqref="B53">
    <cfRule type="duplicateValues" dxfId="12" priority="13"/>
  </conditionalFormatting>
  <conditionalFormatting sqref="B53">
    <cfRule type="duplicateValues" dxfId="11" priority="12"/>
  </conditionalFormatting>
  <conditionalFormatting sqref="B53">
    <cfRule type="duplicateValues" dxfId="10" priority="11"/>
  </conditionalFormatting>
  <conditionalFormatting sqref="B53">
    <cfRule type="duplicateValues" dxfId="9" priority="10"/>
  </conditionalFormatting>
  <conditionalFormatting sqref="B53">
    <cfRule type="duplicateValues" dxfId="8" priority="9"/>
  </conditionalFormatting>
  <conditionalFormatting sqref="B85">
    <cfRule type="duplicateValues" dxfId="7" priority="8"/>
  </conditionalFormatting>
  <conditionalFormatting sqref="B85">
    <cfRule type="duplicateValues" dxfId="6" priority="7"/>
  </conditionalFormatting>
  <conditionalFormatting sqref="B85">
    <cfRule type="duplicateValues" dxfId="5" priority="6"/>
  </conditionalFormatting>
  <conditionalFormatting sqref="B85">
    <cfRule type="duplicateValues" dxfId="4" priority="5"/>
  </conditionalFormatting>
  <conditionalFormatting sqref="B85">
    <cfRule type="duplicateValues" dxfId="3" priority="4"/>
  </conditionalFormatting>
  <conditionalFormatting sqref="B85">
    <cfRule type="duplicateValues" dxfId="2" priority="3"/>
  </conditionalFormatting>
  <conditionalFormatting sqref="B85">
    <cfRule type="duplicateValues" dxfId="1" priority="2"/>
  </conditionalFormatting>
  <conditionalFormatting sqref="B85">
    <cfRule type="duplicateValues" dxfId="0" priority="1"/>
  </conditionalFormatting>
  <pageMargins left="0.70866141732283472" right="0.70866141732283472" top="0.74803149606299213" bottom="0.74803149606299213" header="0.31496062992125984" footer="0.31496062992125984"/>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5"/>
  <sheetViews>
    <sheetView view="pageBreakPreview" zoomScaleNormal="100" zoomScaleSheetLayoutView="100" workbookViewId="0">
      <selection activeCell="M11" sqref="M11"/>
    </sheetView>
  </sheetViews>
  <sheetFormatPr baseColWidth="10" defaultColWidth="11.5" defaultRowHeight="15" x14ac:dyDescent="0.2"/>
  <cols>
    <col min="1" max="1" width="11.5" style="2"/>
    <col min="2" max="2" width="21.5" style="2" customWidth="1"/>
    <col min="3" max="3" width="31.83203125" style="2" customWidth="1"/>
    <col min="4" max="4" width="23.1640625" style="2" customWidth="1"/>
    <col min="5" max="5" width="5.83203125" style="2" customWidth="1"/>
    <col min="6" max="6" width="6.5" style="2" customWidth="1"/>
    <col min="7" max="7" width="5.1640625" style="2" customWidth="1"/>
    <col min="8" max="8" width="5.33203125" style="2" customWidth="1"/>
    <col min="9" max="9" width="5" style="2" customWidth="1"/>
    <col min="10" max="16384" width="11.5" style="2"/>
  </cols>
  <sheetData>
    <row r="1" spans="1:9" ht="18" customHeight="1" x14ac:dyDescent="0.2">
      <c r="A1" s="107" t="s">
        <v>756</v>
      </c>
      <c r="B1" s="107"/>
      <c r="C1" s="107"/>
      <c r="D1" s="107"/>
      <c r="E1" s="107"/>
      <c r="F1" s="107"/>
      <c r="G1" s="107"/>
      <c r="H1" s="107"/>
      <c r="I1" s="107"/>
    </row>
    <row r="2" spans="1:9" ht="18" customHeight="1" x14ac:dyDescent="0.2">
      <c r="A2" s="107" t="s">
        <v>619</v>
      </c>
      <c r="B2" s="107"/>
      <c r="C2" s="107"/>
      <c r="D2" s="107"/>
      <c r="E2" s="107"/>
      <c r="F2" s="107"/>
      <c r="G2" s="107"/>
      <c r="H2" s="107"/>
      <c r="I2" s="107"/>
    </row>
    <row r="3" spans="1:9" ht="18" customHeight="1" x14ac:dyDescent="0.2">
      <c r="A3" s="162"/>
      <c r="B3" s="162"/>
      <c r="C3" s="162"/>
      <c r="D3" s="162"/>
      <c r="E3" s="162"/>
      <c r="F3" s="162"/>
      <c r="G3" s="162"/>
      <c r="H3" s="162"/>
      <c r="I3" s="162"/>
    </row>
    <row r="4" spans="1:9" ht="18" customHeight="1" x14ac:dyDescent="0.2">
      <c r="A4" s="149" t="s">
        <v>757</v>
      </c>
      <c r="B4" s="149"/>
      <c r="C4" s="149"/>
      <c r="D4" s="149"/>
      <c r="E4" s="149"/>
      <c r="F4" s="149"/>
      <c r="G4" s="149"/>
      <c r="H4" s="149"/>
      <c r="I4" s="149"/>
    </row>
    <row r="5" spans="1:9" ht="18" customHeight="1" x14ac:dyDescent="0.2">
      <c r="A5" s="85"/>
      <c r="B5" s="153">
        <f>Carátula!B12</f>
        <v>0</v>
      </c>
      <c r="C5" s="153"/>
      <c r="D5" s="153"/>
      <c r="E5" s="149">
        <f>Carátula!B13</f>
        <v>0</v>
      </c>
      <c r="F5" s="149"/>
      <c r="G5" s="149"/>
      <c r="H5" s="149"/>
      <c r="I5" s="149"/>
    </row>
    <row r="6" spans="1:9" ht="18" customHeight="1" x14ac:dyDescent="0.2">
      <c r="A6" s="152"/>
      <c r="B6" s="152"/>
      <c r="C6" s="152"/>
      <c r="D6" s="152"/>
      <c r="E6" s="152"/>
      <c r="F6" s="152"/>
      <c r="G6" s="152"/>
      <c r="H6" s="152"/>
      <c r="I6" s="152"/>
    </row>
    <row r="7" spans="1:9" ht="18" customHeight="1" x14ac:dyDescent="0.2">
      <c r="A7" s="151"/>
      <c r="B7" s="151"/>
      <c r="C7" s="151"/>
      <c r="D7" s="151"/>
      <c r="E7" s="163">
        <v>2023</v>
      </c>
      <c r="F7" s="163"/>
      <c r="G7" s="163"/>
      <c r="H7" s="163"/>
      <c r="I7" s="163"/>
    </row>
    <row r="8" spans="1:9" ht="36.75" customHeight="1" x14ac:dyDescent="0.2">
      <c r="A8" s="79" t="s">
        <v>529</v>
      </c>
      <c r="B8" s="80" t="s">
        <v>530</v>
      </c>
      <c r="C8" s="80" t="s">
        <v>531</v>
      </c>
      <c r="D8" s="80" t="s">
        <v>532</v>
      </c>
      <c r="E8" s="80" t="s">
        <v>318</v>
      </c>
      <c r="F8" s="80" t="s">
        <v>743</v>
      </c>
      <c r="G8" s="80" t="s">
        <v>534</v>
      </c>
      <c r="H8" s="80" t="s">
        <v>535</v>
      </c>
      <c r="I8" s="80" t="s">
        <v>536</v>
      </c>
    </row>
    <row r="9" spans="1:9" ht="75" x14ac:dyDescent="0.2">
      <c r="A9" s="80">
        <v>1</v>
      </c>
      <c r="B9" s="129" t="s">
        <v>537</v>
      </c>
      <c r="C9" s="22" t="s">
        <v>585</v>
      </c>
      <c r="D9" s="22" t="s">
        <v>538</v>
      </c>
      <c r="E9" s="75">
        <v>5</v>
      </c>
      <c r="F9" s="75">
        <v>5</v>
      </c>
      <c r="G9" s="75">
        <v>5</v>
      </c>
      <c r="H9" s="75">
        <v>5</v>
      </c>
      <c r="I9" s="75">
        <v>5</v>
      </c>
    </row>
    <row r="10" spans="1:9" ht="28.5" customHeight="1" x14ac:dyDescent="0.2">
      <c r="A10" s="80">
        <v>2</v>
      </c>
      <c r="B10" s="129"/>
      <c r="C10" s="22" t="s">
        <v>539</v>
      </c>
      <c r="D10" s="75" t="s">
        <v>405</v>
      </c>
      <c r="E10" s="75">
        <v>5</v>
      </c>
      <c r="F10" s="75">
        <v>5</v>
      </c>
      <c r="G10" s="75">
        <v>5</v>
      </c>
      <c r="H10" s="75">
        <v>5</v>
      </c>
      <c r="I10" s="75">
        <v>5</v>
      </c>
    </row>
    <row r="11" spans="1:9" ht="36" customHeight="1" x14ac:dyDescent="0.2">
      <c r="A11" s="80">
        <v>3</v>
      </c>
      <c r="B11" s="129"/>
      <c r="C11" s="22" t="s">
        <v>587</v>
      </c>
      <c r="D11" s="75" t="s">
        <v>405</v>
      </c>
      <c r="E11" s="75">
        <v>5</v>
      </c>
      <c r="F11" s="75">
        <v>5</v>
      </c>
      <c r="G11" s="75">
        <v>5</v>
      </c>
      <c r="H11" s="75">
        <v>5</v>
      </c>
      <c r="I11" s="75">
        <v>5</v>
      </c>
    </row>
    <row r="12" spans="1:9" ht="25.5" customHeight="1" x14ac:dyDescent="0.2">
      <c r="A12" s="80">
        <v>4</v>
      </c>
      <c r="B12" s="129"/>
      <c r="C12" s="22" t="s">
        <v>588</v>
      </c>
      <c r="D12" s="75" t="s">
        <v>405</v>
      </c>
      <c r="E12" s="75">
        <v>5</v>
      </c>
      <c r="F12" s="75">
        <v>5</v>
      </c>
      <c r="G12" s="75">
        <v>5</v>
      </c>
      <c r="H12" s="75">
        <v>5</v>
      </c>
      <c r="I12" s="75">
        <v>5</v>
      </c>
    </row>
    <row r="13" spans="1:9" ht="27" customHeight="1" x14ac:dyDescent="0.2">
      <c r="A13" s="80">
        <v>5</v>
      </c>
      <c r="B13" s="129"/>
      <c r="C13" s="22" t="s">
        <v>589</v>
      </c>
      <c r="D13" s="75" t="s">
        <v>405</v>
      </c>
      <c r="E13" s="75">
        <v>5</v>
      </c>
      <c r="F13" s="75">
        <v>5</v>
      </c>
      <c r="G13" s="75">
        <v>5</v>
      </c>
      <c r="H13" s="75">
        <v>5</v>
      </c>
      <c r="I13" s="75">
        <v>5</v>
      </c>
    </row>
    <row r="14" spans="1:9" ht="45" customHeight="1" x14ac:dyDescent="0.2">
      <c r="A14" s="80">
        <v>6</v>
      </c>
      <c r="B14" s="129"/>
      <c r="C14" s="22" t="s">
        <v>590</v>
      </c>
      <c r="D14" s="75" t="s">
        <v>405</v>
      </c>
      <c r="E14" s="75">
        <v>5</v>
      </c>
      <c r="F14" s="75">
        <v>5</v>
      </c>
      <c r="G14" s="75">
        <v>5</v>
      </c>
      <c r="H14" s="75">
        <v>5</v>
      </c>
      <c r="I14" s="75">
        <v>5</v>
      </c>
    </row>
    <row r="15" spans="1:9" ht="31.5" customHeight="1" x14ac:dyDescent="0.2">
      <c r="A15" s="80">
        <v>7</v>
      </c>
      <c r="B15" s="129"/>
      <c r="C15" s="22" t="s">
        <v>591</v>
      </c>
      <c r="D15" s="75" t="s">
        <v>405</v>
      </c>
      <c r="E15" s="75">
        <v>5</v>
      </c>
      <c r="F15" s="75">
        <v>5</v>
      </c>
      <c r="G15" s="75">
        <v>5</v>
      </c>
      <c r="H15" s="75">
        <v>5</v>
      </c>
      <c r="I15" s="75">
        <v>5</v>
      </c>
    </row>
    <row r="16" spans="1:9" ht="31.5" customHeight="1" x14ac:dyDescent="0.2">
      <c r="A16" s="80">
        <v>8</v>
      </c>
      <c r="B16" s="129"/>
      <c r="C16" s="22" t="s">
        <v>592</v>
      </c>
      <c r="D16" s="75" t="s">
        <v>405</v>
      </c>
      <c r="E16" s="75">
        <v>5</v>
      </c>
      <c r="F16" s="75">
        <v>5</v>
      </c>
      <c r="G16" s="75">
        <v>5</v>
      </c>
      <c r="H16" s="75">
        <v>5</v>
      </c>
      <c r="I16" s="75">
        <v>5</v>
      </c>
    </row>
    <row r="17" spans="1:9" ht="33" customHeight="1" x14ac:dyDescent="0.2">
      <c r="A17" s="80">
        <v>9</v>
      </c>
      <c r="B17" s="129"/>
      <c r="C17" s="22" t="s">
        <v>593</v>
      </c>
      <c r="D17" s="75" t="s">
        <v>405</v>
      </c>
      <c r="E17" s="75">
        <v>5</v>
      </c>
      <c r="F17" s="75">
        <v>5</v>
      </c>
      <c r="G17" s="75">
        <v>5</v>
      </c>
      <c r="H17" s="75">
        <v>5</v>
      </c>
      <c r="I17" s="75">
        <v>5</v>
      </c>
    </row>
    <row r="18" spans="1:9" ht="30" customHeight="1" x14ac:dyDescent="0.2">
      <c r="A18" s="80">
        <v>10</v>
      </c>
      <c r="B18" s="129"/>
      <c r="C18" s="22" t="s">
        <v>540</v>
      </c>
      <c r="D18" s="75" t="s">
        <v>405</v>
      </c>
      <c r="E18" s="75">
        <v>5</v>
      </c>
      <c r="F18" s="75">
        <v>5</v>
      </c>
      <c r="G18" s="75">
        <v>5</v>
      </c>
      <c r="H18" s="75">
        <v>5</v>
      </c>
      <c r="I18" s="75">
        <v>5</v>
      </c>
    </row>
    <row r="19" spans="1:9" ht="33" customHeight="1" x14ac:dyDescent="0.2">
      <c r="A19" s="80">
        <v>11</v>
      </c>
      <c r="B19" s="129"/>
      <c r="C19" s="22" t="s">
        <v>542</v>
      </c>
      <c r="D19" s="75" t="s">
        <v>405</v>
      </c>
      <c r="E19" s="75">
        <v>5</v>
      </c>
      <c r="F19" s="75">
        <v>5</v>
      </c>
      <c r="G19" s="76">
        <v>5</v>
      </c>
      <c r="H19" s="76">
        <v>5</v>
      </c>
      <c r="I19" s="76">
        <v>5</v>
      </c>
    </row>
    <row r="20" spans="1:9" ht="28.5" customHeight="1" x14ac:dyDescent="0.2">
      <c r="A20" s="80">
        <v>12</v>
      </c>
      <c r="B20" s="129"/>
      <c r="C20" s="22" t="s">
        <v>543</v>
      </c>
      <c r="D20" s="75" t="s">
        <v>405</v>
      </c>
      <c r="E20" s="75">
        <v>5</v>
      </c>
      <c r="F20" s="75">
        <v>5</v>
      </c>
      <c r="G20" s="76">
        <v>5</v>
      </c>
      <c r="H20" s="76">
        <v>5</v>
      </c>
      <c r="I20" s="76">
        <v>5</v>
      </c>
    </row>
    <row r="21" spans="1:9" ht="28.5" customHeight="1" x14ac:dyDescent="0.2">
      <c r="A21" s="80">
        <v>13</v>
      </c>
      <c r="B21" s="129"/>
      <c r="C21" s="22" t="s">
        <v>594</v>
      </c>
      <c r="D21" s="75" t="s">
        <v>405</v>
      </c>
      <c r="E21" s="75">
        <v>5</v>
      </c>
      <c r="F21" s="75">
        <v>5</v>
      </c>
      <c r="G21" s="75">
        <v>5</v>
      </c>
      <c r="H21" s="75">
        <v>5</v>
      </c>
      <c r="I21" s="75">
        <v>5</v>
      </c>
    </row>
    <row r="22" spans="1:9" ht="30" customHeight="1" x14ac:dyDescent="0.2">
      <c r="A22" s="80">
        <v>14</v>
      </c>
      <c r="B22" s="129"/>
      <c r="C22" s="22" t="s">
        <v>595</v>
      </c>
      <c r="D22" s="75" t="s">
        <v>405</v>
      </c>
      <c r="E22" s="75">
        <v>5</v>
      </c>
      <c r="F22" s="75">
        <v>5</v>
      </c>
      <c r="G22" s="75">
        <v>5</v>
      </c>
      <c r="H22" s="75">
        <v>5</v>
      </c>
      <c r="I22" s="75">
        <v>5</v>
      </c>
    </row>
    <row r="23" spans="1:9" ht="42.75" customHeight="1" x14ac:dyDescent="0.2">
      <c r="A23" s="80">
        <v>15</v>
      </c>
      <c r="B23" s="129"/>
      <c r="C23" s="22" t="s">
        <v>544</v>
      </c>
      <c r="D23" s="75" t="s">
        <v>405</v>
      </c>
      <c r="E23" s="75">
        <v>5</v>
      </c>
      <c r="F23" s="75">
        <v>5</v>
      </c>
      <c r="G23" s="75">
        <v>5</v>
      </c>
      <c r="H23" s="75">
        <v>5</v>
      </c>
      <c r="I23" s="75">
        <v>5</v>
      </c>
    </row>
    <row r="24" spans="1:9" ht="35.25" customHeight="1" x14ac:dyDescent="0.2">
      <c r="A24" s="80">
        <v>16</v>
      </c>
      <c r="B24" s="129"/>
      <c r="C24" s="22" t="s">
        <v>596</v>
      </c>
      <c r="D24" s="75" t="s">
        <v>405</v>
      </c>
      <c r="E24" s="75">
        <v>5</v>
      </c>
      <c r="F24" s="75">
        <v>5</v>
      </c>
      <c r="G24" s="75">
        <v>5</v>
      </c>
      <c r="H24" s="75">
        <v>5</v>
      </c>
      <c r="I24" s="75">
        <v>5</v>
      </c>
    </row>
    <row r="25" spans="1:9" ht="30" x14ac:dyDescent="0.2">
      <c r="A25" s="80">
        <v>17</v>
      </c>
      <c r="B25" s="129"/>
      <c r="C25" s="22" t="s">
        <v>597</v>
      </c>
      <c r="D25" s="75" t="s">
        <v>405</v>
      </c>
      <c r="E25" s="75">
        <v>1</v>
      </c>
      <c r="F25" s="75">
        <v>1</v>
      </c>
      <c r="G25" s="75">
        <v>1</v>
      </c>
      <c r="H25" s="75">
        <v>1</v>
      </c>
      <c r="I25" s="75">
        <v>1</v>
      </c>
    </row>
    <row r="26" spans="1:9" ht="29.25" customHeight="1" x14ac:dyDescent="0.2">
      <c r="A26" s="80">
        <v>18</v>
      </c>
      <c r="B26" s="129"/>
      <c r="C26" s="77" t="s">
        <v>545</v>
      </c>
      <c r="D26" s="75" t="s">
        <v>405</v>
      </c>
      <c r="E26" s="75">
        <v>5</v>
      </c>
      <c r="F26" s="75">
        <v>5</v>
      </c>
      <c r="G26" s="75">
        <v>5</v>
      </c>
      <c r="H26" s="75">
        <v>5</v>
      </c>
      <c r="I26" s="75">
        <v>5</v>
      </c>
    </row>
    <row r="27" spans="1:9" ht="30" x14ac:dyDescent="0.2">
      <c r="A27" s="80">
        <v>19</v>
      </c>
      <c r="B27" s="129"/>
      <c r="C27" s="77" t="s">
        <v>546</v>
      </c>
      <c r="D27" s="75" t="s">
        <v>405</v>
      </c>
      <c r="E27" s="75">
        <v>5</v>
      </c>
      <c r="F27" s="75">
        <v>5</v>
      </c>
      <c r="G27" s="75">
        <v>5</v>
      </c>
      <c r="H27" s="75">
        <v>5</v>
      </c>
      <c r="I27" s="75">
        <v>5</v>
      </c>
    </row>
    <row r="28" spans="1:9" ht="28.5" customHeight="1" x14ac:dyDescent="0.2">
      <c r="A28" s="80">
        <v>20</v>
      </c>
      <c r="B28" s="129"/>
      <c r="C28" s="22" t="s">
        <v>598</v>
      </c>
      <c r="D28" s="75" t="s">
        <v>405</v>
      </c>
      <c r="E28" s="75">
        <v>5</v>
      </c>
      <c r="F28" s="75">
        <v>5</v>
      </c>
      <c r="G28" s="75">
        <v>5</v>
      </c>
      <c r="H28" s="75">
        <v>5</v>
      </c>
      <c r="I28" s="75">
        <v>5</v>
      </c>
    </row>
    <row r="29" spans="1:9" ht="30" x14ac:dyDescent="0.2">
      <c r="A29" s="80">
        <v>21</v>
      </c>
      <c r="B29" s="129"/>
      <c r="C29" s="22" t="s">
        <v>599</v>
      </c>
      <c r="D29" s="75" t="s">
        <v>405</v>
      </c>
      <c r="E29" s="75">
        <v>5</v>
      </c>
      <c r="F29" s="75">
        <v>5</v>
      </c>
      <c r="G29" s="75">
        <v>5</v>
      </c>
      <c r="H29" s="75">
        <v>5</v>
      </c>
      <c r="I29" s="75">
        <v>5</v>
      </c>
    </row>
    <row r="30" spans="1:9" ht="60" x14ac:dyDescent="0.2">
      <c r="A30" s="80">
        <v>22</v>
      </c>
      <c r="B30" s="129" t="s">
        <v>547</v>
      </c>
      <c r="C30" s="22" t="s">
        <v>548</v>
      </c>
      <c r="D30" s="22" t="s">
        <v>549</v>
      </c>
      <c r="E30" s="75">
        <v>1</v>
      </c>
      <c r="F30" s="75">
        <v>1</v>
      </c>
      <c r="G30" s="75">
        <v>1</v>
      </c>
      <c r="H30" s="75">
        <v>1</v>
      </c>
      <c r="I30" s="75">
        <v>1</v>
      </c>
    </row>
    <row r="31" spans="1:9" x14ac:dyDescent="0.2">
      <c r="A31" s="80">
        <v>23</v>
      </c>
      <c r="B31" s="129"/>
      <c r="C31" s="22" t="s">
        <v>550</v>
      </c>
      <c r="D31" s="75" t="s">
        <v>405</v>
      </c>
      <c r="E31" s="75">
        <v>5</v>
      </c>
      <c r="F31" s="75">
        <v>5</v>
      </c>
      <c r="G31" s="75">
        <v>5</v>
      </c>
      <c r="H31" s="75">
        <v>5</v>
      </c>
      <c r="I31" s="75">
        <v>5</v>
      </c>
    </row>
    <row r="32" spans="1:9" ht="30" x14ac:dyDescent="0.2">
      <c r="A32" s="80">
        <v>24</v>
      </c>
      <c r="B32" s="129"/>
      <c r="C32" s="22" t="s">
        <v>551</v>
      </c>
      <c r="D32" s="75" t="s">
        <v>405</v>
      </c>
      <c r="E32" s="75">
        <v>1</v>
      </c>
      <c r="F32" s="75">
        <v>1</v>
      </c>
      <c r="G32" s="75">
        <v>1</v>
      </c>
      <c r="H32" s="75">
        <v>1</v>
      </c>
      <c r="I32" s="75">
        <v>1</v>
      </c>
    </row>
    <row r="33" spans="1:9" x14ac:dyDescent="0.2">
      <c r="A33" s="80">
        <v>25</v>
      </c>
      <c r="B33" s="129"/>
      <c r="C33" s="22" t="s">
        <v>177</v>
      </c>
      <c r="D33" s="75" t="s">
        <v>405</v>
      </c>
      <c r="E33" s="75">
        <v>1</v>
      </c>
      <c r="F33" s="75">
        <v>1</v>
      </c>
      <c r="G33" s="75">
        <v>1</v>
      </c>
      <c r="H33" s="75">
        <v>1</v>
      </c>
      <c r="I33" s="75">
        <v>1</v>
      </c>
    </row>
    <row r="34" spans="1:9" x14ac:dyDescent="0.2">
      <c r="A34" s="80">
        <v>26</v>
      </c>
      <c r="B34" s="129"/>
      <c r="C34" s="22" t="s">
        <v>600</v>
      </c>
      <c r="D34" s="75" t="s">
        <v>405</v>
      </c>
      <c r="E34" s="75">
        <v>1</v>
      </c>
      <c r="F34" s="75">
        <v>1</v>
      </c>
      <c r="G34" s="75">
        <v>1</v>
      </c>
      <c r="H34" s="75">
        <v>1</v>
      </c>
      <c r="I34" s="75">
        <v>1</v>
      </c>
    </row>
    <row r="35" spans="1:9" x14ac:dyDescent="0.2">
      <c r="A35" s="80">
        <v>27</v>
      </c>
      <c r="B35" s="129"/>
      <c r="C35" s="22" t="s">
        <v>601</v>
      </c>
      <c r="D35" s="75" t="s">
        <v>405</v>
      </c>
      <c r="E35" s="75">
        <v>1</v>
      </c>
      <c r="F35" s="75">
        <v>1</v>
      </c>
      <c r="G35" s="75">
        <v>1</v>
      </c>
      <c r="H35" s="75">
        <v>1</v>
      </c>
      <c r="I35" s="75">
        <v>1</v>
      </c>
    </row>
    <row r="36" spans="1:9" x14ac:dyDescent="0.2">
      <c r="A36" s="80">
        <v>28</v>
      </c>
      <c r="B36" s="129"/>
      <c r="C36" s="22" t="s">
        <v>602</v>
      </c>
      <c r="D36" s="75" t="s">
        <v>405</v>
      </c>
      <c r="E36" s="75">
        <v>1</v>
      </c>
      <c r="F36" s="75">
        <v>1</v>
      </c>
      <c r="G36" s="75">
        <v>1</v>
      </c>
      <c r="H36" s="75">
        <v>1</v>
      </c>
      <c r="I36" s="75">
        <v>1</v>
      </c>
    </row>
    <row r="37" spans="1:9" ht="28.5" customHeight="1" x14ac:dyDescent="0.2">
      <c r="A37" s="80">
        <v>29</v>
      </c>
      <c r="B37" s="129"/>
      <c r="C37" s="22" t="s">
        <v>603</v>
      </c>
      <c r="D37" s="75" t="s">
        <v>405</v>
      </c>
      <c r="E37" s="75">
        <v>1</v>
      </c>
      <c r="F37" s="75">
        <v>1</v>
      </c>
      <c r="G37" s="75">
        <v>1</v>
      </c>
      <c r="H37" s="75">
        <v>1</v>
      </c>
      <c r="I37" s="75">
        <v>1</v>
      </c>
    </row>
    <row r="38" spans="1:9" ht="30.75" customHeight="1" x14ac:dyDescent="0.2">
      <c r="A38" s="80">
        <v>30</v>
      </c>
      <c r="B38" s="129"/>
      <c r="C38" s="22" t="s">
        <v>604</v>
      </c>
      <c r="D38" s="75" t="s">
        <v>405</v>
      </c>
      <c r="E38" s="75">
        <v>1</v>
      </c>
      <c r="F38" s="75">
        <v>1</v>
      </c>
      <c r="G38" s="75">
        <v>1</v>
      </c>
      <c r="H38" s="75">
        <v>1</v>
      </c>
      <c r="I38" s="75">
        <v>1</v>
      </c>
    </row>
    <row r="39" spans="1:9" ht="67.5" customHeight="1" x14ac:dyDescent="0.2">
      <c r="A39" s="80">
        <v>31</v>
      </c>
      <c r="B39" s="129" t="s">
        <v>552</v>
      </c>
      <c r="C39" s="22" t="s">
        <v>553</v>
      </c>
      <c r="D39" s="22" t="s">
        <v>554</v>
      </c>
      <c r="E39" s="75">
        <v>1</v>
      </c>
      <c r="F39" s="75">
        <v>1</v>
      </c>
      <c r="G39" s="75">
        <v>1</v>
      </c>
      <c r="H39" s="75">
        <v>1</v>
      </c>
      <c r="I39" s="75">
        <v>1</v>
      </c>
    </row>
    <row r="40" spans="1:9" x14ac:dyDescent="0.2">
      <c r="A40" s="80">
        <v>32</v>
      </c>
      <c r="B40" s="129"/>
      <c r="C40" s="22" t="s">
        <v>555</v>
      </c>
      <c r="D40" s="75" t="s">
        <v>405</v>
      </c>
      <c r="E40" s="75">
        <v>5</v>
      </c>
      <c r="F40" s="75" t="s">
        <v>541</v>
      </c>
      <c r="G40" s="75">
        <v>5</v>
      </c>
      <c r="H40" s="75" t="s">
        <v>541</v>
      </c>
      <c r="I40" s="75" t="s">
        <v>541</v>
      </c>
    </row>
    <row r="41" spans="1:9" x14ac:dyDescent="0.2">
      <c r="A41" s="80">
        <v>33</v>
      </c>
      <c r="B41" s="129"/>
      <c r="C41" s="22" t="s">
        <v>556</v>
      </c>
      <c r="D41" s="75" t="s">
        <v>405</v>
      </c>
      <c r="E41" s="75">
        <v>5</v>
      </c>
      <c r="F41" s="75">
        <v>5</v>
      </c>
      <c r="G41" s="75">
        <v>5</v>
      </c>
      <c r="H41" s="75">
        <v>5</v>
      </c>
      <c r="I41" s="75">
        <v>5</v>
      </c>
    </row>
    <row r="42" spans="1:9" ht="30.75" customHeight="1" x14ac:dyDescent="0.2">
      <c r="A42" s="80">
        <v>34</v>
      </c>
      <c r="B42" s="129"/>
      <c r="C42" s="22" t="s">
        <v>557</v>
      </c>
      <c r="D42" s="75" t="s">
        <v>405</v>
      </c>
      <c r="E42" s="75">
        <v>1</v>
      </c>
      <c r="F42" s="75">
        <v>1</v>
      </c>
      <c r="G42" s="75">
        <v>1</v>
      </c>
      <c r="H42" s="75">
        <v>1</v>
      </c>
      <c r="I42" s="75">
        <v>1</v>
      </c>
    </row>
    <row r="43" spans="1:9" ht="30" x14ac:dyDescent="0.2">
      <c r="A43" s="80">
        <v>35</v>
      </c>
      <c r="B43" s="129"/>
      <c r="C43" s="22" t="s">
        <v>605</v>
      </c>
      <c r="D43" s="22" t="s">
        <v>606</v>
      </c>
      <c r="E43" s="75">
        <v>1</v>
      </c>
      <c r="F43" s="75">
        <v>1</v>
      </c>
      <c r="G43" s="75">
        <v>1</v>
      </c>
      <c r="H43" s="75">
        <v>1</v>
      </c>
      <c r="I43" s="75">
        <v>1</v>
      </c>
    </row>
    <row r="44" spans="1:9" ht="30" x14ac:dyDescent="0.2">
      <c r="A44" s="80">
        <v>36</v>
      </c>
      <c r="B44" s="129"/>
      <c r="C44" s="22" t="s">
        <v>607</v>
      </c>
      <c r="D44" s="22" t="s">
        <v>608</v>
      </c>
      <c r="E44" s="75">
        <v>1</v>
      </c>
      <c r="F44" s="75">
        <v>1</v>
      </c>
      <c r="G44" s="75">
        <v>1</v>
      </c>
      <c r="H44" s="75">
        <v>1</v>
      </c>
      <c r="I44" s="75">
        <v>1</v>
      </c>
    </row>
    <row r="45" spans="1:9" ht="75" x14ac:dyDescent="0.2">
      <c r="A45" s="80">
        <v>37</v>
      </c>
      <c r="B45" s="129"/>
      <c r="C45" s="22" t="s">
        <v>609</v>
      </c>
      <c r="D45" s="22" t="s">
        <v>610</v>
      </c>
      <c r="E45" s="75">
        <v>5</v>
      </c>
      <c r="F45" s="75">
        <v>5</v>
      </c>
      <c r="G45" s="75">
        <v>5</v>
      </c>
      <c r="H45" s="75">
        <v>5</v>
      </c>
      <c r="I45" s="75">
        <v>5</v>
      </c>
    </row>
    <row r="46" spans="1:9" ht="30" x14ac:dyDescent="0.2">
      <c r="A46" s="80">
        <v>38</v>
      </c>
      <c r="B46" s="129"/>
      <c r="C46" s="22" t="s">
        <v>558</v>
      </c>
      <c r="D46" s="22" t="s">
        <v>611</v>
      </c>
      <c r="E46" s="75">
        <v>5</v>
      </c>
      <c r="F46" s="75">
        <v>5</v>
      </c>
      <c r="G46" s="75">
        <v>5</v>
      </c>
      <c r="H46" s="75">
        <v>5</v>
      </c>
      <c r="I46" s="75">
        <v>5</v>
      </c>
    </row>
    <row r="47" spans="1:9" x14ac:dyDescent="0.2">
      <c r="A47" s="80">
        <v>39</v>
      </c>
      <c r="B47" s="129"/>
      <c r="C47" s="22" t="s">
        <v>559</v>
      </c>
      <c r="D47" s="75" t="s">
        <v>405</v>
      </c>
      <c r="E47" s="75">
        <v>5</v>
      </c>
      <c r="F47" s="75">
        <v>5</v>
      </c>
      <c r="G47" s="75">
        <v>5</v>
      </c>
      <c r="H47" s="75">
        <v>5</v>
      </c>
      <c r="I47" s="75">
        <v>5</v>
      </c>
    </row>
    <row r="48" spans="1:9" x14ac:dyDescent="0.2">
      <c r="A48" s="80">
        <v>40</v>
      </c>
      <c r="B48" s="129"/>
      <c r="C48" s="22" t="s">
        <v>171</v>
      </c>
      <c r="D48" s="75" t="s">
        <v>405</v>
      </c>
      <c r="E48" s="75">
        <v>1</v>
      </c>
      <c r="F48" s="75">
        <v>5</v>
      </c>
      <c r="G48" s="75">
        <v>1</v>
      </c>
      <c r="H48" s="75">
        <v>1</v>
      </c>
      <c r="I48" s="75">
        <v>1</v>
      </c>
    </row>
    <row r="49" spans="1:9" x14ac:dyDescent="0.2">
      <c r="A49" s="80">
        <v>41</v>
      </c>
      <c r="B49" s="129"/>
      <c r="C49" s="22" t="s">
        <v>612</v>
      </c>
      <c r="D49" s="75" t="s">
        <v>405</v>
      </c>
      <c r="E49" s="75">
        <v>1</v>
      </c>
      <c r="F49" s="75">
        <v>5</v>
      </c>
      <c r="G49" s="75">
        <v>1</v>
      </c>
      <c r="H49" s="75">
        <v>1</v>
      </c>
      <c r="I49" s="75">
        <v>1</v>
      </c>
    </row>
    <row r="50" spans="1:9" ht="45" x14ac:dyDescent="0.2">
      <c r="A50" s="80">
        <v>42</v>
      </c>
      <c r="B50" s="131" t="s">
        <v>560</v>
      </c>
      <c r="C50" s="22" t="s">
        <v>561</v>
      </c>
      <c r="D50" s="22" t="s">
        <v>611</v>
      </c>
      <c r="E50" s="75">
        <v>5</v>
      </c>
      <c r="F50" s="75">
        <v>5</v>
      </c>
      <c r="G50" s="75">
        <v>5</v>
      </c>
      <c r="H50" s="75">
        <v>5</v>
      </c>
      <c r="I50" s="75">
        <v>5</v>
      </c>
    </row>
    <row r="51" spans="1:9" ht="33" customHeight="1" x14ac:dyDescent="0.2">
      <c r="A51" s="80">
        <v>43</v>
      </c>
      <c r="B51" s="132"/>
      <c r="C51" s="22" t="s">
        <v>562</v>
      </c>
      <c r="D51" s="75" t="s">
        <v>405</v>
      </c>
      <c r="E51" s="75">
        <v>5</v>
      </c>
      <c r="F51" s="75">
        <v>5</v>
      </c>
      <c r="G51" s="75">
        <v>5</v>
      </c>
      <c r="H51" s="75">
        <v>5</v>
      </c>
      <c r="I51" s="75">
        <v>5</v>
      </c>
    </row>
    <row r="52" spans="1:9" ht="41.25" customHeight="1" x14ac:dyDescent="0.2">
      <c r="A52" s="80">
        <v>44</v>
      </c>
      <c r="B52" s="132"/>
      <c r="C52" s="22" t="s">
        <v>563</v>
      </c>
      <c r="D52" s="75" t="s">
        <v>405</v>
      </c>
      <c r="E52" s="75">
        <v>5</v>
      </c>
      <c r="F52" s="75">
        <v>5</v>
      </c>
      <c r="G52" s="75">
        <v>5</v>
      </c>
      <c r="H52" s="75">
        <v>5</v>
      </c>
      <c r="I52" s="75">
        <v>5</v>
      </c>
    </row>
    <row r="53" spans="1:9" ht="18" customHeight="1" x14ac:dyDescent="0.2">
      <c r="A53" s="80">
        <v>45</v>
      </c>
      <c r="B53" s="132"/>
      <c r="C53" s="22" t="s">
        <v>613</v>
      </c>
      <c r="D53" s="75" t="s">
        <v>405</v>
      </c>
      <c r="E53" s="75">
        <v>1</v>
      </c>
      <c r="F53" s="75">
        <v>1</v>
      </c>
      <c r="G53" s="75">
        <v>1</v>
      </c>
      <c r="H53" s="75">
        <v>1</v>
      </c>
      <c r="I53" s="75">
        <v>1</v>
      </c>
    </row>
    <row r="54" spans="1:9" x14ac:dyDescent="0.2">
      <c r="A54" s="80">
        <v>46</v>
      </c>
      <c r="B54" s="132"/>
      <c r="C54" s="22" t="s">
        <v>614</v>
      </c>
      <c r="D54" s="75" t="s">
        <v>405</v>
      </c>
      <c r="E54" s="75">
        <v>1</v>
      </c>
      <c r="F54" s="75">
        <v>1</v>
      </c>
      <c r="G54" s="75" t="s">
        <v>541</v>
      </c>
      <c r="H54" s="75" t="s">
        <v>541</v>
      </c>
      <c r="I54" s="75">
        <v>1</v>
      </c>
    </row>
    <row r="55" spans="1:9" ht="90" x14ac:dyDescent="0.2">
      <c r="A55" s="80">
        <v>47</v>
      </c>
      <c r="B55" s="132"/>
      <c r="C55" s="22" t="s">
        <v>615</v>
      </c>
      <c r="D55" s="22" t="s">
        <v>564</v>
      </c>
      <c r="E55" s="75">
        <v>5</v>
      </c>
      <c r="F55" s="75">
        <v>5</v>
      </c>
      <c r="G55" s="75">
        <v>5</v>
      </c>
      <c r="H55" s="75">
        <v>5</v>
      </c>
      <c r="I55" s="75">
        <v>5</v>
      </c>
    </row>
    <row r="56" spans="1:9" x14ac:dyDescent="0.2">
      <c r="A56" s="80">
        <v>48</v>
      </c>
      <c r="B56" s="132"/>
      <c r="C56" s="22" t="s">
        <v>616</v>
      </c>
      <c r="D56" s="75" t="s">
        <v>405</v>
      </c>
      <c r="E56" s="75">
        <v>5</v>
      </c>
      <c r="F56" s="75">
        <v>5</v>
      </c>
      <c r="G56" s="75">
        <v>5</v>
      </c>
      <c r="H56" s="75">
        <v>5</v>
      </c>
      <c r="I56" s="75">
        <v>5</v>
      </c>
    </row>
    <row r="57" spans="1:9" ht="60" x14ac:dyDescent="0.2">
      <c r="A57" s="80">
        <v>49</v>
      </c>
      <c r="B57" s="132"/>
      <c r="C57" s="22" t="s">
        <v>565</v>
      </c>
      <c r="D57" s="22" t="s">
        <v>586</v>
      </c>
      <c r="E57" s="75">
        <v>5</v>
      </c>
      <c r="F57" s="75">
        <v>5</v>
      </c>
      <c r="G57" s="75">
        <v>5</v>
      </c>
      <c r="H57" s="75">
        <v>5</v>
      </c>
      <c r="I57" s="75">
        <v>5</v>
      </c>
    </row>
    <row r="58" spans="1:9" ht="36.75" customHeight="1" x14ac:dyDescent="0.2">
      <c r="A58" s="80">
        <v>50</v>
      </c>
      <c r="B58" s="132"/>
      <c r="C58" s="22" t="s">
        <v>566</v>
      </c>
      <c r="D58" s="75" t="s">
        <v>405</v>
      </c>
      <c r="E58" s="75">
        <v>1</v>
      </c>
      <c r="F58" s="75">
        <v>1</v>
      </c>
      <c r="G58" s="75">
        <v>1</v>
      </c>
      <c r="H58" s="75">
        <v>1</v>
      </c>
      <c r="I58" s="75">
        <v>1</v>
      </c>
    </row>
    <row r="59" spans="1:9" ht="34.5" customHeight="1" x14ac:dyDescent="0.2">
      <c r="A59" s="80">
        <v>51</v>
      </c>
      <c r="B59" s="132"/>
      <c r="C59" s="22" t="s">
        <v>617</v>
      </c>
      <c r="D59" s="75" t="s">
        <v>405</v>
      </c>
      <c r="E59" s="75">
        <v>1</v>
      </c>
      <c r="F59" s="75">
        <v>1</v>
      </c>
      <c r="G59" s="75">
        <v>1</v>
      </c>
      <c r="H59" s="75">
        <v>1</v>
      </c>
      <c r="I59" s="75">
        <v>1</v>
      </c>
    </row>
    <row r="60" spans="1:9" ht="30" x14ac:dyDescent="0.2">
      <c r="A60" s="80">
        <v>52</v>
      </c>
      <c r="B60" s="132"/>
      <c r="C60" s="22" t="s">
        <v>567</v>
      </c>
      <c r="D60" s="75" t="s">
        <v>405</v>
      </c>
      <c r="E60" s="75">
        <v>5</v>
      </c>
      <c r="F60" s="75">
        <v>5</v>
      </c>
      <c r="G60" s="75">
        <v>5</v>
      </c>
      <c r="H60" s="75">
        <v>5</v>
      </c>
      <c r="I60" s="75" t="s">
        <v>541</v>
      </c>
    </row>
    <row r="61" spans="1:9" ht="45" x14ac:dyDescent="0.2">
      <c r="A61" s="80">
        <v>53</v>
      </c>
      <c r="B61" s="132"/>
      <c r="C61" s="77" t="s">
        <v>568</v>
      </c>
      <c r="D61" s="22" t="s">
        <v>569</v>
      </c>
      <c r="E61" s="75">
        <v>1</v>
      </c>
      <c r="F61" s="75">
        <v>1</v>
      </c>
      <c r="G61" s="75">
        <v>1</v>
      </c>
      <c r="H61" s="75">
        <v>1</v>
      </c>
      <c r="I61" s="75">
        <v>1</v>
      </c>
    </row>
    <row r="62" spans="1:9" ht="120" x14ac:dyDescent="0.2">
      <c r="A62" s="80">
        <v>54</v>
      </c>
      <c r="B62" s="133"/>
      <c r="C62" s="22" t="s">
        <v>618</v>
      </c>
      <c r="D62" s="22" t="s">
        <v>570</v>
      </c>
      <c r="E62" s="75">
        <v>5</v>
      </c>
      <c r="F62" s="75">
        <v>5</v>
      </c>
      <c r="G62" s="75">
        <v>5</v>
      </c>
      <c r="H62" s="75">
        <v>5</v>
      </c>
      <c r="I62" s="75">
        <v>5</v>
      </c>
    </row>
    <row r="63" spans="1:9" hidden="1" x14ac:dyDescent="0.2">
      <c r="E63" s="2">
        <f>SUM(E9:E62)</f>
        <v>190</v>
      </c>
      <c r="F63" s="2">
        <f>SUM(F9:F62)</f>
        <v>193</v>
      </c>
      <c r="G63" s="2">
        <f>SUM(G9:G62)</f>
        <v>189</v>
      </c>
      <c r="H63" s="2">
        <f>SUM(H9:H62)</f>
        <v>184</v>
      </c>
      <c r="I63" s="2">
        <f>SUM(I9:I62)</f>
        <v>180</v>
      </c>
    </row>
    <row r="64" spans="1:9" hidden="1" x14ac:dyDescent="0.2">
      <c r="E64" s="2">
        <f>IF(E63=190,20,0)</f>
        <v>20</v>
      </c>
      <c r="F64" s="2">
        <f>IF(F63=193,20,0)</f>
        <v>20</v>
      </c>
      <c r="G64" s="2">
        <f>IF(G63=189,20,0)</f>
        <v>20</v>
      </c>
      <c r="H64" s="2">
        <f>IF(H63=184,20,0)</f>
        <v>20</v>
      </c>
      <c r="I64" s="2">
        <f>IF(I63=180,20,0)</f>
        <v>20</v>
      </c>
    </row>
    <row r="65" spans="5:9" ht="45" hidden="1" x14ac:dyDescent="0.2">
      <c r="E65" s="78" t="s">
        <v>318</v>
      </c>
      <c r="F65" s="78" t="s">
        <v>533</v>
      </c>
      <c r="G65" s="78" t="s">
        <v>534</v>
      </c>
      <c r="H65" s="78" t="s">
        <v>535</v>
      </c>
      <c r="I65" s="78" t="s">
        <v>536</v>
      </c>
    </row>
  </sheetData>
  <mergeCells count="13">
    <mergeCell ref="B50:B62"/>
    <mergeCell ref="B9:B29"/>
    <mergeCell ref="B30:B38"/>
    <mergeCell ref="B39:B49"/>
    <mergeCell ref="A1:I1"/>
    <mergeCell ref="A3:I3"/>
    <mergeCell ref="A4:I4"/>
    <mergeCell ref="A2:I2"/>
    <mergeCell ref="B5:D5"/>
    <mergeCell ref="A7:D7"/>
    <mergeCell ref="A6:I6"/>
    <mergeCell ref="E7:I7"/>
    <mergeCell ref="E5:I5"/>
  </mergeCells>
  <phoneticPr fontId="1" type="noConversion"/>
  <pageMargins left="0.70866141732283472" right="0.70866141732283472" top="0.74803149606299213" bottom="0.74803149606299213" header="0.31496062992125984" footer="0.31496062992125984"/>
  <pageSetup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2"/>
  <sheetViews>
    <sheetView view="pageBreakPreview" zoomScaleNormal="100" zoomScaleSheetLayoutView="100" workbookViewId="0">
      <selection activeCell="B6" sqref="B6:C8"/>
    </sheetView>
  </sheetViews>
  <sheetFormatPr baseColWidth="10" defaultColWidth="11.5" defaultRowHeight="15" x14ac:dyDescent="0.2"/>
  <cols>
    <col min="1" max="16384" width="11.5" style="2"/>
  </cols>
  <sheetData>
    <row r="1" spans="1:9" x14ac:dyDescent="0.2">
      <c r="A1" s="107" t="s">
        <v>756</v>
      </c>
      <c r="B1" s="107"/>
      <c r="C1" s="107"/>
      <c r="D1" s="107"/>
      <c r="E1" s="107"/>
      <c r="F1" s="107"/>
      <c r="G1" s="107"/>
      <c r="H1" s="107"/>
      <c r="I1" s="107"/>
    </row>
    <row r="2" spans="1:9" x14ac:dyDescent="0.2">
      <c r="A2" s="107" t="s">
        <v>619</v>
      </c>
      <c r="B2" s="107"/>
      <c r="C2" s="107"/>
      <c r="D2" s="107"/>
      <c r="E2" s="107"/>
      <c r="F2" s="107"/>
      <c r="G2" s="107"/>
      <c r="H2" s="107"/>
      <c r="I2" s="107"/>
    </row>
    <row r="3" spans="1:9" x14ac:dyDescent="0.2">
      <c r="A3" s="107"/>
      <c r="B3" s="107"/>
      <c r="C3" s="107"/>
      <c r="D3" s="107"/>
      <c r="E3" s="107"/>
      <c r="F3" s="107"/>
      <c r="G3" s="107"/>
      <c r="H3" s="107"/>
      <c r="I3" s="107"/>
    </row>
    <row r="4" spans="1:9" x14ac:dyDescent="0.2">
      <c r="A4" s="162" t="s">
        <v>757</v>
      </c>
      <c r="B4" s="162"/>
      <c r="C4" s="162"/>
      <c r="D4" s="162"/>
      <c r="E4" s="162"/>
      <c r="F4" s="162"/>
      <c r="G4" s="162"/>
      <c r="H4" s="162"/>
      <c r="I4" s="162"/>
    </row>
    <row r="5" spans="1:9" x14ac:dyDescent="0.2">
      <c r="A5" s="86"/>
      <c r="B5" s="86"/>
      <c r="C5" s="86"/>
      <c r="D5" s="86"/>
      <c r="E5" s="86"/>
      <c r="F5" s="86"/>
      <c r="G5" s="86"/>
      <c r="H5" s="150">
        <v>2023</v>
      </c>
      <c r="I5" s="150"/>
    </row>
    <row r="6" spans="1:9" x14ac:dyDescent="0.2">
      <c r="A6" s="86"/>
      <c r="B6" s="165" t="s">
        <v>877</v>
      </c>
      <c r="C6" s="165"/>
      <c r="D6" s="164">
        <f>Carátula!B12</f>
        <v>0</v>
      </c>
      <c r="E6" s="164"/>
      <c r="F6" s="164"/>
      <c r="G6" s="164"/>
      <c r="H6" s="164"/>
      <c r="I6" s="86"/>
    </row>
    <row r="7" spans="1:9" x14ac:dyDescent="0.2">
      <c r="A7" s="86"/>
      <c r="B7" s="165"/>
      <c r="C7" s="165"/>
      <c r="D7" s="164"/>
      <c r="E7" s="164"/>
      <c r="F7" s="164"/>
      <c r="G7" s="164"/>
      <c r="H7" s="164"/>
      <c r="I7" s="95"/>
    </row>
    <row r="8" spans="1:9" x14ac:dyDescent="0.2">
      <c r="A8" s="86"/>
      <c r="B8" s="166" t="s">
        <v>857</v>
      </c>
      <c r="C8" s="166"/>
      <c r="D8" s="167">
        <f>Carátula!B13</f>
        <v>0</v>
      </c>
      <c r="E8" s="168"/>
      <c r="F8" s="168"/>
      <c r="G8" s="168"/>
      <c r="H8" s="169"/>
      <c r="I8" s="88"/>
    </row>
    <row r="9" spans="1:9" x14ac:dyDescent="0.2">
      <c r="A9" s="151"/>
      <c r="B9" s="151"/>
      <c r="C9" s="151"/>
      <c r="D9" s="151"/>
      <c r="H9" s="150"/>
      <c r="I9" s="150"/>
    </row>
    <row r="10" spans="1:9" x14ac:dyDescent="0.2">
      <c r="A10" s="171"/>
      <c r="B10" s="171"/>
      <c r="C10" s="171"/>
      <c r="D10" s="171"/>
      <c r="E10" s="171"/>
      <c r="F10" s="171"/>
      <c r="G10" s="171"/>
      <c r="H10" s="171"/>
      <c r="I10" s="171"/>
    </row>
    <row r="11" spans="1:9" x14ac:dyDescent="0.2">
      <c r="C11" s="170" t="s">
        <v>657</v>
      </c>
      <c r="D11" s="170"/>
      <c r="E11" s="170"/>
      <c r="F11" s="170"/>
      <c r="G11" s="170"/>
      <c r="H11" s="170"/>
    </row>
    <row r="12" spans="1:9" x14ac:dyDescent="0.2">
      <c r="C12" s="170" t="s">
        <v>658</v>
      </c>
      <c r="D12" s="170"/>
      <c r="E12" s="170"/>
      <c r="F12" s="170" t="s">
        <v>659</v>
      </c>
      <c r="G12" s="170"/>
      <c r="H12" s="170"/>
    </row>
    <row r="13" spans="1:9" x14ac:dyDescent="0.2">
      <c r="C13" s="170">
        <f>Evaluación!I378</f>
        <v>1177</v>
      </c>
      <c r="D13" s="170"/>
      <c r="E13" s="170"/>
      <c r="F13" s="170">
        <f>Evaluación!G378</f>
        <v>1177</v>
      </c>
      <c r="G13" s="170"/>
      <c r="H13" s="170"/>
    </row>
    <row r="14" spans="1:9" x14ac:dyDescent="0.2">
      <c r="C14" s="81"/>
      <c r="D14" s="81"/>
      <c r="E14" s="81"/>
      <c r="F14" s="81"/>
      <c r="G14" s="81"/>
      <c r="H14" s="81"/>
    </row>
    <row r="15" spans="1:9" x14ac:dyDescent="0.2">
      <c r="C15" s="170" t="s">
        <v>665</v>
      </c>
      <c r="D15" s="170"/>
      <c r="E15" s="170"/>
      <c r="F15" s="176">
        <f>F13/C13</f>
        <v>1</v>
      </c>
      <c r="G15" s="176"/>
      <c r="H15" s="176"/>
    </row>
    <row r="16" spans="1:9" x14ac:dyDescent="0.2">
      <c r="C16" s="81"/>
      <c r="D16" s="81"/>
      <c r="E16" s="81"/>
      <c r="F16" s="81"/>
      <c r="G16" s="81"/>
      <c r="H16" s="81"/>
    </row>
    <row r="17" spans="1:9" x14ac:dyDescent="0.2">
      <c r="C17" s="177" t="s">
        <v>661</v>
      </c>
      <c r="D17" s="178"/>
      <c r="E17" s="178"/>
      <c r="F17" s="178"/>
      <c r="G17" s="178"/>
      <c r="H17" s="179"/>
    </row>
    <row r="18" spans="1:9" x14ac:dyDescent="0.2">
      <c r="C18" s="177" t="s">
        <v>662</v>
      </c>
      <c r="D18" s="178"/>
      <c r="E18" s="179"/>
      <c r="F18" s="177" t="s">
        <v>664</v>
      </c>
      <c r="G18" s="178"/>
      <c r="H18" s="179"/>
    </row>
    <row r="19" spans="1:9" x14ac:dyDescent="0.2">
      <c r="C19" s="177" t="s">
        <v>663</v>
      </c>
      <c r="D19" s="178"/>
      <c r="E19" s="179"/>
      <c r="F19" s="177" t="s">
        <v>660</v>
      </c>
      <c r="G19" s="178"/>
      <c r="H19" s="179"/>
    </row>
    <row r="21" spans="1:9" hidden="1" x14ac:dyDescent="0.2">
      <c r="C21" s="180" t="s">
        <v>666</v>
      </c>
      <c r="D21" s="180"/>
      <c r="E21" s="180"/>
      <c r="F21" s="180"/>
      <c r="G21" s="180"/>
      <c r="H21" s="180"/>
    </row>
    <row r="22" spans="1:9" ht="32.25" hidden="1" customHeight="1" x14ac:dyDescent="0.2">
      <c r="A22" s="181" t="s">
        <v>722</v>
      </c>
      <c r="B22" s="181"/>
      <c r="C22" s="181"/>
      <c r="D22" s="181"/>
      <c r="E22" s="181"/>
      <c r="F22" s="175" t="str">
        <f>IF(Evaluación!F352=0,"El establecimiento NO acredita hasta que no complete personal de Cirguía general para garantizar la oferta de servicios","CUMPLE")</f>
        <v>CUMPLE</v>
      </c>
      <c r="G22" s="175"/>
      <c r="H22" s="175"/>
      <c r="I22" s="175"/>
    </row>
    <row r="23" spans="1:9" ht="32.25" hidden="1" customHeight="1" x14ac:dyDescent="0.2">
      <c r="A23" s="181" t="s">
        <v>723</v>
      </c>
      <c r="B23" s="181"/>
      <c r="C23" s="181"/>
      <c r="D23" s="181"/>
      <c r="E23" s="181"/>
      <c r="F23" s="175" t="str">
        <f>IF(Evaluación!F353=0,"El establecimiento NO acredita hasta que no complete personal de Anestesiología para garantizar la oferta de servicios","CUMPLE")</f>
        <v>CUMPLE</v>
      </c>
      <c r="G23" s="175"/>
      <c r="H23" s="175"/>
      <c r="I23" s="175"/>
    </row>
    <row r="24" spans="1:9" ht="30" hidden="1" customHeight="1" x14ac:dyDescent="0.2">
      <c r="A24" s="181" t="s">
        <v>724</v>
      </c>
      <c r="B24" s="181"/>
      <c r="C24" s="181"/>
      <c r="D24" s="181"/>
      <c r="E24" s="181"/>
      <c r="F24" s="175" t="str">
        <f>IF(Evaluación!F354=0,"El establecimiento NO acredita hasta que no complete personal de Medicina Familiar o Gineco-obstetricia para garantizar la oferta de servicios","CUMPLE")</f>
        <v>CUMPLE</v>
      </c>
      <c r="G24" s="175"/>
      <c r="H24" s="175"/>
      <c r="I24" s="175"/>
    </row>
    <row r="25" spans="1:9" ht="30" hidden="1" customHeight="1" x14ac:dyDescent="0.2">
      <c r="A25" s="172" t="s">
        <v>720</v>
      </c>
      <c r="B25" s="173"/>
      <c r="C25" s="173"/>
      <c r="D25" s="173"/>
      <c r="E25" s="174"/>
      <c r="F25" s="175" t="str">
        <f>IF(Evaluación!F355=0,"El establecimiento NO acredita hasta que no complete personal de Medicina general para garantizar la oferta de servicios","CUMPLE")</f>
        <v>CUMPLE</v>
      </c>
      <c r="G25" s="175"/>
      <c r="H25" s="175"/>
      <c r="I25" s="175"/>
    </row>
    <row r="26" spans="1:9" ht="30" hidden="1" customHeight="1" x14ac:dyDescent="0.2">
      <c r="A26" s="172" t="s">
        <v>721</v>
      </c>
      <c r="B26" s="173"/>
      <c r="C26" s="173"/>
      <c r="D26" s="173"/>
      <c r="E26" s="174"/>
      <c r="F26" s="175" t="str">
        <f>IF(Evaluación!F356=0,"El establecimiento NO acredita hasta que no complete personal de Enfermería para garantizar la oferta de servicios","CUMPLE")</f>
        <v>CUMPLE</v>
      </c>
      <c r="G26" s="175"/>
      <c r="H26" s="175"/>
      <c r="I26" s="175"/>
    </row>
    <row r="27" spans="1:9" ht="32.25" hidden="1" customHeight="1" x14ac:dyDescent="0.2">
      <c r="A27" s="181" t="s">
        <v>725</v>
      </c>
      <c r="B27" s="181"/>
      <c r="C27" s="181"/>
      <c r="D27" s="181"/>
      <c r="E27" s="181"/>
      <c r="F27" s="175" t="str">
        <f>IF(Evaluación!F357=0,"El establecimiento NO acredita hasta que no complete los núcleos básicos para garantizar la oferta de servicios","CUMPLE")</f>
        <v>CUMPLE</v>
      </c>
      <c r="G27" s="175"/>
      <c r="H27" s="175"/>
      <c r="I27" s="175"/>
    </row>
    <row r="28" spans="1:9" ht="35.25" hidden="1" customHeight="1" x14ac:dyDescent="0.2">
      <c r="A28" s="181" t="s">
        <v>726</v>
      </c>
      <c r="B28" s="181"/>
      <c r="C28" s="181"/>
      <c r="D28" s="181"/>
      <c r="E28" s="181"/>
      <c r="F28" s="175" t="str">
        <f>IF(Evaluación!F359=0,"El establecimiento NO acredita hasta que no complete personal técnico laboratorista para garantizar la oferta de servicios","CUMPLE")</f>
        <v>CUMPLE</v>
      </c>
      <c r="G28" s="175"/>
      <c r="H28" s="175"/>
      <c r="I28" s="175"/>
    </row>
    <row r="29" spans="1:9" ht="34.5" hidden="1" customHeight="1" x14ac:dyDescent="0.2">
      <c r="A29" s="181" t="s">
        <v>727</v>
      </c>
      <c r="B29" s="181"/>
      <c r="C29" s="181"/>
      <c r="D29" s="181"/>
      <c r="E29" s="181"/>
      <c r="F29" s="175" t="str">
        <f>IF(Evaluación!F360=0,"El establecimiento NO acredita hasta que no complete personal técnico radiólogo para garantizar la oferta de servicios","CUMPLE")</f>
        <v>CUMPLE</v>
      </c>
      <c r="G29" s="175"/>
      <c r="H29" s="175"/>
      <c r="I29" s="175"/>
    </row>
    <row r="30" spans="1:9" ht="33" hidden="1" customHeight="1" x14ac:dyDescent="0.2">
      <c r="A30" s="181" t="s">
        <v>11</v>
      </c>
      <c r="B30" s="181"/>
      <c r="C30" s="181"/>
      <c r="D30" s="181"/>
      <c r="E30" s="181"/>
      <c r="F30" s="182" t="str">
        <f>IF(Evaluación!F366=0,"El establecimiento NO acredita por no contar con planta de energía eléctrica de emergencia","CUMPLE")</f>
        <v>CUMPLE</v>
      </c>
      <c r="G30" s="183"/>
      <c r="H30" s="183"/>
      <c r="I30" s="183"/>
    </row>
    <row r="31" spans="1:9" hidden="1" x14ac:dyDescent="0.2">
      <c r="A31" s="171"/>
      <c r="B31" s="171"/>
      <c r="C31" s="171"/>
      <c r="D31" s="171"/>
      <c r="E31" s="171"/>
      <c r="F31" s="171"/>
      <c r="G31" s="171"/>
      <c r="H31" s="171"/>
      <c r="I31" s="171"/>
    </row>
    <row r="32" spans="1:9" ht="16" hidden="1" x14ac:dyDescent="0.2">
      <c r="A32" s="82"/>
    </row>
  </sheetData>
  <mergeCells count="45">
    <mergeCell ref="A27:E27"/>
    <mergeCell ref="F27:I27"/>
    <mergeCell ref="A26:E26"/>
    <mergeCell ref="F26:I26"/>
    <mergeCell ref="A31:E31"/>
    <mergeCell ref="F31:I31"/>
    <mergeCell ref="A30:E30"/>
    <mergeCell ref="A28:E28"/>
    <mergeCell ref="F30:I30"/>
    <mergeCell ref="A29:E29"/>
    <mergeCell ref="F29:I29"/>
    <mergeCell ref="F28:I28"/>
    <mergeCell ref="A25:E25"/>
    <mergeCell ref="F25:I25"/>
    <mergeCell ref="F24:I24"/>
    <mergeCell ref="F15:H15"/>
    <mergeCell ref="C17:H17"/>
    <mergeCell ref="C19:E19"/>
    <mergeCell ref="C18:E18"/>
    <mergeCell ref="F18:H18"/>
    <mergeCell ref="C21:H21"/>
    <mergeCell ref="C15:E15"/>
    <mergeCell ref="F19:H19"/>
    <mergeCell ref="A22:E22"/>
    <mergeCell ref="A24:E24"/>
    <mergeCell ref="F22:I22"/>
    <mergeCell ref="F23:I23"/>
    <mergeCell ref="A23:E23"/>
    <mergeCell ref="A2:I2"/>
    <mergeCell ref="A1:I1"/>
    <mergeCell ref="A3:I3"/>
    <mergeCell ref="A4:I4"/>
    <mergeCell ref="H5:I5"/>
    <mergeCell ref="D6:H7"/>
    <mergeCell ref="B6:C7"/>
    <mergeCell ref="B8:C8"/>
    <mergeCell ref="D8:H8"/>
    <mergeCell ref="C13:E13"/>
    <mergeCell ref="F13:H13"/>
    <mergeCell ref="C12:E12"/>
    <mergeCell ref="F12:H12"/>
    <mergeCell ref="A10:I10"/>
    <mergeCell ref="C11:H11"/>
    <mergeCell ref="A9:D9"/>
    <mergeCell ref="H9:I9"/>
  </mergeCells>
  <phoneticPr fontId="1" type="noConversion"/>
  <pageMargins left="0.7" right="0.7" top="0.75" bottom="0.75" header="0.3" footer="0.3"/>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Carátula</vt:lpstr>
      <vt:lpstr>Evaluación</vt:lpstr>
      <vt:lpstr>Farmacia </vt:lpstr>
      <vt:lpstr>Carro rojo</vt:lpstr>
      <vt:lpstr>Resultados</vt:lpstr>
      <vt:lpstr>Carátula!Área_de_impresión</vt:lpstr>
      <vt:lpstr>Evaluación!Área_de_impresión</vt:lpstr>
      <vt:lpstr>'Farmacia '!Área_de_impresión</vt:lpstr>
      <vt:lpstr>Resultados!Área_de_impresión</vt:lpstr>
      <vt:lpstr>'Carro rojo'!Títulos_a_imprimir</vt:lpstr>
      <vt:lpstr>Evaluación!Títulos_a_imprimir</vt:lpstr>
      <vt:lpstr>'Farmacia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dc:creator>
  <cp:lastModifiedBy>Microsoft Office User</cp:lastModifiedBy>
  <cp:lastPrinted>2022-07-13T22:25:34Z</cp:lastPrinted>
  <dcterms:created xsi:type="dcterms:W3CDTF">2008-06-09T03:47:38Z</dcterms:created>
  <dcterms:modified xsi:type="dcterms:W3CDTF">2023-07-05T23:04:21Z</dcterms:modified>
</cp:coreProperties>
</file>