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1"/>
  <workbookPr/>
  <mc:AlternateContent xmlns:mc="http://schemas.openxmlformats.org/markup-compatibility/2006">
    <mc:Choice Requires="x15">
      <x15ac:absPath xmlns:x15ac="http://schemas.microsoft.com/office/spreadsheetml/2010/11/ac" url="/Users/moro/Desktop/NORMATIVIDAD/CRITERIOS DE EVALUACIÓN, CÉDULAS Y FORMATOS 2023/CÉDULAS 2023/"/>
    </mc:Choice>
  </mc:AlternateContent>
  <xr:revisionPtr revIDLastSave="0" documentId="13_ncr:1_{34F1DD80-F250-3142-BF40-B145C2B7FEEC}" xr6:coauthVersionLast="47" xr6:coauthVersionMax="47" xr10:uidLastSave="{00000000-0000-0000-0000-000000000000}"/>
  <bookViews>
    <workbookView xWindow="6700" yWindow="0" windowWidth="18900" windowHeight="19860" tabRatio="786" xr2:uid="{00000000-000D-0000-FFFF-FFFF00000000}"/>
  </bookViews>
  <sheets>
    <sheet name="Carátula" sheetId="6" r:id="rId1"/>
    <sheet name="Evaluación" sheetId="2" r:id="rId2"/>
    <sheet name="Carro rojo" sheetId="5" r:id="rId3"/>
    <sheet name="Resultado" sheetId="3" r:id="rId4"/>
  </sheets>
  <definedNames>
    <definedName name="_xlnm._FilterDatabase" localSheetId="1" hidden="1">Evaluación!$B$8:$F$199</definedName>
    <definedName name="_xlnm.Print_Area" localSheetId="0">Carátula!$A$1:$G$29</definedName>
    <definedName name="_xlnm.Print_Area" localSheetId="2">'Carro rojo'!$A$1:$H$63</definedName>
    <definedName name="_xlnm.Print_Area" localSheetId="1">Evaluación!$A$1:$F$199</definedName>
    <definedName name="_xlnm.Print_Area" localSheetId="3">Resultado!$A$1:$G$20</definedName>
    <definedName name="_xlnm.Print_Titles" localSheetId="2">'Carro rojo'!$1:$9</definedName>
    <definedName name="_xlnm.Print_Titles" localSheetId="1">Evaluación!$1:$8</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8" i="3" l="1"/>
  <c r="D6" i="3"/>
  <c r="A4" i="3"/>
  <c r="E6" i="5"/>
  <c r="B6" i="5"/>
  <c r="A4" i="5"/>
  <c r="E6" i="2" l="1"/>
  <c r="B6" i="2"/>
  <c r="F64" i="5" l="1"/>
  <c r="F65" i="5" s="1"/>
  <c r="F178" i="2" s="1"/>
  <c r="G64" i="5"/>
  <c r="H64" i="5"/>
  <c r="H65" i="5" s="1"/>
  <c r="F180" i="2" s="1"/>
  <c r="I180" i="2" s="1"/>
  <c r="K64" i="5"/>
  <c r="K65" i="5" s="1"/>
  <c r="N64" i="5"/>
  <c r="N65" i="5" s="1"/>
  <c r="Q64" i="5"/>
  <c r="Q65" i="5" s="1"/>
  <c r="T64" i="5"/>
  <c r="T65" i="5" s="1"/>
  <c r="W64" i="5"/>
  <c r="W65" i="5" s="1"/>
  <c r="Z64" i="5"/>
  <c r="Z65" i="5" s="1"/>
  <c r="AC64" i="5"/>
  <c r="AC65" i="5" s="1"/>
  <c r="AF64" i="5"/>
  <c r="AF65" i="5" s="1"/>
  <c r="AI64" i="5"/>
  <c r="AI65" i="5" s="1"/>
  <c r="G65" i="5"/>
  <c r="F179" i="2" s="1"/>
  <c r="I179" i="2" s="1"/>
  <c r="E64" i="5"/>
  <c r="E65" i="5" s="1"/>
  <c r="F177" i="2" s="1"/>
  <c r="AH63" i="5"/>
  <c r="AG63" i="5" s="1"/>
  <c r="AE63" i="5"/>
  <c r="AD63" i="5" s="1"/>
  <c r="AB63" i="5"/>
  <c r="AA63" i="5" s="1"/>
  <c r="Y63" i="5"/>
  <c r="X63" i="5" s="1"/>
  <c r="V63" i="5"/>
  <c r="U63" i="5" s="1"/>
  <c r="S63" i="5"/>
  <c r="R63" i="5" s="1"/>
  <c r="P63" i="5"/>
  <c r="O63" i="5" s="1"/>
  <c r="M63" i="5"/>
  <c r="L63" i="5" s="1"/>
  <c r="J63" i="5"/>
  <c r="I63" i="5" s="1"/>
  <c r="AH62" i="5"/>
  <c r="AG62" i="5" s="1"/>
  <c r="AE62" i="5"/>
  <c r="AD62" i="5" s="1"/>
  <c r="AB62" i="5"/>
  <c r="AA62" i="5" s="1"/>
  <c r="Y62" i="5"/>
  <c r="X62" i="5" s="1"/>
  <c r="V62" i="5"/>
  <c r="U62" i="5" s="1"/>
  <c r="S62" i="5"/>
  <c r="R62" i="5" s="1"/>
  <c r="P62" i="5"/>
  <c r="O62" i="5" s="1"/>
  <c r="M62" i="5"/>
  <c r="L62" i="5" s="1"/>
  <c r="J62" i="5"/>
  <c r="I62" i="5" s="1"/>
  <c r="AH61" i="5"/>
  <c r="AG61" i="5" s="1"/>
  <c r="AE61" i="5"/>
  <c r="AD61" i="5" s="1"/>
  <c r="AB61" i="5"/>
  <c r="AA61" i="5" s="1"/>
  <c r="Y61" i="5"/>
  <c r="X61" i="5" s="1"/>
  <c r="V61" i="5"/>
  <c r="U61" i="5" s="1"/>
  <c r="S61" i="5"/>
  <c r="R61" i="5" s="1"/>
  <c r="P61" i="5"/>
  <c r="O61" i="5" s="1"/>
  <c r="M61" i="5"/>
  <c r="L61" i="5" s="1"/>
  <c r="J61" i="5"/>
  <c r="I61" i="5" s="1"/>
  <c r="AH60" i="5"/>
  <c r="AG60" i="5" s="1"/>
  <c r="AE60" i="5"/>
  <c r="AD60" i="5" s="1"/>
  <c r="AB60" i="5"/>
  <c r="AA60" i="5" s="1"/>
  <c r="Y60" i="5"/>
  <c r="X60" i="5" s="1"/>
  <c r="V60" i="5"/>
  <c r="U60" i="5" s="1"/>
  <c r="S60" i="5"/>
  <c r="R60" i="5" s="1"/>
  <c r="P60" i="5"/>
  <c r="O60" i="5" s="1"/>
  <c r="M60" i="5"/>
  <c r="L60" i="5" s="1"/>
  <c r="J60" i="5"/>
  <c r="I60" i="5"/>
  <c r="AH59" i="5"/>
  <c r="AG59" i="5" s="1"/>
  <c r="AE59" i="5"/>
  <c r="AD59" i="5"/>
  <c r="AB59" i="5"/>
  <c r="AA59" i="5" s="1"/>
  <c r="Y59" i="5"/>
  <c r="X59" i="5" s="1"/>
  <c r="V59" i="5"/>
  <c r="U59" i="5" s="1"/>
  <c r="S59" i="5"/>
  <c r="R59" i="5" s="1"/>
  <c r="P59" i="5"/>
  <c r="O59" i="5" s="1"/>
  <c r="M59" i="5"/>
  <c r="L59" i="5" s="1"/>
  <c r="J59" i="5"/>
  <c r="I59" i="5" s="1"/>
  <c r="AH58" i="5"/>
  <c r="AG58" i="5" s="1"/>
  <c r="AE58" i="5"/>
  <c r="AD58" i="5" s="1"/>
  <c r="AB58" i="5"/>
  <c r="AA58" i="5" s="1"/>
  <c r="Y58" i="5"/>
  <c r="X58" i="5" s="1"/>
  <c r="V58" i="5"/>
  <c r="U58" i="5" s="1"/>
  <c r="S58" i="5"/>
  <c r="R58" i="5" s="1"/>
  <c r="P58" i="5"/>
  <c r="O58" i="5" s="1"/>
  <c r="M58" i="5"/>
  <c r="L58" i="5" s="1"/>
  <c r="J58" i="5"/>
  <c r="I58" i="5" s="1"/>
  <c r="AH57" i="5"/>
  <c r="AG57" i="5" s="1"/>
  <c r="AE57" i="5"/>
  <c r="AD57" i="5" s="1"/>
  <c r="AB57" i="5"/>
  <c r="AA57" i="5" s="1"/>
  <c r="Y57" i="5"/>
  <c r="X57" i="5" s="1"/>
  <c r="V57" i="5"/>
  <c r="U57" i="5" s="1"/>
  <c r="S57" i="5"/>
  <c r="R57" i="5" s="1"/>
  <c r="P57" i="5"/>
  <c r="O57" i="5" s="1"/>
  <c r="M57" i="5"/>
  <c r="L57" i="5" s="1"/>
  <c r="J57" i="5"/>
  <c r="I57" i="5" s="1"/>
  <c r="AH56" i="5"/>
  <c r="AG56" i="5" s="1"/>
  <c r="AE56" i="5"/>
  <c r="AD56" i="5" s="1"/>
  <c r="AB56" i="5"/>
  <c r="AA56" i="5" s="1"/>
  <c r="Y56" i="5"/>
  <c r="X56" i="5" s="1"/>
  <c r="V56" i="5"/>
  <c r="U56" i="5" s="1"/>
  <c r="S56" i="5"/>
  <c r="R56" i="5" s="1"/>
  <c r="P56" i="5"/>
  <c r="O56" i="5" s="1"/>
  <c r="M56" i="5"/>
  <c r="L56" i="5" s="1"/>
  <c r="J56" i="5"/>
  <c r="I56" i="5" s="1"/>
  <c r="AH55" i="5"/>
  <c r="AG55" i="5" s="1"/>
  <c r="AE55" i="5"/>
  <c r="AD55" i="5" s="1"/>
  <c r="AB55" i="5"/>
  <c r="AA55" i="5" s="1"/>
  <c r="Y55" i="5"/>
  <c r="X55" i="5" s="1"/>
  <c r="V55" i="5"/>
  <c r="U55" i="5" s="1"/>
  <c r="S55" i="5"/>
  <c r="R55" i="5" s="1"/>
  <c r="P55" i="5"/>
  <c r="O55" i="5" s="1"/>
  <c r="M55" i="5"/>
  <c r="L55" i="5" s="1"/>
  <c r="J55" i="5"/>
  <c r="I55" i="5" s="1"/>
  <c r="AH54" i="5"/>
  <c r="AG54" i="5" s="1"/>
  <c r="AE54" i="5"/>
  <c r="AD54" i="5" s="1"/>
  <c r="AB54" i="5"/>
  <c r="AA54" i="5" s="1"/>
  <c r="Y54" i="5"/>
  <c r="X54" i="5" s="1"/>
  <c r="V54" i="5"/>
  <c r="U54" i="5" s="1"/>
  <c r="S54" i="5"/>
  <c r="R54" i="5" s="1"/>
  <c r="P54" i="5"/>
  <c r="O54" i="5" s="1"/>
  <c r="M54" i="5"/>
  <c r="L54" i="5" s="1"/>
  <c r="J54" i="5"/>
  <c r="I54" i="5" s="1"/>
  <c r="AH53" i="5"/>
  <c r="AG53" i="5" s="1"/>
  <c r="AE53" i="5"/>
  <c r="AD53" i="5" s="1"/>
  <c r="AB53" i="5"/>
  <c r="AA53" i="5" s="1"/>
  <c r="Y53" i="5"/>
  <c r="X53" i="5" s="1"/>
  <c r="V53" i="5"/>
  <c r="U53" i="5" s="1"/>
  <c r="S53" i="5"/>
  <c r="R53" i="5" s="1"/>
  <c r="P53" i="5"/>
  <c r="O53" i="5" s="1"/>
  <c r="M53" i="5"/>
  <c r="L53" i="5" s="1"/>
  <c r="J53" i="5"/>
  <c r="I53" i="5" s="1"/>
  <c r="AH52" i="5"/>
  <c r="AG52" i="5" s="1"/>
  <c r="AE52" i="5"/>
  <c r="AD52" i="5" s="1"/>
  <c r="AB52" i="5"/>
  <c r="AA52" i="5" s="1"/>
  <c r="Y52" i="5"/>
  <c r="X52" i="5" s="1"/>
  <c r="V52" i="5"/>
  <c r="U52" i="5" s="1"/>
  <c r="S52" i="5"/>
  <c r="R52" i="5" s="1"/>
  <c r="P52" i="5"/>
  <c r="O52" i="5" s="1"/>
  <c r="M52" i="5"/>
  <c r="L52" i="5" s="1"/>
  <c r="J52" i="5"/>
  <c r="I52" i="5" s="1"/>
  <c r="AH51" i="5"/>
  <c r="AG51" i="5" s="1"/>
  <c r="AE51" i="5"/>
  <c r="AD51" i="5" s="1"/>
  <c r="AB51" i="5"/>
  <c r="AA51" i="5" s="1"/>
  <c r="Y51" i="5"/>
  <c r="X51" i="5" s="1"/>
  <c r="V51" i="5"/>
  <c r="U51" i="5" s="1"/>
  <c r="S51" i="5"/>
  <c r="R51" i="5" s="1"/>
  <c r="P51" i="5"/>
  <c r="O51" i="5" s="1"/>
  <c r="M51" i="5"/>
  <c r="L51" i="5" s="1"/>
  <c r="J51" i="5"/>
  <c r="I51" i="5" s="1"/>
  <c r="AH50" i="5"/>
  <c r="AG50" i="5" s="1"/>
  <c r="AE50" i="5"/>
  <c r="AD50" i="5" s="1"/>
  <c r="AB50" i="5"/>
  <c r="AA50" i="5" s="1"/>
  <c r="Y50" i="5"/>
  <c r="X50" i="5" s="1"/>
  <c r="V50" i="5"/>
  <c r="U50" i="5" s="1"/>
  <c r="S50" i="5"/>
  <c r="R50" i="5" s="1"/>
  <c r="P50" i="5"/>
  <c r="O50" i="5" s="1"/>
  <c r="M50" i="5"/>
  <c r="L50" i="5" s="1"/>
  <c r="J50" i="5"/>
  <c r="I50" i="5" s="1"/>
  <c r="AH49" i="5"/>
  <c r="AG49" i="5" s="1"/>
  <c r="AE49" i="5"/>
  <c r="AD49" i="5" s="1"/>
  <c r="AB49" i="5"/>
  <c r="AA49" i="5" s="1"/>
  <c r="Y49" i="5"/>
  <c r="X49" i="5" s="1"/>
  <c r="V49" i="5"/>
  <c r="U49" i="5" s="1"/>
  <c r="S49" i="5"/>
  <c r="R49" i="5" s="1"/>
  <c r="P49" i="5"/>
  <c r="O49" i="5" s="1"/>
  <c r="M49" i="5"/>
  <c r="L49" i="5" s="1"/>
  <c r="J49" i="5"/>
  <c r="I49" i="5" s="1"/>
  <c r="AH48" i="5"/>
  <c r="AG48" i="5" s="1"/>
  <c r="AE48" i="5"/>
  <c r="AD48" i="5" s="1"/>
  <c r="AB48" i="5"/>
  <c r="AA48" i="5" s="1"/>
  <c r="Y48" i="5"/>
  <c r="X48" i="5" s="1"/>
  <c r="V48" i="5"/>
  <c r="U48" i="5" s="1"/>
  <c r="S48" i="5"/>
  <c r="R48" i="5" s="1"/>
  <c r="P48" i="5"/>
  <c r="O48" i="5" s="1"/>
  <c r="M48" i="5"/>
  <c r="L48" i="5" s="1"/>
  <c r="J48" i="5"/>
  <c r="I48" i="5"/>
  <c r="AH47" i="5"/>
  <c r="AG47" i="5" s="1"/>
  <c r="AE47" i="5"/>
  <c r="AD47" i="5"/>
  <c r="AB47" i="5"/>
  <c r="AA47" i="5" s="1"/>
  <c r="Y47" i="5"/>
  <c r="X47" i="5" s="1"/>
  <c r="V47" i="5"/>
  <c r="U47" i="5" s="1"/>
  <c r="S47" i="5"/>
  <c r="R47" i="5" s="1"/>
  <c r="P47" i="5"/>
  <c r="O47" i="5" s="1"/>
  <c r="M47" i="5"/>
  <c r="L47" i="5" s="1"/>
  <c r="J47" i="5"/>
  <c r="I47" i="5" s="1"/>
  <c r="AH46" i="5"/>
  <c r="AG46" i="5" s="1"/>
  <c r="AE46" i="5"/>
  <c r="AD46" i="5" s="1"/>
  <c r="AB46" i="5"/>
  <c r="AA46" i="5" s="1"/>
  <c r="Y46" i="5"/>
  <c r="X46" i="5" s="1"/>
  <c r="V46" i="5"/>
  <c r="U46" i="5" s="1"/>
  <c r="S46" i="5"/>
  <c r="R46" i="5" s="1"/>
  <c r="P46" i="5"/>
  <c r="O46" i="5" s="1"/>
  <c r="M46" i="5"/>
  <c r="L46" i="5" s="1"/>
  <c r="J46" i="5"/>
  <c r="I46" i="5" s="1"/>
  <c r="AH45" i="5"/>
  <c r="AG45" i="5" s="1"/>
  <c r="AE45" i="5"/>
  <c r="AD45" i="5" s="1"/>
  <c r="AB45" i="5"/>
  <c r="AA45" i="5" s="1"/>
  <c r="Y45" i="5"/>
  <c r="X45" i="5" s="1"/>
  <c r="V45" i="5"/>
  <c r="U45" i="5" s="1"/>
  <c r="S45" i="5"/>
  <c r="R45" i="5" s="1"/>
  <c r="P45" i="5"/>
  <c r="O45" i="5" s="1"/>
  <c r="M45" i="5"/>
  <c r="L45" i="5" s="1"/>
  <c r="J45" i="5"/>
  <c r="I45" i="5" s="1"/>
  <c r="AH44" i="5"/>
  <c r="AG44" i="5" s="1"/>
  <c r="AE44" i="5"/>
  <c r="AD44" i="5" s="1"/>
  <c r="AB44" i="5"/>
  <c r="AA44" i="5" s="1"/>
  <c r="Y44" i="5"/>
  <c r="X44" i="5" s="1"/>
  <c r="V44" i="5"/>
  <c r="U44" i="5" s="1"/>
  <c r="S44" i="5"/>
  <c r="R44" i="5" s="1"/>
  <c r="P44" i="5"/>
  <c r="O44" i="5" s="1"/>
  <c r="M44" i="5"/>
  <c r="L44" i="5" s="1"/>
  <c r="J44" i="5"/>
  <c r="I44" i="5" s="1"/>
  <c r="AH43" i="5"/>
  <c r="AG43" i="5" s="1"/>
  <c r="AE43" i="5"/>
  <c r="AD43" i="5" s="1"/>
  <c r="AB43" i="5"/>
  <c r="AA43" i="5" s="1"/>
  <c r="Y43" i="5"/>
  <c r="X43" i="5" s="1"/>
  <c r="V43" i="5"/>
  <c r="U43" i="5" s="1"/>
  <c r="S43" i="5"/>
  <c r="R43" i="5" s="1"/>
  <c r="P43" i="5"/>
  <c r="O43" i="5" s="1"/>
  <c r="M43" i="5"/>
  <c r="L43" i="5" s="1"/>
  <c r="J43" i="5"/>
  <c r="I43" i="5" s="1"/>
  <c r="AH42" i="5"/>
  <c r="AG42" i="5" s="1"/>
  <c r="AE42" i="5"/>
  <c r="AD42" i="5" s="1"/>
  <c r="AB42" i="5"/>
  <c r="AA42" i="5" s="1"/>
  <c r="Y42" i="5"/>
  <c r="X42" i="5" s="1"/>
  <c r="V42" i="5"/>
  <c r="U42" i="5" s="1"/>
  <c r="S42" i="5"/>
  <c r="R42" i="5" s="1"/>
  <c r="P42" i="5"/>
  <c r="O42" i="5" s="1"/>
  <c r="M42" i="5"/>
  <c r="L42" i="5" s="1"/>
  <c r="J42" i="5"/>
  <c r="I42" i="5" s="1"/>
  <c r="AH41" i="5"/>
  <c r="AG41" i="5" s="1"/>
  <c r="AE41" i="5"/>
  <c r="AD41" i="5" s="1"/>
  <c r="AB41" i="5"/>
  <c r="AA41" i="5" s="1"/>
  <c r="Y41" i="5"/>
  <c r="X41" i="5" s="1"/>
  <c r="V41" i="5"/>
  <c r="U41" i="5" s="1"/>
  <c r="S41" i="5"/>
  <c r="R41" i="5" s="1"/>
  <c r="P41" i="5"/>
  <c r="O41" i="5" s="1"/>
  <c r="M41" i="5"/>
  <c r="L41" i="5" s="1"/>
  <c r="J41" i="5"/>
  <c r="I41" i="5" s="1"/>
  <c r="AH40" i="5"/>
  <c r="AG40" i="5" s="1"/>
  <c r="AE40" i="5"/>
  <c r="AD40" i="5" s="1"/>
  <c r="AB40" i="5"/>
  <c r="AA40" i="5" s="1"/>
  <c r="Y40" i="5"/>
  <c r="X40" i="5" s="1"/>
  <c r="V40" i="5"/>
  <c r="U40" i="5" s="1"/>
  <c r="S40" i="5"/>
  <c r="R40" i="5" s="1"/>
  <c r="P40" i="5"/>
  <c r="O40" i="5" s="1"/>
  <c r="M40" i="5"/>
  <c r="L40" i="5" s="1"/>
  <c r="J40" i="5"/>
  <c r="I40" i="5" s="1"/>
  <c r="AH39" i="5"/>
  <c r="AG39" i="5" s="1"/>
  <c r="AE39" i="5"/>
  <c r="AD39" i="5" s="1"/>
  <c r="AB39" i="5"/>
  <c r="AA39" i="5" s="1"/>
  <c r="Y39" i="5"/>
  <c r="X39" i="5" s="1"/>
  <c r="V39" i="5"/>
  <c r="U39" i="5" s="1"/>
  <c r="S39" i="5"/>
  <c r="R39" i="5" s="1"/>
  <c r="P39" i="5"/>
  <c r="O39" i="5" s="1"/>
  <c r="M39" i="5"/>
  <c r="L39" i="5" s="1"/>
  <c r="J39" i="5"/>
  <c r="I39" i="5" s="1"/>
  <c r="AH38" i="5"/>
  <c r="AG38" i="5" s="1"/>
  <c r="AE38" i="5"/>
  <c r="AD38" i="5" s="1"/>
  <c r="AB38" i="5"/>
  <c r="AA38" i="5"/>
  <c r="Y38" i="5"/>
  <c r="X38" i="5" s="1"/>
  <c r="V38" i="5"/>
  <c r="U38" i="5" s="1"/>
  <c r="S38" i="5"/>
  <c r="R38" i="5" s="1"/>
  <c r="P38" i="5"/>
  <c r="O38" i="5" s="1"/>
  <c r="M38" i="5"/>
  <c r="L38" i="5" s="1"/>
  <c r="J38" i="5"/>
  <c r="I38" i="5" s="1"/>
  <c r="AH37" i="5"/>
  <c r="AG37" i="5" s="1"/>
  <c r="AE37" i="5"/>
  <c r="AD37" i="5" s="1"/>
  <c r="AB37" i="5"/>
  <c r="AA37" i="5" s="1"/>
  <c r="Y37" i="5"/>
  <c r="X37" i="5" s="1"/>
  <c r="V37" i="5"/>
  <c r="U37" i="5" s="1"/>
  <c r="S37" i="5"/>
  <c r="R37" i="5" s="1"/>
  <c r="P37" i="5"/>
  <c r="O37" i="5" s="1"/>
  <c r="M37" i="5"/>
  <c r="L37" i="5" s="1"/>
  <c r="J37" i="5"/>
  <c r="I37" i="5" s="1"/>
  <c r="AH36" i="5"/>
  <c r="AG36" i="5" s="1"/>
  <c r="AE36" i="5"/>
  <c r="AD36" i="5" s="1"/>
  <c r="AB36" i="5"/>
  <c r="AA36" i="5" s="1"/>
  <c r="Y36" i="5"/>
  <c r="X36" i="5" s="1"/>
  <c r="V36" i="5"/>
  <c r="U36" i="5" s="1"/>
  <c r="S36" i="5"/>
  <c r="R36" i="5" s="1"/>
  <c r="P36" i="5"/>
  <c r="O36" i="5" s="1"/>
  <c r="M36" i="5"/>
  <c r="L36" i="5" s="1"/>
  <c r="J36" i="5"/>
  <c r="I36" i="5" s="1"/>
  <c r="AH35" i="5"/>
  <c r="AG35" i="5" s="1"/>
  <c r="AE35" i="5"/>
  <c r="AD35" i="5" s="1"/>
  <c r="AB35" i="5"/>
  <c r="AA35" i="5" s="1"/>
  <c r="Y35" i="5"/>
  <c r="X35" i="5" s="1"/>
  <c r="V35" i="5"/>
  <c r="U35" i="5" s="1"/>
  <c r="S35" i="5"/>
  <c r="R35" i="5" s="1"/>
  <c r="P35" i="5"/>
  <c r="O35" i="5" s="1"/>
  <c r="M35" i="5"/>
  <c r="L35" i="5" s="1"/>
  <c r="J35" i="5"/>
  <c r="I35" i="5" s="1"/>
  <c r="AH34" i="5"/>
  <c r="AG34" i="5" s="1"/>
  <c r="AE34" i="5"/>
  <c r="AD34" i="5" s="1"/>
  <c r="AB34" i="5"/>
  <c r="AA34" i="5" s="1"/>
  <c r="Y34" i="5"/>
  <c r="X34" i="5" s="1"/>
  <c r="V34" i="5"/>
  <c r="U34" i="5" s="1"/>
  <c r="S34" i="5"/>
  <c r="R34" i="5" s="1"/>
  <c r="P34" i="5"/>
  <c r="O34" i="5" s="1"/>
  <c r="M34" i="5"/>
  <c r="L34" i="5" s="1"/>
  <c r="J34" i="5"/>
  <c r="I34" i="5" s="1"/>
  <c r="AH33" i="5"/>
  <c r="AG33" i="5" s="1"/>
  <c r="AE33" i="5"/>
  <c r="AD33" i="5" s="1"/>
  <c r="AB33" i="5"/>
  <c r="AA33" i="5" s="1"/>
  <c r="Y33" i="5"/>
  <c r="X33" i="5" s="1"/>
  <c r="V33" i="5"/>
  <c r="U33" i="5" s="1"/>
  <c r="S33" i="5"/>
  <c r="R33" i="5" s="1"/>
  <c r="P33" i="5"/>
  <c r="O33" i="5" s="1"/>
  <c r="M33" i="5"/>
  <c r="L33" i="5" s="1"/>
  <c r="J33" i="5"/>
  <c r="I33" i="5" s="1"/>
  <c r="AH32" i="5"/>
  <c r="AG32" i="5" s="1"/>
  <c r="AE32" i="5"/>
  <c r="AD32" i="5" s="1"/>
  <c r="AB32" i="5"/>
  <c r="AA32" i="5" s="1"/>
  <c r="Y32" i="5"/>
  <c r="X32" i="5" s="1"/>
  <c r="V32" i="5"/>
  <c r="U32" i="5" s="1"/>
  <c r="S32" i="5"/>
  <c r="R32" i="5" s="1"/>
  <c r="P32" i="5"/>
  <c r="O32" i="5" s="1"/>
  <c r="M32" i="5"/>
  <c r="L32" i="5" s="1"/>
  <c r="J32" i="5"/>
  <c r="I32" i="5" s="1"/>
  <c r="AH31" i="5"/>
  <c r="AG31" i="5" s="1"/>
  <c r="AE31" i="5"/>
  <c r="AD31" i="5" s="1"/>
  <c r="AB31" i="5"/>
  <c r="AA31" i="5" s="1"/>
  <c r="Y31" i="5"/>
  <c r="X31" i="5" s="1"/>
  <c r="V31" i="5"/>
  <c r="U31" i="5" s="1"/>
  <c r="S31" i="5"/>
  <c r="R31" i="5"/>
  <c r="P31" i="5"/>
  <c r="O31" i="5" s="1"/>
  <c r="M31" i="5"/>
  <c r="L31" i="5" s="1"/>
  <c r="J31" i="5"/>
  <c r="I31" i="5" s="1"/>
  <c r="AH30" i="5"/>
  <c r="AG30" i="5" s="1"/>
  <c r="AE30" i="5"/>
  <c r="AD30" i="5" s="1"/>
  <c r="AB30" i="5"/>
  <c r="AA30" i="5" s="1"/>
  <c r="Y30" i="5"/>
  <c r="X30" i="5" s="1"/>
  <c r="V30" i="5"/>
  <c r="U30" i="5" s="1"/>
  <c r="S30" i="5"/>
  <c r="R30" i="5" s="1"/>
  <c r="P30" i="5"/>
  <c r="O30" i="5" s="1"/>
  <c r="M30" i="5"/>
  <c r="L30" i="5" s="1"/>
  <c r="J30" i="5"/>
  <c r="I30" i="5" s="1"/>
  <c r="AH29" i="5"/>
  <c r="AG29" i="5" s="1"/>
  <c r="AE29" i="5"/>
  <c r="AD29" i="5" s="1"/>
  <c r="AB29" i="5"/>
  <c r="AA29" i="5" s="1"/>
  <c r="Y29" i="5"/>
  <c r="X29" i="5" s="1"/>
  <c r="V29" i="5"/>
  <c r="U29" i="5" s="1"/>
  <c r="S29" i="5"/>
  <c r="R29" i="5" s="1"/>
  <c r="P29" i="5"/>
  <c r="O29" i="5" s="1"/>
  <c r="M29" i="5"/>
  <c r="L29" i="5" s="1"/>
  <c r="J29" i="5"/>
  <c r="I29" i="5" s="1"/>
  <c r="AH28" i="5"/>
  <c r="AG28" i="5" s="1"/>
  <c r="AE28" i="5"/>
  <c r="AD28" i="5" s="1"/>
  <c r="AB28" i="5"/>
  <c r="AA28" i="5" s="1"/>
  <c r="Y28" i="5"/>
  <c r="X28" i="5" s="1"/>
  <c r="V28" i="5"/>
  <c r="U28" i="5" s="1"/>
  <c r="S28" i="5"/>
  <c r="R28" i="5" s="1"/>
  <c r="P28" i="5"/>
  <c r="O28" i="5" s="1"/>
  <c r="M28" i="5"/>
  <c r="L28" i="5" s="1"/>
  <c r="J28" i="5"/>
  <c r="I28" i="5" s="1"/>
  <c r="AH27" i="5"/>
  <c r="AG27" i="5" s="1"/>
  <c r="AE27" i="5"/>
  <c r="AD27" i="5"/>
  <c r="AB27" i="5"/>
  <c r="AA27" i="5" s="1"/>
  <c r="Y27" i="5"/>
  <c r="X27" i="5" s="1"/>
  <c r="V27" i="5"/>
  <c r="U27" i="5" s="1"/>
  <c r="S27" i="5"/>
  <c r="R27" i="5" s="1"/>
  <c r="P27" i="5"/>
  <c r="O27" i="5" s="1"/>
  <c r="M27" i="5"/>
  <c r="L27" i="5" s="1"/>
  <c r="J27" i="5"/>
  <c r="I27" i="5" s="1"/>
  <c r="AH26" i="5"/>
  <c r="AG26" i="5" s="1"/>
  <c r="AE26" i="5"/>
  <c r="AD26" i="5" s="1"/>
  <c r="AB26" i="5"/>
  <c r="AA26" i="5"/>
  <c r="Y26" i="5"/>
  <c r="X26" i="5" s="1"/>
  <c r="V26" i="5"/>
  <c r="U26" i="5" s="1"/>
  <c r="S26" i="5"/>
  <c r="R26" i="5" s="1"/>
  <c r="P26" i="5"/>
  <c r="O26" i="5" s="1"/>
  <c r="M26" i="5"/>
  <c r="L26" i="5" s="1"/>
  <c r="J26" i="5"/>
  <c r="I26" i="5" s="1"/>
  <c r="AH25" i="5"/>
  <c r="AG25" i="5" s="1"/>
  <c r="AE25" i="5"/>
  <c r="AD25" i="5" s="1"/>
  <c r="AB25" i="5"/>
  <c r="AA25" i="5" s="1"/>
  <c r="Y25" i="5"/>
  <c r="X25" i="5" s="1"/>
  <c r="V25" i="5"/>
  <c r="U25" i="5" s="1"/>
  <c r="S25" i="5"/>
  <c r="R25" i="5" s="1"/>
  <c r="P25" i="5"/>
  <c r="O25" i="5" s="1"/>
  <c r="M25" i="5"/>
  <c r="L25" i="5" s="1"/>
  <c r="J25" i="5"/>
  <c r="I25" i="5" s="1"/>
  <c r="AH24" i="5"/>
  <c r="AG24" i="5" s="1"/>
  <c r="AE24" i="5"/>
  <c r="AD24" i="5" s="1"/>
  <c r="AB24" i="5"/>
  <c r="AA24" i="5" s="1"/>
  <c r="Y24" i="5"/>
  <c r="X24" i="5" s="1"/>
  <c r="V24" i="5"/>
  <c r="U24" i="5" s="1"/>
  <c r="S24" i="5"/>
  <c r="R24" i="5" s="1"/>
  <c r="P24" i="5"/>
  <c r="O24" i="5" s="1"/>
  <c r="M24" i="5"/>
  <c r="L24" i="5" s="1"/>
  <c r="J24" i="5"/>
  <c r="I24" i="5" s="1"/>
  <c r="AH23" i="5"/>
  <c r="AG23" i="5" s="1"/>
  <c r="AE23" i="5"/>
  <c r="AD23" i="5" s="1"/>
  <c r="AB23" i="5"/>
  <c r="AA23" i="5" s="1"/>
  <c r="Y23" i="5"/>
  <c r="X23" i="5" s="1"/>
  <c r="V23" i="5"/>
  <c r="U23" i="5" s="1"/>
  <c r="S23" i="5"/>
  <c r="R23" i="5" s="1"/>
  <c r="P23" i="5"/>
  <c r="O23" i="5" s="1"/>
  <c r="M23" i="5"/>
  <c r="L23" i="5" s="1"/>
  <c r="J23" i="5"/>
  <c r="I23" i="5" s="1"/>
  <c r="AH22" i="5"/>
  <c r="AG22" i="5" s="1"/>
  <c r="AE22" i="5"/>
  <c r="AD22" i="5" s="1"/>
  <c r="AB22" i="5"/>
  <c r="AA22" i="5" s="1"/>
  <c r="Y22" i="5"/>
  <c r="X22" i="5" s="1"/>
  <c r="V22" i="5"/>
  <c r="U22" i="5" s="1"/>
  <c r="S22" i="5"/>
  <c r="R22" i="5" s="1"/>
  <c r="P22" i="5"/>
  <c r="O22" i="5" s="1"/>
  <c r="M22" i="5"/>
  <c r="L22" i="5" s="1"/>
  <c r="J22" i="5"/>
  <c r="I22" i="5" s="1"/>
  <c r="AH21" i="5"/>
  <c r="AG21" i="5" s="1"/>
  <c r="AE21" i="5"/>
  <c r="AD21" i="5" s="1"/>
  <c r="AB21" i="5"/>
  <c r="AA21" i="5" s="1"/>
  <c r="Y21" i="5"/>
  <c r="X21" i="5" s="1"/>
  <c r="V21" i="5"/>
  <c r="U21" i="5" s="1"/>
  <c r="S21" i="5"/>
  <c r="R21" i="5" s="1"/>
  <c r="P21" i="5"/>
  <c r="O21" i="5" s="1"/>
  <c r="M21" i="5"/>
  <c r="L21" i="5" s="1"/>
  <c r="J21" i="5"/>
  <c r="I21" i="5" s="1"/>
  <c r="AH20" i="5"/>
  <c r="AG20" i="5" s="1"/>
  <c r="AE20" i="5"/>
  <c r="AD20" i="5" s="1"/>
  <c r="AB20" i="5"/>
  <c r="AA20" i="5" s="1"/>
  <c r="Y20" i="5"/>
  <c r="X20" i="5" s="1"/>
  <c r="V20" i="5"/>
  <c r="U20" i="5" s="1"/>
  <c r="S20" i="5"/>
  <c r="R20" i="5" s="1"/>
  <c r="P20" i="5"/>
  <c r="O20" i="5" s="1"/>
  <c r="M20" i="5"/>
  <c r="L20" i="5" s="1"/>
  <c r="J20" i="5"/>
  <c r="I20" i="5" s="1"/>
  <c r="AH19" i="5"/>
  <c r="AG19" i="5" s="1"/>
  <c r="AE19" i="5"/>
  <c r="AD19" i="5" s="1"/>
  <c r="AB19" i="5"/>
  <c r="AA19" i="5" s="1"/>
  <c r="Y19" i="5"/>
  <c r="X19" i="5" s="1"/>
  <c r="V19" i="5"/>
  <c r="U19" i="5" s="1"/>
  <c r="S19" i="5"/>
  <c r="R19" i="5" s="1"/>
  <c r="P19" i="5"/>
  <c r="O19" i="5" s="1"/>
  <c r="M19" i="5"/>
  <c r="L19" i="5" s="1"/>
  <c r="J19" i="5"/>
  <c r="I19" i="5" s="1"/>
  <c r="AH18" i="5"/>
  <c r="AG18" i="5" s="1"/>
  <c r="AE18" i="5"/>
  <c r="AD18" i="5" s="1"/>
  <c r="AB18" i="5"/>
  <c r="AA18" i="5" s="1"/>
  <c r="Y18" i="5"/>
  <c r="X18" i="5" s="1"/>
  <c r="V18" i="5"/>
  <c r="U18" i="5" s="1"/>
  <c r="S18" i="5"/>
  <c r="R18" i="5" s="1"/>
  <c r="P18" i="5"/>
  <c r="O18" i="5" s="1"/>
  <c r="M18" i="5"/>
  <c r="L18" i="5" s="1"/>
  <c r="J18" i="5"/>
  <c r="I18" i="5" s="1"/>
  <c r="AH17" i="5"/>
  <c r="AG17" i="5" s="1"/>
  <c r="AE17" i="5"/>
  <c r="AD17" i="5" s="1"/>
  <c r="AB17" i="5"/>
  <c r="AA17" i="5" s="1"/>
  <c r="Y17" i="5"/>
  <c r="X17" i="5" s="1"/>
  <c r="V17" i="5"/>
  <c r="U17" i="5" s="1"/>
  <c r="S17" i="5"/>
  <c r="R17" i="5" s="1"/>
  <c r="P17" i="5"/>
  <c r="O17" i="5" s="1"/>
  <c r="M17" i="5"/>
  <c r="L17" i="5" s="1"/>
  <c r="J17" i="5"/>
  <c r="I17" i="5" s="1"/>
  <c r="AH16" i="5"/>
  <c r="AG16" i="5" s="1"/>
  <c r="AE16" i="5"/>
  <c r="AD16" i="5" s="1"/>
  <c r="AB16" i="5"/>
  <c r="AA16" i="5" s="1"/>
  <c r="Y16" i="5"/>
  <c r="X16" i="5" s="1"/>
  <c r="V16" i="5"/>
  <c r="U16" i="5"/>
  <c r="S16" i="5"/>
  <c r="R16" i="5" s="1"/>
  <c r="P16" i="5"/>
  <c r="O16" i="5" s="1"/>
  <c r="M16" i="5"/>
  <c r="L16" i="5" s="1"/>
  <c r="J16" i="5"/>
  <c r="I16" i="5" s="1"/>
  <c r="AH15" i="5"/>
  <c r="AG15" i="5" s="1"/>
  <c r="AE15" i="5"/>
  <c r="AD15" i="5" s="1"/>
  <c r="AB15" i="5"/>
  <c r="AA15" i="5" s="1"/>
  <c r="Y15" i="5"/>
  <c r="X15" i="5"/>
  <c r="V15" i="5"/>
  <c r="U15" i="5" s="1"/>
  <c r="S15" i="5"/>
  <c r="R15" i="5" s="1"/>
  <c r="P15" i="5"/>
  <c r="O15" i="5" s="1"/>
  <c r="M15" i="5"/>
  <c r="L15" i="5" s="1"/>
  <c r="J15" i="5"/>
  <c r="I15" i="5" s="1"/>
  <c r="AH14" i="5"/>
  <c r="AG14" i="5" s="1"/>
  <c r="AE14" i="5"/>
  <c r="AD14" i="5" s="1"/>
  <c r="AB14" i="5"/>
  <c r="AA14" i="5" s="1"/>
  <c r="Y14" i="5"/>
  <c r="X14" i="5" s="1"/>
  <c r="V14" i="5"/>
  <c r="U14" i="5" s="1"/>
  <c r="S14" i="5"/>
  <c r="R14" i="5" s="1"/>
  <c r="P14" i="5"/>
  <c r="O14" i="5" s="1"/>
  <c r="M14" i="5"/>
  <c r="L14" i="5" s="1"/>
  <c r="J14" i="5"/>
  <c r="I14" i="5" s="1"/>
  <c r="AH13" i="5"/>
  <c r="AG13" i="5" s="1"/>
  <c r="AE13" i="5"/>
  <c r="AD13" i="5" s="1"/>
  <c r="AB13" i="5"/>
  <c r="AA13" i="5" s="1"/>
  <c r="Y13" i="5"/>
  <c r="X13" i="5" s="1"/>
  <c r="V13" i="5"/>
  <c r="U13" i="5" s="1"/>
  <c r="S13" i="5"/>
  <c r="R13" i="5" s="1"/>
  <c r="P13" i="5"/>
  <c r="O13" i="5" s="1"/>
  <c r="M13" i="5"/>
  <c r="L13" i="5" s="1"/>
  <c r="J13" i="5"/>
  <c r="I13" i="5" s="1"/>
  <c r="AH12" i="5"/>
  <c r="AG12" i="5" s="1"/>
  <c r="AE12" i="5"/>
  <c r="AD12" i="5" s="1"/>
  <c r="AB12" i="5"/>
  <c r="AA12" i="5" s="1"/>
  <c r="Y12" i="5"/>
  <c r="X12" i="5" s="1"/>
  <c r="V12" i="5"/>
  <c r="U12" i="5" s="1"/>
  <c r="S12" i="5"/>
  <c r="R12" i="5" s="1"/>
  <c r="P12" i="5"/>
  <c r="O12" i="5" s="1"/>
  <c r="M12" i="5"/>
  <c r="L12" i="5" s="1"/>
  <c r="J12" i="5"/>
  <c r="I12" i="5" s="1"/>
  <c r="AH11" i="5"/>
  <c r="AG11" i="5" s="1"/>
  <c r="AE11" i="5"/>
  <c r="AD11" i="5" s="1"/>
  <c r="AB11" i="5"/>
  <c r="AA11" i="5" s="1"/>
  <c r="Y11" i="5"/>
  <c r="X11" i="5" s="1"/>
  <c r="V11" i="5"/>
  <c r="U11" i="5" s="1"/>
  <c r="S11" i="5"/>
  <c r="R11" i="5" s="1"/>
  <c r="P11" i="5"/>
  <c r="O11" i="5" s="1"/>
  <c r="M11" i="5"/>
  <c r="L11" i="5" s="1"/>
  <c r="J11" i="5"/>
  <c r="I11" i="5" s="1"/>
  <c r="AH10" i="5"/>
  <c r="AE10" i="5"/>
  <c r="AD10" i="5" s="1"/>
  <c r="AB10" i="5"/>
  <c r="AB64" i="5" s="1"/>
  <c r="AB65" i="5" s="1"/>
  <c r="Y10" i="5"/>
  <c r="V10" i="5"/>
  <c r="U10" i="5" s="1"/>
  <c r="U64" i="5" s="1"/>
  <c r="S10" i="5"/>
  <c r="S64" i="5" s="1"/>
  <c r="S65" i="5" s="1"/>
  <c r="P10" i="5"/>
  <c r="P64" i="5" s="1"/>
  <c r="P65" i="5" s="1"/>
  <c r="M10" i="5"/>
  <c r="J10" i="5"/>
  <c r="J64" i="5" s="1"/>
  <c r="J65" i="5" s="1"/>
  <c r="J199" i="2"/>
  <c r="C16" i="3" s="1"/>
  <c r="I9" i="2"/>
  <c r="H9" i="2" s="1"/>
  <c r="I191" i="2"/>
  <c r="H191" i="2" s="1"/>
  <c r="I183" i="2"/>
  <c r="H183" i="2" s="1"/>
  <c r="I125" i="2"/>
  <c r="H125" i="2" s="1"/>
  <c r="I124" i="2"/>
  <c r="H124" i="2" s="1"/>
  <c r="I122" i="2"/>
  <c r="H122" i="2" s="1"/>
  <c r="I115" i="2"/>
  <c r="H115" i="2" s="1"/>
  <c r="I114" i="2"/>
  <c r="H114" i="2" s="1"/>
  <c r="I111" i="2"/>
  <c r="H111" i="2" s="1"/>
  <c r="I109" i="2"/>
  <c r="H109" i="2" s="1"/>
  <c r="I104" i="2"/>
  <c r="H104" i="2" s="1"/>
  <c r="I93" i="2"/>
  <c r="H93" i="2" s="1"/>
  <c r="I54" i="2"/>
  <c r="H54" i="2" s="1"/>
  <c r="I53" i="2"/>
  <c r="H53" i="2" s="1"/>
  <c r="I52" i="2"/>
  <c r="H52" i="2" s="1"/>
  <c r="I51" i="2"/>
  <c r="H51" i="2" s="1"/>
  <c r="I50" i="2"/>
  <c r="H50" i="2" s="1"/>
  <c r="I49" i="2"/>
  <c r="H49" i="2" s="1"/>
  <c r="I48" i="2"/>
  <c r="H48" i="2" s="1"/>
  <c r="I47" i="2"/>
  <c r="H47" i="2" s="1"/>
  <c r="I46" i="2"/>
  <c r="H46" i="2" s="1"/>
  <c r="I45" i="2"/>
  <c r="H45" i="2" s="1"/>
  <c r="I28" i="2"/>
  <c r="H28" i="2" s="1"/>
  <c r="A4" i="2"/>
  <c r="I11" i="2"/>
  <c r="H11" i="2" s="1"/>
  <c r="I12" i="2"/>
  <c r="H12" i="2" s="1"/>
  <c r="I13" i="2"/>
  <c r="H13" i="2" s="1"/>
  <c r="I14" i="2"/>
  <c r="H14" i="2" s="1"/>
  <c r="I15" i="2"/>
  <c r="H15" i="2" s="1"/>
  <c r="I16" i="2"/>
  <c r="H16" i="2" s="1"/>
  <c r="I17" i="2"/>
  <c r="H17" i="2" s="1"/>
  <c r="I18" i="2"/>
  <c r="H18" i="2" s="1"/>
  <c r="I19" i="2"/>
  <c r="H19" i="2" s="1"/>
  <c r="I20" i="2"/>
  <c r="H20" i="2" s="1"/>
  <c r="I21" i="2"/>
  <c r="H21" i="2" s="1"/>
  <c r="I22" i="2"/>
  <c r="H22" i="2" s="1"/>
  <c r="I23" i="2"/>
  <c r="H23" i="2" s="1"/>
  <c r="I24" i="2"/>
  <c r="H24" i="2" s="1"/>
  <c r="I25" i="2"/>
  <c r="H25" i="2" s="1"/>
  <c r="I26" i="2"/>
  <c r="H26" i="2" s="1"/>
  <c r="I27" i="2"/>
  <c r="H27" i="2" s="1"/>
  <c r="I29" i="2"/>
  <c r="H29" i="2" s="1"/>
  <c r="I30" i="2"/>
  <c r="H30" i="2" s="1"/>
  <c r="I31" i="2"/>
  <c r="H31" i="2" s="1"/>
  <c r="I32" i="2"/>
  <c r="H32" i="2" s="1"/>
  <c r="I33" i="2"/>
  <c r="H33" i="2" s="1"/>
  <c r="I34" i="2"/>
  <c r="H34" i="2" s="1"/>
  <c r="I35" i="2"/>
  <c r="H35" i="2" s="1"/>
  <c r="I36" i="2"/>
  <c r="H36" i="2" s="1"/>
  <c r="I37" i="2"/>
  <c r="H37" i="2" s="1"/>
  <c r="I38" i="2"/>
  <c r="H38" i="2" s="1"/>
  <c r="I39" i="2"/>
  <c r="H39" i="2" s="1"/>
  <c r="I40" i="2"/>
  <c r="H40" i="2" s="1"/>
  <c r="I41" i="2"/>
  <c r="H41" i="2" s="1"/>
  <c r="I42" i="2"/>
  <c r="H42" i="2" s="1"/>
  <c r="I43" i="2"/>
  <c r="H43" i="2" s="1"/>
  <c r="I44" i="2"/>
  <c r="H44" i="2" s="1"/>
  <c r="I64" i="2"/>
  <c r="H64" i="2" s="1"/>
  <c r="I65" i="2"/>
  <c r="H65" i="2" s="1"/>
  <c r="I66" i="2"/>
  <c r="H66" i="2" s="1"/>
  <c r="I67" i="2"/>
  <c r="H67" i="2" s="1"/>
  <c r="I68" i="2"/>
  <c r="H68" i="2" s="1"/>
  <c r="I69" i="2"/>
  <c r="H69" i="2" s="1"/>
  <c r="I70" i="2"/>
  <c r="H70" i="2" s="1"/>
  <c r="I71" i="2"/>
  <c r="H71" i="2" s="1"/>
  <c r="I72" i="2"/>
  <c r="H72" i="2" s="1"/>
  <c r="I73" i="2"/>
  <c r="H73" i="2" s="1"/>
  <c r="I74" i="2"/>
  <c r="H74" i="2" s="1"/>
  <c r="I75" i="2"/>
  <c r="H75" i="2" s="1"/>
  <c r="I76" i="2"/>
  <c r="H76" i="2" s="1"/>
  <c r="I77" i="2"/>
  <c r="H77" i="2" s="1"/>
  <c r="I78" i="2"/>
  <c r="H78" i="2" s="1"/>
  <c r="I79" i="2"/>
  <c r="H79" i="2" s="1"/>
  <c r="I80" i="2"/>
  <c r="H80" i="2" s="1"/>
  <c r="I81" i="2"/>
  <c r="H81" i="2" s="1"/>
  <c r="I82" i="2"/>
  <c r="H82" i="2" s="1"/>
  <c r="I83" i="2"/>
  <c r="H83" i="2" s="1"/>
  <c r="I84" i="2"/>
  <c r="H84" i="2" s="1"/>
  <c r="I85" i="2"/>
  <c r="H85" i="2" s="1"/>
  <c r="I86" i="2"/>
  <c r="H86" i="2" s="1"/>
  <c r="I55" i="2"/>
  <c r="H55" i="2" s="1"/>
  <c r="I56" i="2"/>
  <c r="H56" i="2" s="1"/>
  <c r="I57" i="2"/>
  <c r="H57" i="2" s="1"/>
  <c r="I58" i="2"/>
  <c r="H58" i="2" s="1"/>
  <c r="I59" i="2"/>
  <c r="H59" i="2" s="1"/>
  <c r="I60" i="2"/>
  <c r="H60" i="2" s="1"/>
  <c r="I61" i="2"/>
  <c r="H61" i="2" s="1"/>
  <c r="I62" i="2"/>
  <c r="H62" i="2" s="1"/>
  <c r="I63" i="2"/>
  <c r="H63" i="2" s="1"/>
  <c r="I87" i="2"/>
  <c r="H87" i="2" s="1"/>
  <c r="I88" i="2"/>
  <c r="H88" i="2" s="1"/>
  <c r="I89" i="2"/>
  <c r="H89" i="2" s="1"/>
  <c r="I90" i="2"/>
  <c r="H90" i="2" s="1"/>
  <c r="I91" i="2"/>
  <c r="H91" i="2" s="1"/>
  <c r="I92" i="2"/>
  <c r="H92" i="2" s="1"/>
  <c r="I94" i="2"/>
  <c r="H94" i="2" s="1"/>
  <c r="I95" i="2"/>
  <c r="H95" i="2" s="1"/>
  <c r="I96" i="2"/>
  <c r="H96" i="2" s="1"/>
  <c r="I98" i="2"/>
  <c r="H98" i="2" s="1"/>
  <c r="I97" i="2"/>
  <c r="H97" i="2" s="1"/>
  <c r="I99" i="2"/>
  <c r="H99" i="2" s="1"/>
  <c r="I100" i="2"/>
  <c r="H100" i="2" s="1"/>
  <c r="I101" i="2"/>
  <c r="H101" i="2" s="1"/>
  <c r="I102" i="2"/>
  <c r="H102" i="2" s="1"/>
  <c r="I103" i="2"/>
  <c r="H103" i="2" s="1"/>
  <c r="I105" i="2"/>
  <c r="H105" i="2" s="1"/>
  <c r="I106" i="2"/>
  <c r="H106" i="2" s="1"/>
  <c r="I107" i="2"/>
  <c r="H107" i="2" s="1"/>
  <c r="I108" i="2"/>
  <c r="H108" i="2" s="1"/>
  <c r="I110" i="2"/>
  <c r="H110" i="2" s="1"/>
  <c r="I112" i="2"/>
  <c r="H112" i="2" s="1"/>
  <c r="I113" i="2"/>
  <c r="H113" i="2" s="1"/>
  <c r="I116" i="2"/>
  <c r="H116" i="2" s="1"/>
  <c r="I117" i="2"/>
  <c r="H117" i="2" s="1"/>
  <c r="I118" i="2"/>
  <c r="H118" i="2" s="1"/>
  <c r="I119" i="2"/>
  <c r="H119" i="2" s="1"/>
  <c r="I120" i="2"/>
  <c r="H120" i="2" s="1"/>
  <c r="I121" i="2"/>
  <c r="H121" i="2" s="1"/>
  <c r="I123" i="2"/>
  <c r="H123" i="2" s="1"/>
  <c r="I126" i="2"/>
  <c r="H126" i="2" s="1"/>
  <c r="I127" i="2"/>
  <c r="H127" i="2" s="1"/>
  <c r="I128" i="2"/>
  <c r="H128" i="2" s="1"/>
  <c r="I129" i="2"/>
  <c r="H129" i="2" s="1"/>
  <c r="I130" i="2"/>
  <c r="H130" i="2" s="1"/>
  <c r="I131" i="2"/>
  <c r="H131" i="2" s="1"/>
  <c r="I132" i="2"/>
  <c r="H132" i="2" s="1"/>
  <c r="I133" i="2"/>
  <c r="H133" i="2" s="1"/>
  <c r="I134" i="2"/>
  <c r="H134" i="2" s="1"/>
  <c r="I135" i="2"/>
  <c r="H135" i="2" s="1"/>
  <c r="I136" i="2"/>
  <c r="H136" i="2" s="1"/>
  <c r="I137" i="2"/>
  <c r="H137" i="2" s="1"/>
  <c r="I138" i="2"/>
  <c r="H138" i="2" s="1"/>
  <c r="I139" i="2"/>
  <c r="H139" i="2" s="1"/>
  <c r="I140" i="2"/>
  <c r="H140" i="2" s="1"/>
  <c r="I141" i="2"/>
  <c r="H141" i="2" s="1"/>
  <c r="I142" i="2"/>
  <c r="H142" i="2" s="1"/>
  <c r="I143" i="2"/>
  <c r="H143" i="2" s="1"/>
  <c r="I144" i="2"/>
  <c r="H144" i="2" s="1"/>
  <c r="I145" i="2"/>
  <c r="H145" i="2" s="1"/>
  <c r="I146" i="2"/>
  <c r="H146" i="2" s="1"/>
  <c r="I147" i="2"/>
  <c r="H147" i="2" s="1"/>
  <c r="I148" i="2"/>
  <c r="H148" i="2" s="1"/>
  <c r="I149" i="2"/>
  <c r="H149" i="2" s="1"/>
  <c r="I150" i="2"/>
  <c r="H150" i="2" s="1"/>
  <c r="I151" i="2"/>
  <c r="H151" i="2" s="1"/>
  <c r="I152" i="2"/>
  <c r="H152" i="2" s="1"/>
  <c r="I153" i="2"/>
  <c r="H153" i="2" s="1"/>
  <c r="I154" i="2"/>
  <c r="H154" i="2" s="1"/>
  <c r="I155" i="2"/>
  <c r="H155" i="2" s="1"/>
  <c r="I156" i="2"/>
  <c r="H156" i="2" s="1"/>
  <c r="I157" i="2"/>
  <c r="H157" i="2" s="1"/>
  <c r="I158" i="2"/>
  <c r="H158" i="2" s="1"/>
  <c r="I159" i="2"/>
  <c r="H159" i="2" s="1"/>
  <c r="I160" i="2"/>
  <c r="H160" i="2" s="1"/>
  <c r="I161" i="2"/>
  <c r="H161" i="2" s="1"/>
  <c r="I162" i="2"/>
  <c r="H162" i="2" s="1"/>
  <c r="I163" i="2"/>
  <c r="H163" i="2" s="1"/>
  <c r="I164" i="2"/>
  <c r="H164" i="2" s="1"/>
  <c r="I166" i="2"/>
  <c r="H166" i="2" s="1"/>
  <c r="I167" i="2"/>
  <c r="H167" i="2" s="1"/>
  <c r="I168" i="2"/>
  <c r="H168" i="2" s="1"/>
  <c r="I169" i="2"/>
  <c r="H169" i="2" s="1"/>
  <c r="I170" i="2"/>
  <c r="H170" i="2" s="1"/>
  <c r="I171" i="2"/>
  <c r="H171" i="2" s="1"/>
  <c r="I172" i="2"/>
  <c r="H172" i="2" s="1"/>
  <c r="I173" i="2"/>
  <c r="H173" i="2" s="1"/>
  <c r="I174" i="2"/>
  <c r="H174" i="2" s="1"/>
  <c r="I175" i="2"/>
  <c r="H175" i="2" s="1"/>
  <c r="I176" i="2"/>
  <c r="H176" i="2" s="1"/>
  <c r="I181" i="2"/>
  <c r="H181" i="2" s="1"/>
  <c r="I182" i="2"/>
  <c r="H182" i="2" s="1"/>
  <c r="I184" i="2"/>
  <c r="H184" i="2" s="1"/>
  <c r="I185" i="2"/>
  <c r="H185" i="2" s="1"/>
  <c r="I186" i="2"/>
  <c r="H186" i="2" s="1"/>
  <c r="I187" i="2"/>
  <c r="H187" i="2" s="1"/>
  <c r="I188" i="2"/>
  <c r="H188" i="2" s="1"/>
  <c r="I189" i="2"/>
  <c r="H189" i="2" s="1"/>
  <c r="I190" i="2"/>
  <c r="H190" i="2" s="1"/>
  <c r="I192" i="2"/>
  <c r="H192" i="2" s="1"/>
  <c r="I193" i="2"/>
  <c r="H193" i="2" s="1"/>
  <c r="I194" i="2"/>
  <c r="H194" i="2" s="1"/>
  <c r="I195" i="2"/>
  <c r="H195" i="2" s="1"/>
  <c r="I196" i="2"/>
  <c r="H196" i="2" s="1"/>
  <c r="I197" i="2"/>
  <c r="H197" i="2" s="1"/>
  <c r="I198" i="2"/>
  <c r="H198" i="2" s="1"/>
  <c r="I10" i="2"/>
  <c r="H10" i="2" s="1"/>
  <c r="I10" i="5"/>
  <c r="I64" i="5" s="1"/>
  <c r="I65" i="5" s="1"/>
  <c r="I66" i="5"/>
  <c r="L10" i="5"/>
  <c r="O10" i="5"/>
  <c r="O64" i="5" s="1"/>
  <c r="O65" i="5" s="1"/>
  <c r="X10" i="5"/>
  <c r="AG10" i="5"/>
  <c r="I177" i="2"/>
  <c r="H177" i="2" s="1"/>
  <c r="I178" i="2"/>
  <c r="H178" i="2" s="1"/>
  <c r="R10" i="5" l="1"/>
  <c r="R64" i="5" s="1"/>
  <c r="R65" i="5" s="1"/>
  <c r="I199" i="2"/>
  <c r="AE64" i="5"/>
  <c r="AE65" i="5" s="1"/>
  <c r="X64" i="5"/>
  <c r="O66" i="5"/>
  <c r="AH64" i="5"/>
  <c r="AH65" i="5" s="1"/>
  <c r="L64" i="5"/>
  <c r="U65" i="5"/>
  <c r="U66" i="5"/>
  <c r="X65" i="5"/>
  <c r="X66" i="5"/>
  <c r="AD64" i="5"/>
  <c r="H179" i="2"/>
  <c r="Y64" i="5"/>
  <c r="Y65" i="5" s="1"/>
  <c r="F199" i="2"/>
  <c r="H180" i="2"/>
  <c r="M64" i="5"/>
  <c r="M65" i="5" s="1"/>
  <c r="AG64" i="5"/>
  <c r="V64" i="5"/>
  <c r="V65" i="5" s="1"/>
  <c r="AA10" i="5"/>
  <c r="AA64" i="5" s="1"/>
  <c r="R66" i="5" l="1"/>
  <c r="H199" i="2"/>
  <c r="F16" i="3" s="1"/>
  <c r="B19" i="3" s="1"/>
  <c r="AD65" i="5"/>
  <c r="AD66" i="5"/>
  <c r="AA65" i="5"/>
  <c r="AA66" i="5"/>
  <c r="AG65" i="5"/>
  <c r="AG66" i="5"/>
  <c r="L66" i="5"/>
  <c r="L65" i="5"/>
</calcChain>
</file>

<file path=xl/sharedStrings.xml><?xml version="1.0" encoding="utf-8"?>
<sst xmlns="http://schemas.openxmlformats.org/spreadsheetml/2006/main" count="657" uniqueCount="430">
  <si>
    <t>Comité de Selección de Implante Coclear.</t>
  </si>
  <si>
    <t>Verificar: 1. Acta de instalación. 2. Registro documental de los pacientes que serán sometidos a cirugía de Implante Coclear (nombre del paciente; fecha de nacimiento; edad; lugar de residencia; resumen clínico; diagnóstico; reporte breve de Audiología, Foniatría, Terapia de Lenguaje, Neurofisiología Otológica, Rehabilitación, Otorrinolaringología, Trabajo Social, Anestesiología).</t>
  </si>
  <si>
    <t>Equipo de emisiones otoacústicas, transientes o productos de distorsión para detección (Tamiz auditivo neonatal).</t>
  </si>
  <si>
    <t>1. Verificar: 1. Existencia. 2.  Funcionamiento.  3.  Registro de productividad de cada aparato de esterilización. 4. Bitácora de mantenimiento preventivo y correctivo.</t>
  </si>
  <si>
    <t>Idem.</t>
  </si>
  <si>
    <t>NA</t>
  </si>
  <si>
    <t>Comité de calidad de la atención médica en el establecimiento (COCASEP).</t>
  </si>
  <si>
    <t>DIRECCIÓN GENERAL DE CALIDAD Y EDUCACIÓN EN SALUD</t>
  </si>
  <si>
    <t xml:space="preserve">Entidad Federativa. </t>
  </si>
  <si>
    <t>Jurisdicción Sanitaria.</t>
  </si>
  <si>
    <t>Nombre del establecimiento.</t>
  </si>
  <si>
    <t>Domicilio del Establecimiento.</t>
  </si>
  <si>
    <t>ÁREA DE VERIFICACIÓN</t>
  </si>
  <si>
    <t>CONCEPTO</t>
  </si>
  <si>
    <t>CRITERIO</t>
  </si>
  <si>
    <t>Condiciones adecuadas del área de consultorio.</t>
  </si>
  <si>
    <t>Existencia de despachador de  jabón, alcohol gel y toallas desechables en cada consultorio.</t>
  </si>
  <si>
    <t>Señalización del servicio o área.</t>
  </si>
  <si>
    <t>Equipo y mobiliario en buenas condiciones.</t>
  </si>
  <si>
    <t>Verificar: 1. Buenas condiciones, pintura, sin zonas de oxidación o deterioro. 2. Funcionalidad.</t>
  </si>
  <si>
    <t>Sillón de exploración de otorrinolaringología, con movimiento circular y posibilidad para variar altura e inclinación.</t>
  </si>
  <si>
    <t>Equipo para realizar otoscopía.</t>
  </si>
  <si>
    <t>Unidad de otorrinolaringología.</t>
  </si>
  <si>
    <t>Negatoscopio.</t>
  </si>
  <si>
    <t>Verificar: 1. Condiciones 2. Funcionalidad. 3. Bitácora de mantenimiento preventivo y correctivo. 4.Sistema de referencia/contrarreferencia.</t>
  </si>
  <si>
    <t>Equipo de emisiones otoacústicas, transientes o productos de distorsión para diagnóstico.</t>
  </si>
  <si>
    <t>Verificar: 1. Condiciones. 2. Funcionalidad. 3. Bitácora de mantenimiento preventivo y correctivo.</t>
  </si>
  <si>
    <t xml:space="preserve">Verificar: 1. Condiciones. 2. Funcionalidad. 3. Bitácora de mantenimiento preventivo y correctivo. </t>
  </si>
  <si>
    <t>Personal médico y paramédico con  uniforme y gafete de identificación.</t>
  </si>
  <si>
    <t>Verificar: 1. Que los integrantes del personal porten el uniforme institucional y el gafete de identificación correspondiente.</t>
  </si>
  <si>
    <t>Transfer o transferencia de pacientes.</t>
  </si>
  <si>
    <t>Circulación gris y blanca bien delimitadas.</t>
  </si>
  <si>
    <t>Verificar: 1. Sistema de abasto.</t>
  </si>
  <si>
    <t>Esfigmomanómetro.</t>
  </si>
  <si>
    <t>Estetoscopio biauricular.</t>
  </si>
  <si>
    <t>Cuchillo redondo ó rosen.</t>
  </si>
  <si>
    <t>Desperiostizador.</t>
  </si>
  <si>
    <t>Disector cola de pato.</t>
  </si>
  <si>
    <t>Disector de conducto.</t>
  </si>
  <si>
    <t>Pick angulado 45.</t>
  </si>
  <si>
    <t>Pick angulado 90.</t>
  </si>
  <si>
    <t>Pick recto.</t>
  </si>
  <si>
    <t>Pinza caimán.</t>
  </si>
  <si>
    <t>Pinza de copas.</t>
  </si>
  <si>
    <t>Fresa cortante cabeza de bola 1 mm.</t>
  </si>
  <si>
    <t>Fresa cortante cabeza de bola  1.8 mm.</t>
  </si>
  <si>
    <t>Fresa cortante cabeza de bola  2 mm.</t>
  </si>
  <si>
    <t>Fresa cortante cabeza de bola 3 mm.</t>
  </si>
  <si>
    <t>Fresa cortante de bola 4 mm.</t>
  </si>
  <si>
    <t>Fresa cortante de bola 5 mm.</t>
  </si>
  <si>
    <t>Fresa pulidora diamantado 0.8 mm.</t>
  </si>
  <si>
    <t>Fresa pulidora diamantado 1 mm.</t>
  </si>
  <si>
    <t>Fresa pulidora diamantado 2 mm.</t>
  </si>
  <si>
    <t>Fresa pulidora diamantado 3 mm.</t>
  </si>
  <si>
    <t>Pieza de mano angulada.</t>
  </si>
  <si>
    <t>Pieza de mano recta.</t>
  </si>
  <si>
    <t>Aceite lubricante spray.</t>
  </si>
  <si>
    <t xml:space="preserve">Sistema de micromotor o sistema de accionamiento para la microcirugía. </t>
  </si>
  <si>
    <t>Equipo bipolar con pinza recta .</t>
  </si>
  <si>
    <t>Equipo monopolar.</t>
  </si>
  <si>
    <t>Sistema de monitoreo de nervio facial.</t>
  </si>
  <si>
    <t>Interfase de paciente diseñado con guías de color para facilitar la conexión de electrodos.</t>
  </si>
  <si>
    <t>Pinza aislante para interferencias.</t>
  </si>
  <si>
    <t>Simulador de paciente que permite la verificación del sistema preoperatoriamente y facilita el entrenamiento.</t>
  </si>
  <si>
    <t>5 set de electrodos subdermales.</t>
  </si>
  <si>
    <t>Guía de usuario.</t>
  </si>
  <si>
    <t>Video de servicio.</t>
  </si>
  <si>
    <t>Ropa para pacientes limpia y en buenas condiciones.</t>
  </si>
  <si>
    <t>Verificar: 1. Existencia.2. Condiciones. 3. Sistema de abasto.</t>
  </si>
  <si>
    <t>Computadora de interfase con software para realizar mapeo y telemetría.</t>
  </si>
  <si>
    <t>Insumos para equipos (papel).</t>
  </si>
  <si>
    <t>Equipo básico e insumos de anestesia  pediátrico (sevorane gas).</t>
  </si>
  <si>
    <t>Verificar: 1. Existencia.2. Condiciones. 3. Sistema de abasto. 4. Bitácora de mantenimiento preventivo y correctivo.</t>
  </si>
  <si>
    <t>Mantenimiento de equipo y estructura.</t>
  </si>
  <si>
    <t>Buenas condiciones generales del área.</t>
  </si>
  <si>
    <t>Revisiones programadas de seguridad del equipo y estructura de hospitalización.</t>
  </si>
  <si>
    <t>Personal médico, paramédico y técnico con uniforme y gafete de identificación.</t>
  </si>
  <si>
    <t>Identificación de pacientes en su persona y expediente.</t>
  </si>
  <si>
    <t>Cunas y camas pediátricas con barandal.</t>
  </si>
  <si>
    <t>Ropa de cama limpia y en buenas condiciones.</t>
  </si>
  <si>
    <t>Contactos y apagadores sin cables sueltos.</t>
  </si>
  <si>
    <t>Sistema de intercomunicación entre las camas y la central de enfermeras (Unidad &gt;30 camas).</t>
  </si>
  <si>
    <t>Expedientes clínicos.</t>
  </si>
  <si>
    <t>Buenas condiciones generales del área y baños.</t>
  </si>
  <si>
    <t>Equipo de rayos X.</t>
  </si>
  <si>
    <t>Equipo de rayos X portátil.</t>
  </si>
  <si>
    <t>Insumos para los equipos de rayos X.</t>
  </si>
  <si>
    <t>Tomografía axial computarizada.</t>
  </si>
  <si>
    <t>Resonancia magnética.</t>
  </si>
  <si>
    <t>Revisiones de seguridad del equipo y estructura de  manera programada y existencia con mandil plomado.</t>
  </si>
  <si>
    <t>El personal del servicio cuenta con dosímetro personal.</t>
  </si>
  <si>
    <t xml:space="preserve">Control de calidad interno y externo. </t>
  </si>
  <si>
    <t>El personal del servicio cuenta con uniforme institucional y gafete de identificación.</t>
  </si>
  <si>
    <t>Jeringas de 1,3,5,10 y 20ml.</t>
  </si>
  <si>
    <t>Agujas hipodérmicas 20g x 32 mm.</t>
  </si>
  <si>
    <t>Catéter de venoclisis No. 14 o 16.</t>
  </si>
  <si>
    <t>Torundas.</t>
  </si>
  <si>
    <t>Aplicadores de plástico con algodón.</t>
  </si>
  <si>
    <t>Vendas elásticas de 5 cm.</t>
  </si>
  <si>
    <t>Esponja de gelatina 7 x 5 1 (Gelfoam).</t>
  </si>
  <si>
    <t>Gasas estériles.</t>
  </si>
  <si>
    <t>Gasas con Rx.</t>
  </si>
  <si>
    <t>Guantes para cirujano de 6.5,7,7.5 y 8.</t>
  </si>
  <si>
    <t>Hoja de bisturí No.15</t>
  </si>
  <si>
    <t>Equipo desechable de miringotomía.</t>
  </si>
  <si>
    <t>Tubo de succión.</t>
  </si>
  <si>
    <t>Lápiz para electrocauterio.</t>
  </si>
  <si>
    <t>Placa para electrocauterio pediátrica.</t>
  </si>
  <si>
    <t>Sutura nylon 3/0,polipropileno 2/0 y poliglactina 3/0.</t>
  </si>
  <si>
    <t>Equipo de venoclisis microgotero.</t>
  </si>
  <si>
    <t>Equipo de volúmenes medidos (metricet).</t>
  </si>
  <si>
    <t>Bolsa recolectora de fluidos de 1500.</t>
  </si>
  <si>
    <t>Funda para microscopio desechable.</t>
  </si>
  <si>
    <t>Bulto desechable de ropa para cabeza y cuello.</t>
  </si>
  <si>
    <t>Cepillos quirúrgicos.</t>
  </si>
  <si>
    <t>Marcador piel.</t>
  </si>
  <si>
    <t>Campo de 40 x 40.</t>
  </si>
  <si>
    <t>Cera para hueso.</t>
  </si>
  <si>
    <t>Electrodos para monitoreo cardiaco pediátrico y/o adulto.</t>
  </si>
  <si>
    <t>Solución fisiológica  de 100 y 1000ml.</t>
  </si>
  <si>
    <t>Solución mixta de 1000ml.</t>
  </si>
  <si>
    <t>Refrigerador para guarda de medicamentos.</t>
  </si>
  <si>
    <t>Budesonida micronizada de 0.500mg. Envase con 5 ampolletas de 2ml.</t>
  </si>
  <si>
    <t>Cefalotina sódica de 1 gr. Envase con frasco ámpula y 5ml  de diluyente.</t>
  </si>
  <si>
    <t>Dexametasona de 8mg. Envase con frasco ámpula con 2 ml.</t>
  </si>
  <si>
    <t>Epinefrina de 1mg. Envase con 50 ampolletas con 1ml.</t>
  </si>
  <si>
    <t>Ketorolaco de 30mg. Envase con 3 frascos ámpulas de 1ml.</t>
  </si>
  <si>
    <t>Lidocaína al 2%. Envase con 5 frascos ámpula con 50ml.</t>
  </si>
  <si>
    <t>Lidocaína con epinefrina al 2% .  Envase con 5 frascos ámpula con 50ml.</t>
  </si>
  <si>
    <t>Metamizol sódico de 1g. Envase con 3 ampolletas con 2ml.</t>
  </si>
  <si>
    <t>Metoclopramida de 10mg. Envase con 6 ampolletas de 2ml.</t>
  </si>
  <si>
    <t>Protocolos de manejo quirúrgico de implante coclear.</t>
  </si>
  <si>
    <t>Apoyo de laboratorio de análisis clínicos.</t>
  </si>
  <si>
    <t>Verificar: 1. Realización. 2. Resultados interpretados en notas médicas e integrados en los expedientes clínicos.</t>
  </si>
  <si>
    <t>Historia clínica</t>
  </si>
  <si>
    <t>Valoración por Anestesiología.</t>
  </si>
  <si>
    <t>Cartas de consentimiento bajo información integradas en los expedientes clínicos.</t>
  </si>
  <si>
    <t xml:space="preserve">Comité de mortalidad hospitalaria. </t>
  </si>
  <si>
    <t>Programa de enseñanza y capacitación continua para el personal del servicio.</t>
  </si>
  <si>
    <t>Evaluación</t>
  </si>
  <si>
    <t>Acredita</t>
  </si>
  <si>
    <t xml:space="preserve">≥ 90% </t>
  </si>
  <si>
    <t>No Acredita</t>
  </si>
  <si>
    <t>&lt; 90%</t>
  </si>
  <si>
    <t>Puntaje esperado</t>
  </si>
  <si>
    <t>Calificación</t>
  </si>
  <si>
    <t>Audiómetro clínico de dos canales independientes.</t>
  </si>
  <si>
    <t>Equipo de potenciales auditivos de tallo cerebral para detección. Propio, de referencia o subrogado.</t>
  </si>
  <si>
    <t>Equipo de potenciales auditivos de tallo cerebral para diagnóstico. Propio, de referencia o subrogado.</t>
  </si>
  <si>
    <t>Insumos para equipos (sondas, papel, etc.)</t>
  </si>
  <si>
    <t>Verificar: 1. Existencia. 2. Localización. 3. Funcionamiento. 4. Bitácora de mantenimiento preventivo y correctivo.</t>
  </si>
  <si>
    <t>Pinzas de campo y pinzas de mosco.</t>
  </si>
  <si>
    <t>Verificar: 1. Existencia. 2. Condiciones. 3. Sistema de abasto. 4. Bitácora de mantenimiento preventivo y correctivo.</t>
  </si>
  <si>
    <t>Monitor consola electromiográfico de 2 canales, instructivo digital.</t>
  </si>
  <si>
    <t>Ropa quirúrgica estéril para el personal. Batas, botas, gorro y cubrebocas.</t>
  </si>
  <si>
    <t>Verificar: 1. Existencia. 2. Localización. 3. Bitácora de mantenimiento preventivo y correctivo.</t>
  </si>
  <si>
    <t>Control de los Residuos Peligrosos Biológico-Infecciosos (R.P.B.I.)</t>
  </si>
  <si>
    <t>Verificar: 1. Existencia de bitácora de mantenimiento correctivo y preventivo.</t>
  </si>
  <si>
    <t xml:space="preserve">Verificar: 1.  Existencia 2. Localización. 3.Funcionamiento . </t>
  </si>
  <si>
    <t>Fecha de llenado (menor a 24 hrs.) y caducidad en los frascos y pescaderas con soluciones.</t>
  </si>
  <si>
    <t>Verificar: 1. Apego a la NOM-168. 2. Carta de consentimiento bajo información (llenado completo). Deberá existir la Lista de Verificación de la Seguridad en Cirugía.</t>
  </si>
  <si>
    <t>Verificar: 1.  Evidencia documental.</t>
  </si>
  <si>
    <t>Valoración y seguimiento por O.T.L. y Audiología.</t>
  </si>
  <si>
    <t>QX</t>
  </si>
  <si>
    <t>Agua inyectable.</t>
  </si>
  <si>
    <t>Verificar existencia, control de caducidad de los medicamentos y su ubicación.</t>
  </si>
  <si>
    <t>Adrenalina (epinefrina) solución inyectable 1 mg / 1 ml.</t>
  </si>
  <si>
    <t xml:space="preserve">Amiodarona solución inyectable 150 mg / 3 ml. </t>
  </si>
  <si>
    <t>Atropina solución inyectable 1 mg /1 ml.</t>
  </si>
  <si>
    <t>Bicarbonato de sodio solución inyectable al 7.5% (0.75 g).</t>
  </si>
  <si>
    <t>Diazepam solución inyectable 10 mg / 2 ml.</t>
  </si>
  <si>
    <t>Dobutamina solución inyectable 250 mg.</t>
  </si>
  <si>
    <t>Dopamina solución inyectable 200 mg / 5 ml.</t>
  </si>
  <si>
    <t>Furosemide solución inyectable 20 mg / 2 ml.</t>
  </si>
  <si>
    <t>Gluconato de Calcio solución inyectable al 10%.</t>
  </si>
  <si>
    <t>Hidrocortisona solución inyectable 100 mg.</t>
  </si>
  <si>
    <t xml:space="preserve">Metilprednisolona solución inyectable 40 mg. </t>
  </si>
  <si>
    <t>Sulfato de Magnesio solución inyectable 1g / 10 ml.</t>
  </si>
  <si>
    <t>Lidocaína solución inyectable al 2%.</t>
  </si>
  <si>
    <t>Llave de tres vías.</t>
  </si>
  <si>
    <t>Sonda de aspiración.</t>
  </si>
  <si>
    <t>Jeringas de 5, 10, 20  ml.</t>
  </si>
  <si>
    <t>Agujas hipodérmicas.</t>
  </si>
  <si>
    <t>Equipo de venoclisis con microgotero.</t>
  </si>
  <si>
    <t>Equipo de venoclisis con normogotero.</t>
  </si>
  <si>
    <t>Lidocaína con atomizador manual al 10%.</t>
  </si>
  <si>
    <t>Verificar: 1. Existencia. 2. Vigencia. 3. Ubicación.</t>
  </si>
  <si>
    <t>Cánulas de Guedel: 3, 4, 5.</t>
  </si>
  <si>
    <t>Verificar: 1. Existencia. 2. Suficiencia. 3. Ubicación.</t>
  </si>
  <si>
    <t>Mango de laringoscopio.</t>
  </si>
  <si>
    <t>Verificar: 1. Existencia. 2. Suficiencia. 3. Funcionamiento del equipo. 4. Ubicación. 5. Pilas de repuesto.</t>
  </si>
  <si>
    <t xml:space="preserve">Verificar: 1. Existencia. 2. Suficiencia. 3. Ubicación. </t>
  </si>
  <si>
    <t>Guantes.</t>
  </si>
  <si>
    <t>Tela adhesiva.</t>
  </si>
  <si>
    <t>Extensión para oxígeno.</t>
  </si>
  <si>
    <t>Puntas nasales.</t>
  </si>
  <si>
    <t>Monitor-Desfibrilador con paletas para adulto y pediátricas.</t>
  </si>
  <si>
    <t>Tanque de oxígeno.</t>
  </si>
  <si>
    <t>Solución glucosada inyectable al 5% 250 ml.</t>
  </si>
  <si>
    <t>Responsable de la revisión de Carro Rojo.</t>
  </si>
  <si>
    <t>Verificar: 1. Buenas condiciones 2. Funcionalidad. 3. Bitácora de mantenimiento preventivo y correctivo.</t>
  </si>
  <si>
    <t>Verificar: 1. Buenas condiciones. 2. Funcionalidad. 3. Bitácora de mantenimiento preventivo y correctivo.</t>
  </si>
  <si>
    <t>Verificar: 1. Condiciones 2. Funcionalidad. 3. Bitácora de mantenimiento preventivo y correctivo. 4.Sistema de referencia y contrarreferencia.</t>
  </si>
  <si>
    <t>Verificar: 1. Condiciones 2. Funcionalidad. 3. Bitácora de mantenimiento  preventivo y correctivo.  4. Sistema de referencia y contrarreferencia.</t>
  </si>
  <si>
    <t>Verificar: 1. Existencia. 2. Sistema de abasto.</t>
  </si>
  <si>
    <t>5 puntas estimulador monopolares aisladas completamente para asegurar la estimulación al punto de contacto.</t>
  </si>
  <si>
    <t>Verificar: 1. Existencia. 2. Funcionamiento. 3. Bitácora de mantenimiento preventivo y correctivo.</t>
  </si>
  <si>
    <t>Hospitalización.</t>
  </si>
  <si>
    <t>Verificar: 1.  Existencia 2. Localización. 3.  Funcionamiento. 4. Bitácora de mantenimiento preventivo y correctivo. 5. Sistema de referencia.</t>
  </si>
  <si>
    <t>Conector Sims delgado.</t>
  </si>
  <si>
    <t>Conector Sims grueso.</t>
  </si>
  <si>
    <t>Sonda Foley fr. 20 y/o 22 (aspiración).</t>
  </si>
  <si>
    <t>Comité de infecciones nosocomiales en el establecimiento (CODECIN).</t>
  </si>
  <si>
    <t>POR LA PUNTUACIÓN OBTENIDA</t>
  </si>
  <si>
    <t>A PESAR DE LA PUNTUACIÓN OBTENIDA</t>
  </si>
  <si>
    <t>Calif..</t>
  </si>
  <si>
    <t>Impedianciómetro clínico para hacer timpanometría, reflejos estapediales ipsi y contralaterales así como prueba de trompa de Eustaquio para oído íntegro y perforado, con capacidad de imprimir el estudio.</t>
  </si>
  <si>
    <t>Cámara sonoamortigüadora.</t>
  </si>
  <si>
    <t>Tijera de Bellucci recta.</t>
  </si>
  <si>
    <t>Set de aspiradores de oído con adaptador de 0.8 mm,1 mm,2 mm,3 mm y 4 mm.</t>
  </si>
  <si>
    <t>Equipo de esterilización en buen estado y de acuerdo con las necesidades del establecimiento (calor seco, gas, etc.).</t>
  </si>
  <si>
    <t>Realización de por lo menos los siguientes estudios: Biometría Hemática, Química Sanguínea, Tiempos de Sangrado, Grupo Sanguíneo y  Factor Rh, Pruebas de Funcionamiento Hepático, Examen General de Orina, Coproparasitoscópico, Cultivos Microbiológicos.              Inmunoglobulinas.</t>
  </si>
  <si>
    <t>Cánula desechable Yankahuer.</t>
  </si>
  <si>
    <t>Sonda Nelaton fr. 16</t>
  </si>
  <si>
    <t>Solución Hartman de 1000ml.</t>
  </si>
  <si>
    <t>Ceftriaxona sódica de 1 gr. Envase con frasco ámpula y 10ml de diluyente.</t>
  </si>
  <si>
    <t>Neomicina, polimixina B, fluoxinolona y lidocaína solución ótica. Envase gotero integral con 5 ml.</t>
  </si>
  <si>
    <t>Verificar:1. Existencia. 2. Localización. 3. funcionamiento. 4.Bitácora de mantenimiento preventivo y correctivo.</t>
  </si>
  <si>
    <t>Verificar:1. Existencia. 2. Localización. 3. Sistema de abasto.</t>
  </si>
  <si>
    <t>Verificar:1.  Existencia 2. Localización. 3.  Funcionamiento. 4. Bitácora de mantenimiento preventivo y correctivo.</t>
  </si>
  <si>
    <t>Verificar: 1. Que los integrantes del personal porten uniforme institucional y gafete de identificación correspondiente. 2. Existencia y funcionamiento de los mandiles. 3. Bitácora de mantenimiento preventivo y correctivo.</t>
  </si>
  <si>
    <t xml:space="preserve">Verificar: 1.Realización de los estudios. </t>
  </si>
  <si>
    <t>Verificar: 1. Por muestreo que el personal porte uniforme institucional  y gafete de identificación correspondiente.</t>
  </si>
  <si>
    <t>Verificar: 1. Existencia. 2. Suficiencia. 3. Sistema de abasto.</t>
  </si>
  <si>
    <t>Verificar: 1. Existencia. 2. Funcionamiento. 3. Bitácora de mantenimiento preventivo y correctivo. 4. Convenios.</t>
  </si>
  <si>
    <t>Verificar: 1. Existencia.</t>
  </si>
  <si>
    <t>Verificar: 1. Existencia.2. Guardarropa.</t>
  </si>
  <si>
    <t>Verificar: 1. Existencia. 2. Suficiencia. 3. Fecha de caducidad. 4. Sistema de abasto.</t>
  </si>
  <si>
    <t>Verificar: 1. Existencia y fecha de actualización no mayor de dos años. 2. Incluir Urgencias y complicaciones. 3. Acciones de seguridad del paciente (Manejo de medicamentos 5 "C", Cirugías y procedimientos 4 "C").</t>
  </si>
  <si>
    <t>Verificar: 1. Por muestreo, su existencia. 2. Llenado completo. 3. Integración al expediente clínico.</t>
  </si>
  <si>
    <t>Verificar: 1. Acta  constitutiva. 2. Minuta de reuniones. 3 Seguimiento de acuerdos. 4. Registro de propuestas de mejora. 5. Evaluación de los resultados.</t>
  </si>
  <si>
    <t>Verificar: 1. Localización.</t>
  </si>
  <si>
    <t>Verificar: 1. Registros y expedientes del personal. 2. Documentos de formación o capacitación durante el año anterior o en el año lectivo.</t>
  </si>
  <si>
    <t>ALCANZADO</t>
  </si>
  <si>
    <t>ESPERADO</t>
  </si>
  <si>
    <t>Puntaje alcanzado</t>
  </si>
  <si>
    <t>Consultorio. Requisitos generales.</t>
  </si>
  <si>
    <t>Instrumental para mastoidectomía.</t>
  </si>
  <si>
    <t>Imagenología.</t>
  </si>
  <si>
    <t>Laboratorio clínico.</t>
  </si>
  <si>
    <t>Material y equipo.</t>
  </si>
  <si>
    <t xml:space="preserve">Carro rojo. Requerimientos en seguridad para los pacientes. </t>
  </si>
  <si>
    <t>Procedimientos diagnósticos y terapéuticos.</t>
  </si>
  <si>
    <t>Expediente clínico. Requisitos mínimos: NOM-168-SSA1-1998.</t>
  </si>
  <si>
    <t>Seguridad y calidad en el establecimiento.</t>
  </si>
  <si>
    <t>Recursos humanos. Requisitos mínimos.</t>
  </si>
  <si>
    <t>Recuperación post-anestésica (tercera columna de la hoja 'carro rojo').</t>
  </si>
  <si>
    <t>Hospitalización (primera  columna de la hoja 'carro rojo').</t>
  </si>
  <si>
    <t>Sala de operaciones (segunda columna de la hoja 'carro rojo').</t>
  </si>
  <si>
    <t xml:space="preserve">Equipo de fresado neumático o fresado eléctrico. </t>
  </si>
  <si>
    <t>Tubería sistema de enfriamiento.</t>
  </si>
  <si>
    <t>Separadores automáticos articulados con garra romas pediátrico.</t>
  </si>
  <si>
    <t>Dispositivo de instrumental.</t>
  </si>
  <si>
    <t>Set de instrumental.</t>
  </si>
  <si>
    <t xml:space="preserve">Equipo e instrumental </t>
  </si>
  <si>
    <t>INFORMACIÓN DEL ESTABLECIMIENTO</t>
  </si>
  <si>
    <t>Número de atenciones de implante coclear el año anterior.</t>
  </si>
  <si>
    <t>N° de intervenciones quirúrgicas programadas de implante coclear para los siguientes dos meses a partir de la fecha de la evaluación para la acreditación.</t>
  </si>
  <si>
    <t>Lavamanos para que el personal médico se lave las manos antes y después de revisar a un paciente.</t>
  </si>
  <si>
    <t>Verificar existencia suficiencia y sistema de abasto de insumos.</t>
  </si>
  <si>
    <t>Verificar: 1. Buenas condiciones. 2.  Funcionalidad. 3. Dotación de pilas. 4. Uso en el registro del expediente clínico. 5. Bitácora de mantenimiento preventivo y correctivo.</t>
  </si>
  <si>
    <t>Verificar: 1. Señalización. 2. Buenas condiciones. 3. Funcionalidad. 4. Bitácora de mantenimiento preventivo y correctivo.</t>
  </si>
  <si>
    <t>Personal médico, paramédico y técnico del servicio con uniforme quirúrgico, sólo en área quirúrgica</t>
  </si>
  <si>
    <t>Verificar por muestreo que los integrantes del personal portan uniforme.</t>
  </si>
  <si>
    <t>Control de los Residuos Peligrosos Biológico-Infecciosos.</t>
  </si>
  <si>
    <t>Verificar señalización, uso y circulación de los contenedores.</t>
  </si>
  <si>
    <t>Verificar existencia, localización y funcionamiento.</t>
  </si>
  <si>
    <t>Vestidor de personal.</t>
  </si>
  <si>
    <t>Botas, gorro y cubrebocas.</t>
  </si>
  <si>
    <t xml:space="preserve">Verificar existencia, suficiencia y condiciones. </t>
  </si>
  <si>
    <t>Salas de operaciones con puerta abatible por circulación blanca para el personal de salud y puerta abatible para entrada y salida del paciente por circulación gris, mesa quirúrgica, lámpara cenital con luz fría, mesas de  riñón y  mesas de Pasteur y gases medicinales. (25 m2).</t>
  </si>
  <si>
    <t>Equipo básico de anestesia.</t>
  </si>
  <si>
    <t>Verificar: 1. Equipo en  buen estado, funcional y con soporte documental de su mantenimiento preventivo y soporte documental del mantenimiento correctivo. 3. Disponibilidad de tomas fijas de oxígeno y aire comprimido grado médico para el equipo de anestesia. 4. Disponibilidad de tomas para aspiración controlada 100 mm de mercurio con manómetro graduado y accesorios completos.</t>
  </si>
  <si>
    <t>Máquinas de anestesia con vaporizadores y sistema de ventilación completo y funcional.</t>
  </si>
  <si>
    <t>Verificar: 1. Existencia y condiciones.  2. Funcionamiento adecuado de los sistemas de: ventilación y control de gas, circuito de ventilación y respiración,  sistema de purificación de gas y sistema de monitoreo. 3. Calibración periódica documentada de vaporizadores de acuerdo a normatividad.</t>
  </si>
  <si>
    <t>Monitores de tres canales: frecuencia cardiaca con trazo ECG, frecuencia  respiratoria y tensión arterial (TA) no invasiva, con brazalete de adulto y pediátrico para TA y oximetría de pulso.</t>
  </si>
  <si>
    <t xml:space="preserve">Verificar: 1. Existencia, suficiencia. 2. Funcionamiento e inclusión en el programa de mantenimiento preventivo.  </t>
  </si>
  <si>
    <t>Lámpara para emergencia fija o portátil.</t>
  </si>
  <si>
    <t>Verificar condiciones, funcionamiento y soporte documental de su mantenimiento preventivo. Soporte documental del mantenimiento correctivo.</t>
  </si>
  <si>
    <t>Ídem.</t>
  </si>
  <si>
    <t>Transfer: Cambio de botas.</t>
  </si>
  <si>
    <t>Verificar existencia, condiciones y suficiencia.</t>
  </si>
  <si>
    <t>Unidad quirúrgica. Requisitos generales</t>
  </si>
  <si>
    <t>Verificar: 1. Existencia y condiciones de cunas y camillas pediátricas con colchón térmico o sabanas térmicas, con ruedas y barandales de seguridad.  2. Tomas de oxígeno y de succión. 3. Oxímetro de pulso. 4. Monitor de tres canales uno por cada espacio funcional con su respectiva bitácora de mantenimiento preventivo y correctivo.</t>
  </si>
  <si>
    <t>Área de recuperación postquirúrgica de acuerdo a la NOM-170-SSA1-1998.</t>
  </si>
  <si>
    <t>Verificar: 1. Existencia. 2. Suficiencia. 3. Funcionamiento. 4. Bitácora de mantenimiento preventivo y correctivo.</t>
  </si>
  <si>
    <t>Área y condiciones generales.</t>
  </si>
  <si>
    <t>Verificar las bitácoras de mantenimiento preventivo y correctivo.</t>
  </si>
  <si>
    <t>Instrumental en buenas condiciones.</t>
  </si>
  <si>
    <t>Verificar, por muestreo, estado y condiciones del instrumental quirúrgico.</t>
  </si>
  <si>
    <t xml:space="preserve">C. E. y E          Requisitos generales. </t>
  </si>
  <si>
    <t>Disponibilidad de bacinetes para bebés en áreas de alojamiento conjunto.</t>
  </si>
  <si>
    <t>Extintores y/o equipo contra incendios.</t>
  </si>
  <si>
    <t>Central de enfermeras con mesa de acero inoxidable para la preparación de medicamentos.</t>
  </si>
  <si>
    <t>Verificar 1. Existencia de contenedores (bolsas roja, negra y contenedor hermético de punzocortantes). 2. Uso y separación de contenedores. 3. Señalización y circulación de contenedores. 4. Existencia de almacén temporal o destino final. 5. Separado y envasado, sin mezclar con residuos municipales. 6. Documentación del registro de movimiento y control de R.P.B.I. (bitácora actualizada, convenio con el prestador de servicio legalmente autorizado y calendario de recolección).</t>
  </si>
  <si>
    <t>Verificar uniforme y gafete de identificación correspondiente de la institución.</t>
  </si>
  <si>
    <t>Verificar: 1.  Existencia y condiciones. 2. Tomas de Oxígeno y succión por cada tres camas. 3. Camas con barandales de seguridad.</t>
  </si>
  <si>
    <t>Verificar existencia, limpieza y buenas condiciones.</t>
  </si>
  <si>
    <t>Verificar existencia,  vigencia de carga (no mayor de un año) y ubicación física.</t>
  </si>
  <si>
    <t>Verificar: 1. Existencia, 2. Limpieza  y 3. Condiciones.</t>
  </si>
  <si>
    <t>Verificación "Cirugía Segura" adopatado por la organización.</t>
  </si>
  <si>
    <t>Verificar: 1. Lista de verificación en expediente clínico (preoperatorio, transoperatorio)</t>
  </si>
  <si>
    <t xml:space="preserve">Buenas condiciones generales del área </t>
  </si>
  <si>
    <t>Higiene de manos del personal de salud.</t>
  </si>
  <si>
    <t>Existencia de despachador de  jabón, alcohol gel y toallas desechables.</t>
  </si>
  <si>
    <t>Verificar: 1. Existencia, 2. Disponibilidad, 3. Suficiencia, 4. Sistema de abasto de insumos y 5. Verificar que exista suficiencia de lavamanos de acuerdo al número de camas.</t>
  </si>
  <si>
    <t xml:space="preserve">Verificar: 1. Existencia, 2. Disponibilidad, 3. Suficiencia, 4. Sistema de abasto de insumos </t>
  </si>
  <si>
    <t>RX</t>
  </si>
  <si>
    <t>Imagenología (cuarta columna de la hoja 'carro rojo').</t>
  </si>
  <si>
    <t>Verificar: 1. Existencia. 2. Localización. 3. Accesibilidad. 4. Que su contenido esté completo. 5. Fecha de caducidad de insumos y medicamentos vigente. 6. Sistema de abasto</t>
  </si>
  <si>
    <t>Verificar:1. Que los integrantes del personal porten su dosímetro y que éste corresponda al servidor. 2. Registros de entrega y 3. Lectura periódica y acciones subsecuentes al resultado.</t>
  </si>
  <si>
    <t>Verificar 1. Existencia de contenedores (bolsas roja, negra y contenedor hermético de punzocortantes). 2. Uso y separación de contenedores. 3. Señalización y circulación de contenedores. 4. Separado y envasado, sin mezclar con residuos municipales. 5. Documentación del registro de movimiento y control de R.P.B.I. (bitácora actualizada y calendario de recolección).</t>
  </si>
  <si>
    <t xml:space="preserve">Verificar: 1.  Registros. 2. Documentación de acciones subsecuentes </t>
  </si>
  <si>
    <t>Verificar: 1. Existencia. 2. Suficiencia. 3. Sistema de abasto. 4. Caducidad</t>
  </si>
  <si>
    <t>Hojas curvas: 1, 2, 3, 4.</t>
  </si>
  <si>
    <t>Solución Hartmann inyectable 500 ml.</t>
  </si>
  <si>
    <t>Alcanzado</t>
  </si>
  <si>
    <t>Esperado</t>
  </si>
  <si>
    <t xml:space="preserve">No. </t>
  </si>
  <si>
    <t>Área de verificación</t>
  </si>
  <si>
    <t>Concepto</t>
  </si>
  <si>
    <t>Criterio</t>
  </si>
  <si>
    <t>URG</t>
  </si>
  <si>
    <t>HOSP PED</t>
  </si>
  <si>
    <t>HOSP ADULTOS</t>
  </si>
  <si>
    <t>UCIN</t>
  </si>
  <si>
    <t>UCI</t>
  </si>
  <si>
    <t>TOC</t>
  </si>
  <si>
    <t>REC</t>
  </si>
  <si>
    <t xml:space="preserve">CARRO ROJO: Contenido por cajón. PRIMER CAJÓN. </t>
  </si>
  <si>
    <t>Verificar existencia, sistema de abasto, control de caducidad de los medicamentos y su ubicación.</t>
  </si>
  <si>
    <t>Adenosina solución inyectable 6 mg/2 ml.</t>
  </si>
  <si>
    <t>Esmolol solución inyectable 2.5 g / 10 ml</t>
  </si>
  <si>
    <t>Midazolam solución inyectable 5 mg / ml</t>
  </si>
  <si>
    <t>Vecuronio solución inyectable 4 mg/ml.</t>
  </si>
  <si>
    <t>Glucosa solución inyectable al 50% (adultos y pediatría) 10% (neonatología).</t>
  </si>
  <si>
    <t>Nitroglicerina solución intravenosa 50 mg /10 ml</t>
  </si>
  <si>
    <t>Nitroprusiato de sodio solución inyectable 50 mg</t>
  </si>
  <si>
    <t>CARRO ROJO: Contenido por cajón. SEGUNDO CAJÓN.</t>
  </si>
  <si>
    <t>Parches para electrodo (adulto, pediátricos, neonatales).</t>
  </si>
  <si>
    <t>Verificar: 1. Existencia, 2. Suficiencia, 3. Control de caducidad, 4. Ubicación. 5.Empaques integros.</t>
  </si>
  <si>
    <t>Catéter venoso central (4-7 fr)</t>
  </si>
  <si>
    <t>Catéter para vena periférica (17,18, 20, 22, 24 fr)</t>
  </si>
  <si>
    <t>CARRO ROJO: Contenido por cajón. TERCER CAJÓN.</t>
  </si>
  <si>
    <t>Cánulas endotraqueales: N° 2.5, 3.0, 3.5, 4.0, 4.5, 5.0, 6.5, 7.0, 7.5, 8.0, 8.5, 9.0, 9.5 mm. En caso de neonatos: 2.5 a 4.5 mm.</t>
  </si>
  <si>
    <t>Verificar: 1. Existencia, 2. Suficiencia, 3. Control de caducidad, 4. Ubicación. 5. Empaques integros.</t>
  </si>
  <si>
    <t>Cateter umbilical.</t>
  </si>
  <si>
    <t>Aguja intrósea (14,16,18).</t>
  </si>
  <si>
    <t>Guía metálica para cánulas endotraqueales (adulto y pediátrico).</t>
  </si>
  <si>
    <t>Hojas rectas: 0, 1, 2.</t>
  </si>
  <si>
    <t>CARRO ROJO: Contenido por cajón. CUARTO CAJÓN Y ANEXOS.</t>
  </si>
  <si>
    <t>Bolsa autoinflable para reanimación neonatal, pediátrica y adulto.</t>
  </si>
  <si>
    <t>Mascarillas: neonatales (prematuro, término), 2, 3.</t>
  </si>
  <si>
    <t>Mascarilla laríngea (1.0,1.5, 2.0,2.5,3.0,4.0). En UCIN solo número 1 y 1.5.</t>
  </si>
  <si>
    <t xml:space="preserve">Verificar: 1. Existencia. 2. Verificación periódica de funcionamiento del equipo. 3. Ubicación. 4. Bitácora de mantenimiento. </t>
  </si>
  <si>
    <t>Solución de cloruro de sodio inyectable al 0.9% 500 ml.</t>
  </si>
  <si>
    <t>Coloide solución inyectable      500 ml.</t>
  </si>
  <si>
    <t>Tabla de reanimación (Por lo menos 50 x 60 x 1.0 cm).</t>
  </si>
  <si>
    <t>Verificar existencia y ubicación, material no conductivo.</t>
  </si>
  <si>
    <t>Verificar: 1. Bitácora de control de carro rojo firmada por el responsable de turno. 2. Registro histórico del abastecimiento oportuno y completo del contenido del carro rojo.</t>
  </si>
  <si>
    <t>UNIDAD DE ANÁLISIS ECONÓMICO</t>
  </si>
  <si>
    <t>CÉDULA DE EVALUACIÓN PARA IMPLANTE COCLEAR</t>
  </si>
  <si>
    <t>CLUES.</t>
  </si>
  <si>
    <t>Nombre del responsable del establecimiento</t>
  </si>
  <si>
    <t>Nombre del evaluador Líder de la evaluación:</t>
  </si>
  <si>
    <t>CRITERIOS MAYORES</t>
  </si>
  <si>
    <r>
      <t>Verificar .</t>
    </r>
    <r>
      <rPr>
        <b/>
        <sz val="12"/>
        <rFont val="Montserrat"/>
      </rPr>
      <t xml:space="preserve"> 2. Que   se   realicen   procesos   de eliminación     dirigidos     a     la destrucción  de  microorganismos en   cualquier   objeto   inanimado utilizado en el área.  3. que no existan humedad, cuarteaduras, orificios en plafones y paredes ni fugas de agua o aire. 4. Que las salas de operaciones tenga curvas sanitarias, las paredes estén recubiertas de material de fácil limpieza y que no tenga ranuras, orificios o poros. 5. Que la ventilación sea artificial con instalación que permita el aire inyectado por la parte superior y extraído en la parte inferior (ductos de extracción de aire), que el sistema no recircule el aire para evitar la concentración de gases anestésicos y medicinales.</t>
    </r>
  </si>
  <si>
    <r>
      <t xml:space="preserve">Verificar: </t>
    </r>
    <r>
      <rPr>
        <b/>
        <sz val="12"/>
        <color indexed="8"/>
        <rFont val="Montserrat"/>
      </rPr>
      <t xml:space="preserve">1. Existencia y funcionamiento. 2. Registro de contingencias y acciones realizadas. </t>
    </r>
    <r>
      <rPr>
        <sz val="12"/>
        <color indexed="8"/>
        <rFont val="Montserrat"/>
      </rPr>
      <t>3. Contactos diferenciados de color naranja.</t>
    </r>
  </si>
  <si>
    <t>Circuito eléctrico conectado a planta de emergencia con  restablecimiento de la energía sea en un lapso de 10 segundos o menos.</t>
  </si>
  <si>
    <r>
      <t>Verificar: 1</t>
    </r>
    <r>
      <rPr>
        <b/>
        <sz val="12"/>
        <rFont val="Montserrat"/>
      </rPr>
      <t>. Identificación en brazaletes y cabecera  con nombre y fecha de nacimiento del paciente. 2. Sondas y catéteres con nombre, del paciente, fecha y hora de colocación y 3. Soluciones con hora de inicio y término.</t>
    </r>
  </si>
  <si>
    <r>
      <t xml:space="preserve">Camas y camillas íntegras y limpias. </t>
    </r>
    <r>
      <rPr>
        <b/>
        <sz val="12"/>
        <color indexed="8"/>
        <rFont val="Montserrat"/>
      </rPr>
      <t>Identificación de pacientes.</t>
    </r>
  </si>
  <si>
    <r>
      <t xml:space="preserve">Verificar: 1. Existencia, condiciones y suficiencia. </t>
    </r>
    <r>
      <rPr>
        <b/>
        <sz val="12"/>
        <color indexed="8"/>
        <rFont val="Montserrat"/>
      </rPr>
      <t>2. Exista identificación en brazaletes y cabecera por lo menos con nombre y fecha de nacimiento del paciente, fecha y hora de ingreso. 3. Membrete en soluciones con nombre, fecha y hora de inicio y término. 4. Sondas y catéteres con membrete que contenga nombre, fecha y hora.</t>
    </r>
  </si>
  <si>
    <r>
      <t>Verificar:</t>
    </r>
    <r>
      <rPr>
        <b/>
        <sz val="12"/>
        <color indexed="8"/>
        <rFont val="Montserrat"/>
      </rPr>
      <t xml:space="preserve"> 1. Limpieza de las instalaciones, que no exista humedad, cuarteaduras, orificios en plafones y paredes </t>
    </r>
    <r>
      <rPr>
        <sz val="12"/>
        <color indexed="8"/>
        <rFont val="Montserrat"/>
      </rPr>
      <t>ni fugas de agua. 2. Iluminación y ventilación adecuadas. 3. Pintura sin zonas de oxidación o deterioro.</t>
    </r>
  </si>
  <si>
    <r>
      <t xml:space="preserve">Verificar 1. existencia, localización y funcionamiento, 2. </t>
    </r>
    <r>
      <rPr>
        <b/>
        <sz val="12"/>
        <color indexed="8"/>
        <rFont val="Montserrat"/>
      </rPr>
      <t xml:space="preserve"> Limpieza de las instalaciones, que no exista humedad, cuarteaduras, orificios en plafones y paredes </t>
    </r>
  </si>
  <si>
    <r>
      <t>Verificar: 1. Existencia de ventanilla con exclusa de CEyE al pasillo de circulación blanca. 2. Existencia de rótulo de entrega de material estéril. 3. Lavabo funcional. 4. Existencia de insumos para el lavado quirúrgico.</t>
    </r>
    <r>
      <rPr>
        <b/>
        <sz val="12"/>
        <rFont val="Montserrat"/>
      </rPr>
      <t xml:space="preserve"> 5. Que  el personal ingrese a la unidad quirúrgica a través del área de vestidores y sanitarios. 6. Que  se tenga continuidad de circulación hacia el pasillo de circulación blanca. 7. Que  el egreso del personal del área de la salud sea a través del área gris hacia el área negra. 8.  Limpieza de las instalaciones, que no exista humedad, cuarteaduras, orificios en plafones y paredes </t>
    </r>
  </si>
  <si>
    <r>
      <t>Verificar</t>
    </r>
    <r>
      <rPr>
        <b/>
        <sz val="12"/>
        <rFont val="Montserrat"/>
      </rPr>
      <t>: 1. Limpieza e higiene de las instalaciones. 2. Que no existan humedad, cuarteaduras, orificios en plafones y parede</t>
    </r>
    <r>
      <rPr>
        <sz val="12"/>
        <rFont val="Montserrat"/>
      </rPr>
      <t xml:space="preserve">s ni fugas de agua, gas o aire. 3. Bitácora de mantenimiento preventivo y correctivo. </t>
    </r>
  </si>
  <si>
    <r>
      <t xml:space="preserve">Verificar: </t>
    </r>
    <r>
      <rPr>
        <b/>
        <sz val="12"/>
        <rFont val="Montserrat"/>
      </rPr>
      <t xml:space="preserve">1. Personal médico y paramédico se lava las manos antes y después de revisar a un paciente. 2. Existencia de cartel con técnica y cinco momentos para la higiene de manos. </t>
    </r>
  </si>
  <si>
    <r>
      <t>Verificar que: 1. El personal médico y paramédico cuenta con lavabo en buenas condiciones de limpieza y mantenimiento</t>
    </r>
    <r>
      <rPr>
        <b/>
        <sz val="12"/>
        <color indexed="8"/>
        <rFont val="Montserrat"/>
      </rPr>
      <t>. 2. Personal realiza lavado de manos antes y después de revisar a un paciente. Presencia de cartel técnica y momentos para el lavado de manos.</t>
    </r>
  </si>
  <si>
    <r>
      <t xml:space="preserve">Verificar: 1. Ubicación estratégica del área. 2. Señalización de acceso restringido. 3. Separación de espacios funcionales de acuerdo a normatividad: áreas de vestidor filtro para el personal, prelavado, empaquetamiento, esterilización y almacenamiento. 4. Existencia de ventanillas diferenciadas a circulaciones blanca y negra para entrega de material e instrumental estéril y recepción de instrumental sucio. </t>
    </r>
    <r>
      <rPr>
        <b/>
        <sz val="12"/>
        <color indexed="8"/>
        <rFont val="Montserrat"/>
      </rPr>
      <t xml:space="preserve">5. Estado de infraestructura: limpieza, </t>
    </r>
    <r>
      <rPr>
        <sz val="12"/>
        <color indexed="8"/>
        <rFont val="Montserrat"/>
      </rPr>
      <t xml:space="preserve">iluminación, sin humedad ni cuarteaduras en paredes y techos, sin cables sueltos, sin fugas hidrosanitarias. 6. Sistema de ventilación y extración en buen estado y  bitácora de mantenimiento preventivo y correctivo. </t>
    </r>
  </si>
  <si>
    <r>
      <t xml:space="preserve">Verificar: </t>
    </r>
    <r>
      <rPr>
        <b/>
        <sz val="12"/>
        <rFont val="Montserrat"/>
      </rPr>
      <t xml:space="preserve">1. Limpieza de las instalaciones, que no existan humedad, cuarteaduras, orificios en plafones y paredes </t>
    </r>
    <r>
      <rPr>
        <sz val="12"/>
        <rFont val="Montserrat"/>
      </rPr>
      <t xml:space="preserve">ni fugas de agua o aire. </t>
    </r>
  </si>
  <si>
    <r>
      <t>Verificar:</t>
    </r>
    <r>
      <rPr>
        <b/>
        <sz val="12"/>
        <rFont val="Montserrat"/>
      </rPr>
      <t xml:space="preserve"> 1. Personal médico y paramédico se lava las manos antes y después de revisar a un paciente. 2. Existencia de cartel con técnica y cinco momentos para la higiene de manos. </t>
    </r>
  </si>
  <si>
    <r>
      <t>Verificar:</t>
    </r>
    <r>
      <rPr>
        <b/>
        <sz val="12"/>
        <rFont val="Montserrat"/>
      </rPr>
      <t xml:space="preserve"> 1. Limpieza e higiene de las instalaciones. 2. Que no existan humedad, cuarteaduras, orificios en plafones y paredes</t>
    </r>
    <r>
      <rPr>
        <sz val="12"/>
        <rFont val="Montserrat"/>
      </rPr>
      <t xml:space="preserve"> ni fugas de agua, gas o aire. 3. Existencia de insumos: jabón, toallas, papel sanitario y bote de campana o pedal para basura. 4. Separación de sanitarios por género. 5. Bitácora de mantenimiento y limpieza. 6. Abasto de insumos.</t>
    </r>
  </si>
  <si>
    <r>
      <t xml:space="preserve">Verificar: </t>
    </r>
    <r>
      <rPr>
        <b/>
        <sz val="12"/>
        <rFont val="Montserrat"/>
      </rPr>
      <t xml:space="preserve">1. Personal médico y paramédico se lava las manos antes y después de revisar a un paciente. 2. Existencia de cartel con técnica para la higiene de manos. </t>
    </r>
  </si>
  <si>
    <t>NOMBRE DEL ESTABLECIMIENTO</t>
  </si>
  <si>
    <t>CLUES</t>
  </si>
  <si>
    <t>Personal médico de otorrinolaringología capacitado para el programa de implante coclear avalado por Institución de Enseñanza Superior. Certificado por el Consejo Mexicano de la Especialidad.</t>
  </si>
  <si>
    <t>Personal médico de anestesiología.</t>
  </si>
  <si>
    <t>Requisitos generales: Limpieza e infraestructura</t>
  </si>
  <si>
    <t>Acciones Esenciales para la Seguridad del Paciente</t>
  </si>
  <si>
    <t>Autorizaciones sanitarias (se debe mostrar documento al personal evaluador)</t>
  </si>
  <si>
    <t>010.000.4333.00</t>
  </si>
  <si>
    <t>010.000.5256.00</t>
  </si>
  <si>
    <t>010.000.1937.00</t>
  </si>
  <si>
    <t>010.000.4241.00</t>
  </si>
  <si>
    <t>010.000.0611.00</t>
  </si>
  <si>
    <t>010.000.3422.00</t>
  </si>
  <si>
    <t>010.000.0262.00</t>
  </si>
  <si>
    <t>010.000.0265.00</t>
  </si>
  <si>
    <t>010.000.0109.00</t>
  </si>
  <si>
    <t>010.000.1241.00</t>
  </si>
  <si>
    <t>010.000.3132.00</t>
  </si>
  <si>
    <t>Medicamento</t>
  </si>
  <si>
    <t>Personal Médico Audiólogo</t>
  </si>
  <si>
    <t>Persnal de Psicología</t>
  </si>
  <si>
    <t>Personal Especialista en Terapia Auditivo Verbal</t>
  </si>
  <si>
    <t>Personal médico de otorrinolaringología capacitado para el programa de implante coclear</t>
  </si>
  <si>
    <t>Personal de Trabajo Social.</t>
  </si>
  <si>
    <t xml:space="preserve">Área quirúrgica </t>
  </si>
  <si>
    <t>Fecha de la visita de evaluación</t>
  </si>
  <si>
    <t>Sistema de energía de emergencia</t>
  </si>
  <si>
    <t>Cumplimiento normativo de al menos 70% los expedientes clínicos revisados</t>
  </si>
  <si>
    <r>
      <t xml:space="preserve">Verificar en expedientes de personal: </t>
    </r>
    <r>
      <rPr>
        <b/>
        <sz val="12"/>
        <rFont val="Montserrat"/>
      </rPr>
      <t>1. Titulo. 2. Cédula profesional, capacitación en  Acciones Esenciales para la Seguridad del Paciente (conocimiento y aplicación).</t>
    </r>
  </si>
  <si>
    <r>
      <t xml:space="preserve">Verificar en expedientes de personal: </t>
    </r>
    <r>
      <rPr>
        <b/>
        <sz val="12"/>
        <rFont val="Montserrat"/>
      </rPr>
      <t xml:space="preserve"> 1. Título. 2  Cédula profesional de la especialidad 3. Capacitado para el programa de implante coclear avalado por Institución de Enseñanza Superior, capacitación en Acciones Esenciales para la Seguridad del Paciente (conocimiento y aplicación). 4. Certificado o Recertificado por el Consejo Mexicano de la Especialidad.</t>
    </r>
  </si>
  <si>
    <r>
      <t>Verificar en expedientes de personal:</t>
    </r>
    <r>
      <rPr>
        <b/>
        <sz val="12"/>
        <rFont val="Montserrat"/>
      </rPr>
      <t xml:space="preserve"> 1. Título. 2. Cédula profesional de la especialidad. 3. capacitación en Acciones Esenciales para la Seguridad del Paciente (conocimiento y aplicación).</t>
    </r>
  </si>
  <si>
    <r>
      <t>Verificar: 1. Existencia y localización con apego a la normatividad.</t>
    </r>
    <r>
      <rPr>
        <b/>
        <sz val="12"/>
        <color indexed="8"/>
        <rFont val="Montserrat"/>
      </rPr>
      <t xml:space="preserve"> 2. Limpieza de las instalaciones, que no exista humedad, cuarteaduras, orificios en plafones y paredes ni fugas de agu</t>
    </r>
    <r>
      <rPr>
        <sz val="12"/>
        <color indexed="8"/>
        <rFont val="Montserrat"/>
      </rPr>
      <t>a. 2. Iluminación adecuada. 3. Mobiliario en buenas condiciones, pintura sin zonas de oxidación o deterioro.</t>
    </r>
  </si>
  <si>
    <t>Inyectores de aire y/ o aire acondicionado funcionando y  con  Aire filtrado de alta eficiencia.</t>
  </si>
  <si>
    <r>
      <t>Verificar: 1. Limpieza de celdillas de sistema de extracción y ventilación en cada una de las áreas y espacios.</t>
    </r>
    <r>
      <rPr>
        <b/>
        <sz val="12"/>
        <color indexed="8"/>
        <rFont val="Montserrat"/>
      </rPr>
      <t xml:space="preserve"> 2. Registro y soporte documental del último servicio de mantenimiento, limpieza y cambio de filtros del del sistema de ventilación (HEPA). </t>
    </r>
  </si>
  <si>
    <t xml:space="preserve">Extractores de aire funcionando con ductos </t>
  </si>
  <si>
    <r>
      <t xml:space="preserve">Pasillos de circulación blanca con lavabo, jaboneras de pie con jabón y ventana a CEyE y </t>
    </r>
    <r>
      <rPr>
        <b/>
        <sz val="12"/>
        <color indexed="8"/>
        <rFont val="Montserrat"/>
      </rPr>
      <t>acceso por circulación blanca a las salas de cirugía.</t>
    </r>
  </si>
  <si>
    <r>
      <t xml:space="preserve">Verificar: 1. </t>
    </r>
    <r>
      <rPr>
        <b/>
        <sz val="12"/>
        <color indexed="8"/>
        <rFont val="Montserrat"/>
      </rPr>
      <t>Existencia, condiciones y mantenimiento</t>
    </r>
    <r>
      <rPr>
        <sz val="12"/>
        <color indexed="8"/>
        <rFont val="Montserrat"/>
      </rPr>
      <t>. 2. Documentación del programa de mantenimiento preventivo. 3. Soporte documental del mantenimiento correctivo.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</si>
</sst>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3" x14ac:knownFonts="1">
    <font>
      <sz val="10"/>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1"/>
      <name val="Arial"/>
      <family val="2"/>
    </font>
    <font>
      <b/>
      <sz val="12"/>
      <name val="Arial"/>
      <family val="2"/>
    </font>
    <font>
      <b/>
      <sz val="10"/>
      <name val="Arial"/>
      <family val="2"/>
    </font>
    <font>
      <sz val="11"/>
      <name val="Arial"/>
      <family val="2"/>
    </font>
    <font>
      <sz val="12"/>
      <name val="Arial"/>
      <family val="2"/>
    </font>
    <font>
      <sz val="10"/>
      <color indexed="10"/>
      <name val="Arial"/>
      <family val="2"/>
    </font>
    <font>
      <sz val="8"/>
      <name val="Arial"/>
      <family val="2"/>
    </font>
    <font>
      <sz val="10"/>
      <name val="Arial"/>
      <family val="2"/>
    </font>
    <font>
      <b/>
      <sz val="16"/>
      <name val="Arial"/>
      <family val="2"/>
    </font>
    <font>
      <b/>
      <sz val="16"/>
      <color indexed="9"/>
      <name val="Arial"/>
      <family val="2"/>
    </font>
    <font>
      <sz val="16"/>
      <name val="Arial"/>
      <family val="2"/>
    </font>
    <font>
      <b/>
      <sz val="9"/>
      <name val="Montserrat"/>
    </font>
    <font>
      <sz val="10"/>
      <color indexed="8"/>
      <name val="Montserrat"/>
    </font>
    <font>
      <b/>
      <sz val="10"/>
      <name val="Montserrat"/>
    </font>
    <font>
      <sz val="10"/>
      <name val="Montserrat"/>
    </font>
    <font>
      <sz val="11"/>
      <name val="Montserrat"/>
    </font>
    <font>
      <sz val="10"/>
      <color indexed="9"/>
      <name val="Montserrat"/>
    </font>
    <font>
      <sz val="12"/>
      <color indexed="9"/>
      <name val="Montserrat"/>
    </font>
    <font>
      <b/>
      <sz val="11"/>
      <color indexed="9"/>
      <name val="Montserrat"/>
    </font>
    <font>
      <sz val="11"/>
      <color indexed="9"/>
      <name val="Montserrat"/>
    </font>
    <font>
      <b/>
      <sz val="12"/>
      <name val="Montserrat"/>
    </font>
    <font>
      <sz val="12"/>
      <name val="Montserrat"/>
    </font>
    <font>
      <sz val="12"/>
      <color indexed="8"/>
      <name val="Montserrat"/>
    </font>
    <font>
      <b/>
      <sz val="12"/>
      <color indexed="8"/>
      <name val="Montserrat"/>
    </font>
    <font>
      <b/>
      <sz val="12"/>
      <color indexed="61"/>
      <name val="Montserrat"/>
    </font>
    <font>
      <sz val="10"/>
      <color indexed="10"/>
      <name val="Montserrat"/>
    </font>
    <font>
      <sz val="16"/>
      <color indexed="9"/>
      <name val="Montserrat"/>
    </font>
    <font>
      <b/>
      <sz val="16"/>
      <color indexed="9"/>
      <name val="Montserrat"/>
    </font>
    <font>
      <sz val="16"/>
      <name val="Montserrat"/>
    </font>
    <font>
      <b/>
      <sz val="11"/>
      <name val="Montserrat"/>
    </font>
    <font>
      <b/>
      <sz val="12"/>
      <color indexed="10"/>
      <name val="Montserrat"/>
    </font>
    <font>
      <sz val="14"/>
      <name val="Montserrat"/>
    </font>
    <font>
      <sz val="14"/>
      <name val="Arial"/>
      <family val="2"/>
    </font>
    <font>
      <b/>
      <sz val="14"/>
      <name val="Montserrat"/>
    </font>
    <font>
      <b/>
      <sz val="14"/>
      <color theme="0"/>
      <name val="Montserrat"/>
    </font>
    <font>
      <b/>
      <sz val="10"/>
      <color theme="1"/>
      <name val="Montserrat"/>
    </font>
  </fonts>
  <fills count="31">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16"/>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indexed="9"/>
        <bgColor indexed="26"/>
      </patternFill>
    </fill>
    <fill>
      <patternFill patternType="solid">
        <fgColor theme="0"/>
        <bgColor indexed="64"/>
      </patternFill>
    </fill>
    <fill>
      <patternFill patternType="solid">
        <fgColor rgb="FF98989A"/>
        <bgColor indexed="64"/>
      </patternFill>
    </fill>
    <fill>
      <patternFill patternType="solid">
        <fgColor rgb="FF98989A"/>
        <bgColor indexed="49"/>
      </patternFill>
    </fill>
    <fill>
      <patternFill patternType="solid">
        <fgColor rgb="FF9F2241"/>
        <bgColor indexed="21"/>
      </patternFill>
    </fill>
    <fill>
      <patternFill patternType="solid">
        <fgColor rgb="FF98989A"/>
        <bgColor indexed="21"/>
      </patternFill>
    </fill>
    <fill>
      <patternFill patternType="solid">
        <fgColor rgb="FFBC955C"/>
        <bgColor indexed="8"/>
      </patternFill>
    </fill>
  </fills>
  <borders count="3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ck">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8"/>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8"/>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ck">
        <color indexed="8"/>
      </left>
      <right style="thick">
        <color indexed="8"/>
      </right>
      <top style="thick">
        <color indexed="8"/>
      </top>
      <bottom style="thick">
        <color indexed="8"/>
      </bottom>
      <diagonal/>
    </border>
  </borders>
  <cellStyleXfs count="4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16" borderId="1" applyNumberFormat="0" applyAlignment="0" applyProtection="0"/>
    <xf numFmtId="0" fontId="5" fillId="17" borderId="2" applyNumberFormat="0" applyAlignment="0" applyProtection="0"/>
    <xf numFmtId="0" fontId="6" fillId="0" borderId="3" applyNumberFormat="0" applyFill="0" applyAlignment="0" applyProtection="0"/>
    <xf numFmtId="0" fontId="7" fillId="0" borderId="0" applyNumberFormat="0" applyFill="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8" fillId="7" borderId="1" applyNumberFormat="0" applyAlignment="0" applyProtection="0"/>
    <xf numFmtId="0" fontId="9" fillId="3" borderId="0" applyNumberFormat="0" applyBorder="0" applyAlignment="0" applyProtection="0"/>
    <xf numFmtId="0" fontId="10" fillId="22" borderId="0" applyNumberFormat="0" applyBorder="0" applyAlignment="0" applyProtection="0"/>
    <xf numFmtId="0" fontId="24" fillId="23" borderId="4" applyNumberFormat="0" applyAlignment="0" applyProtection="0"/>
    <xf numFmtId="0" fontId="11" fillId="16" borderId="5" applyNumberFormat="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6" applyNumberFormat="0" applyFill="0" applyAlignment="0" applyProtection="0"/>
    <xf numFmtId="0" fontId="7" fillId="0" borderId="7" applyNumberFormat="0" applyFill="0" applyAlignment="0" applyProtection="0"/>
    <xf numFmtId="0" fontId="16" fillId="0" borderId="8" applyNumberFormat="0" applyFill="0" applyAlignment="0" applyProtection="0"/>
  </cellStyleXfs>
  <cellXfs count="179">
    <xf numFmtId="0" fontId="0" fillId="0" borderId="0" xfId="0"/>
    <xf numFmtId="0" fontId="18" fillId="0" borderId="0" xfId="0" applyFont="1" applyAlignment="1">
      <alignment horizontal="center" vertical="center"/>
    </xf>
    <xf numFmtId="0" fontId="19" fillId="0" borderId="0" xfId="0" applyFont="1"/>
    <xf numFmtId="0" fontId="0" fillId="0" borderId="0" xfId="0" applyAlignment="1">
      <alignment horizontal="center"/>
    </xf>
    <xf numFmtId="0" fontId="20" fillId="0" borderId="0" xfId="0" applyFont="1"/>
    <xf numFmtId="0" fontId="0" fillId="0" borderId="0" xfId="0" applyAlignment="1">
      <alignment horizontal="left"/>
    </xf>
    <xf numFmtId="0" fontId="0" fillId="0" borderId="0" xfId="0" applyAlignment="1">
      <alignment horizontal="justify"/>
    </xf>
    <xf numFmtId="0" fontId="22" fillId="0" borderId="0" xfId="0" applyFont="1"/>
    <xf numFmtId="0" fontId="22" fillId="0" borderId="0" xfId="0" applyFont="1" applyAlignment="1">
      <alignment horizontal="left"/>
    </xf>
    <xf numFmtId="0" fontId="0" fillId="0" borderId="0" xfId="0" applyAlignment="1">
      <alignment vertical="center"/>
    </xf>
    <xf numFmtId="0" fontId="20" fillId="0" borderId="10" xfId="0" applyFont="1" applyBorder="1" applyAlignment="1">
      <alignment horizontal="center" vertical="center"/>
    </xf>
    <xf numFmtId="0" fontId="20" fillId="16" borderId="10" xfId="0" applyFont="1" applyFill="1" applyBorder="1" applyAlignment="1">
      <alignment horizontal="center" vertical="center"/>
    </xf>
    <xf numFmtId="0" fontId="17" fillId="0" borderId="0" xfId="0" applyFont="1" applyAlignment="1">
      <alignment horizontal="center" vertical="center"/>
    </xf>
    <xf numFmtId="0" fontId="1" fillId="0" borderId="0" xfId="0" applyFont="1"/>
    <xf numFmtId="0" fontId="17" fillId="0" borderId="0" xfId="0" applyFont="1" applyAlignment="1">
      <alignment vertical="center"/>
    </xf>
    <xf numFmtId="0" fontId="26" fillId="12" borderId="10" xfId="0" applyFont="1" applyFill="1" applyBorder="1" applyAlignment="1">
      <alignment horizontal="center" vertical="center" wrapText="1"/>
    </xf>
    <xf numFmtId="0" fontId="26" fillId="12" borderId="13" xfId="0" applyFont="1" applyFill="1" applyBorder="1" applyAlignment="1">
      <alignment horizontal="center" vertical="center" wrapText="1"/>
    </xf>
    <xf numFmtId="0" fontId="27" fillId="0" borderId="0" xfId="0" applyFont="1"/>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27" fillId="0" borderId="10" xfId="0" applyFont="1" applyBorder="1" applyAlignment="1">
      <alignment horizontal="center" vertical="center"/>
    </xf>
    <xf numFmtId="0" fontId="25" fillId="0" borderId="19" xfId="0" applyFont="1" applyBorder="1" applyAlignment="1">
      <alignment horizontal="center" vertical="center"/>
    </xf>
    <xf numFmtId="0" fontId="25" fillId="0" borderId="10" xfId="0" applyFont="1" applyBorder="1" applyAlignment="1">
      <alignment horizontal="center" vertical="center"/>
    </xf>
    <xf numFmtId="0" fontId="27" fillId="0" borderId="13" xfId="0" applyFont="1" applyBorder="1" applyAlignment="1">
      <alignment horizontal="center" vertical="center"/>
    </xf>
    <xf numFmtId="0" fontId="27" fillId="0" borderId="20" xfId="0" applyFont="1" applyBorder="1" applyAlignment="1">
      <alignment horizontal="center" vertical="center"/>
    </xf>
    <xf numFmtId="0" fontId="27" fillId="0" borderId="10"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13" xfId="0" applyFont="1" applyBorder="1" applyAlignment="1">
      <alignment vertical="center"/>
    </xf>
    <xf numFmtId="0" fontId="27" fillId="0" borderId="22" xfId="0" applyFont="1" applyBorder="1" applyAlignment="1">
      <alignment vertical="center"/>
    </xf>
    <xf numFmtId="0" fontId="27" fillId="0" borderId="23" xfId="0" applyFont="1" applyBorder="1" applyAlignment="1">
      <alignment vertical="center"/>
    </xf>
    <xf numFmtId="0" fontId="27" fillId="0" borderId="24" xfId="0" applyFont="1" applyBorder="1" applyAlignment="1">
      <alignment vertical="center"/>
    </xf>
    <xf numFmtId="0" fontId="27" fillId="0" borderId="25" xfId="0" applyFont="1" applyBorder="1" applyAlignment="1">
      <alignment vertical="center"/>
    </xf>
    <xf numFmtId="0" fontId="27" fillId="0" borderId="26" xfId="0" applyFont="1" applyBorder="1" applyAlignment="1">
      <alignment vertical="center"/>
    </xf>
    <xf numFmtId="0" fontId="27" fillId="0" borderId="27" xfId="0" applyFont="1" applyBorder="1" applyAlignment="1">
      <alignment vertical="center"/>
    </xf>
    <xf numFmtId="0" fontId="21" fillId="0" borderId="0" xfId="0" applyFont="1" applyAlignment="1">
      <alignment horizontal="center" vertical="center"/>
    </xf>
    <xf numFmtId="0" fontId="31" fillId="0" borderId="0" xfId="0" applyFont="1"/>
    <xf numFmtId="0" fontId="31" fillId="0" borderId="0" xfId="0" applyFont="1" applyAlignment="1">
      <alignment horizontal="center"/>
    </xf>
    <xf numFmtId="0" fontId="32" fillId="0" borderId="0" xfId="0" applyFont="1"/>
    <xf numFmtId="0" fontId="37" fillId="0" borderId="10" xfId="0" applyFont="1" applyBorder="1" applyAlignment="1">
      <alignment horizontal="center" vertical="center"/>
    </xf>
    <xf numFmtId="0" fontId="38" fillId="0" borderId="10" xfId="0" applyFont="1" applyBorder="1" applyAlignment="1">
      <alignment horizontal="justify" vertical="center"/>
    </xf>
    <xf numFmtId="0" fontId="39" fillId="0" borderId="10" xfId="0" applyFont="1" applyBorder="1" applyAlignment="1">
      <alignment horizontal="justify" vertical="center" wrapText="1"/>
    </xf>
    <xf numFmtId="0" fontId="40" fillId="0" borderId="10" xfId="0" applyFont="1" applyBorder="1" applyAlignment="1">
      <alignment horizontal="center" vertical="center"/>
    </xf>
    <xf numFmtId="0" fontId="38" fillId="0" borderId="10" xfId="0" applyFont="1" applyBorder="1" applyAlignment="1">
      <alignment horizontal="justify" vertical="center" wrapText="1"/>
    </xf>
    <xf numFmtId="0" fontId="38" fillId="24" borderId="10" xfId="0" applyFont="1" applyFill="1" applyBorder="1" applyAlignment="1">
      <alignment vertical="center" wrapText="1"/>
    </xf>
    <xf numFmtId="0" fontId="38" fillId="24" borderId="10" xfId="0" applyFont="1" applyFill="1" applyBorder="1" applyAlignment="1">
      <alignment vertical="center" wrapText="1" shrinkToFit="1"/>
    </xf>
    <xf numFmtId="0" fontId="39" fillId="24" borderId="10" xfId="0" applyFont="1" applyFill="1" applyBorder="1" applyAlignment="1">
      <alignment vertical="center" wrapText="1" shrinkToFit="1"/>
    </xf>
    <xf numFmtId="0" fontId="39" fillId="0" borderId="10" xfId="0" applyFont="1" applyBorder="1" applyAlignment="1">
      <alignment vertical="center" wrapText="1" shrinkToFit="1"/>
    </xf>
    <xf numFmtId="0" fontId="40" fillId="0" borderId="10" xfId="0" applyFont="1" applyBorder="1" applyAlignment="1">
      <alignment horizontal="justify" vertical="center" wrapText="1"/>
    </xf>
    <xf numFmtId="0" fontId="40" fillId="0" borderId="10" xfId="0" applyFont="1" applyBorder="1" applyAlignment="1">
      <alignment horizontal="center" vertical="center" wrapText="1" shrinkToFit="1"/>
    </xf>
    <xf numFmtId="0" fontId="38" fillId="0" borderId="10" xfId="0" applyFont="1" applyBorder="1" applyAlignment="1">
      <alignment vertical="center" wrapText="1" shrinkToFit="1"/>
    </xf>
    <xf numFmtId="0" fontId="39" fillId="0" borderId="10" xfId="0" applyFont="1" applyBorder="1" applyAlignment="1">
      <alignment horizontal="justify" vertical="center" wrapText="1" shrinkToFit="1"/>
    </xf>
    <xf numFmtId="0" fontId="38" fillId="0" borderId="10" xfId="0" applyFont="1" applyBorder="1" applyAlignment="1">
      <alignment vertical="center" wrapText="1"/>
    </xf>
    <xf numFmtId="0" fontId="37" fillId="0" borderId="10" xfId="0" applyFont="1" applyBorder="1" applyAlignment="1">
      <alignment horizontal="center" vertical="center" wrapText="1" shrinkToFit="1"/>
    </xf>
    <xf numFmtId="0" fontId="41" fillId="0" borderId="10" xfId="0" applyFont="1" applyBorder="1" applyAlignment="1">
      <alignment horizontal="center" vertical="center" wrapText="1"/>
    </xf>
    <xf numFmtId="0" fontId="38" fillId="0" borderId="10" xfId="0" applyFont="1" applyBorder="1" applyAlignment="1">
      <alignment horizontal="center" vertical="center" wrapText="1"/>
    </xf>
    <xf numFmtId="0" fontId="32" fillId="0" borderId="10" xfId="0" applyFont="1" applyBorder="1" applyAlignment="1">
      <alignment horizontal="justify" vertical="center"/>
    </xf>
    <xf numFmtId="0" fontId="32" fillId="0" borderId="10" xfId="0" applyFont="1" applyBorder="1" applyAlignment="1">
      <alignment horizontal="justify" vertical="center" wrapText="1"/>
    </xf>
    <xf numFmtId="0" fontId="42" fillId="0" borderId="0" xfId="0" applyFont="1"/>
    <xf numFmtId="0" fontId="38" fillId="0" borderId="10" xfId="0" applyFont="1" applyBorder="1" applyAlignment="1">
      <alignment horizontal="justify" vertical="center" wrapText="1" shrinkToFit="1"/>
    </xf>
    <xf numFmtId="0" fontId="38" fillId="0" borderId="10" xfId="0" applyFont="1" applyBorder="1" applyAlignment="1">
      <alignment horizontal="justify" vertical="center" shrinkToFit="1"/>
    </xf>
    <xf numFmtId="0" fontId="38" fillId="0" borderId="10" xfId="0" applyFont="1" applyBorder="1" applyAlignment="1">
      <alignment horizontal="center" vertical="center"/>
    </xf>
    <xf numFmtId="0" fontId="37" fillId="0" borderId="10" xfId="0" applyFont="1" applyBorder="1" applyAlignment="1">
      <alignment horizontal="center"/>
    </xf>
    <xf numFmtId="0" fontId="37" fillId="16" borderId="10" xfId="0" applyFont="1" applyFill="1" applyBorder="1" applyAlignment="1">
      <alignment horizontal="center" vertical="center"/>
    </xf>
    <xf numFmtId="0" fontId="37" fillId="0" borderId="10" xfId="0" applyFont="1" applyBorder="1" applyAlignment="1">
      <alignment horizontal="justify" vertical="center"/>
    </xf>
    <xf numFmtId="0" fontId="30" fillId="0" borderId="0" xfId="0" applyFont="1"/>
    <xf numFmtId="0" fontId="33" fillId="0" borderId="10" xfId="0" applyFont="1" applyBorder="1"/>
    <xf numFmtId="0" fontId="34" fillId="26" borderId="10" xfId="0" applyFont="1" applyFill="1" applyBorder="1"/>
    <xf numFmtId="0" fontId="35" fillId="27" borderId="10" xfId="0" applyFont="1" applyFill="1" applyBorder="1" applyAlignment="1">
      <alignment horizontal="center" vertical="center" wrapText="1"/>
    </xf>
    <xf numFmtId="0" fontId="36" fillId="27" borderId="10" xfId="0" applyFont="1" applyFill="1" applyBorder="1" applyAlignment="1">
      <alignment horizontal="center" vertical="center" wrapText="1"/>
    </xf>
    <xf numFmtId="0" fontId="36" fillId="27" borderId="10" xfId="0" applyFont="1" applyFill="1" applyBorder="1" applyAlignment="1">
      <alignment horizontal="center" vertical="center"/>
    </xf>
    <xf numFmtId="0" fontId="31" fillId="28" borderId="10" xfId="0" applyFont="1" applyFill="1" applyBorder="1"/>
    <xf numFmtId="0" fontId="42" fillId="28" borderId="10" xfId="0" applyFont="1" applyFill="1" applyBorder="1"/>
    <xf numFmtId="0" fontId="43" fillId="29" borderId="10" xfId="0" applyFont="1" applyFill="1" applyBorder="1" applyAlignment="1">
      <alignment horizontal="center" vertical="center" textRotation="90" wrapText="1"/>
    </xf>
    <xf numFmtId="0" fontId="44" fillId="29" borderId="10" xfId="0" applyFont="1" applyFill="1" applyBorder="1" applyAlignment="1">
      <alignment horizontal="center" vertical="center" wrapText="1"/>
    </xf>
    <xf numFmtId="0" fontId="44" fillId="29" borderId="13" xfId="0" applyFont="1" applyFill="1" applyBorder="1" applyAlignment="1">
      <alignment horizontal="center" vertical="center" wrapText="1"/>
    </xf>
    <xf numFmtId="0" fontId="45" fillId="0" borderId="10" xfId="0" applyFont="1" applyBorder="1" applyAlignment="1">
      <alignment horizontal="justify" vertical="center"/>
    </xf>
    <xf numFmtId="0" fontId="45" fillId="0" borderId="10" xfId="0" applyFont="1" applyBorder="1" applyAlignment="1">
      <alignment horizontal="center" vertical="center"/>
    </xf>
    <xf numFmtId="0" fontId="45" fillId="0" borderId="18" xfId="0" applyFont="1" applyBorder="1" applyAlignment="1">
      <alignment horizontal="center" vertical="center"/>
    </xf>
    <xf numFmtId="0" fontId="45" fillId="0" borderId="13" xfId="0" applyFont="1" applyBorder="1" applyAlignment="1">
      <alignment horizontal="center" vertical="center"/>
    </xf>
    <xf numFmtId="0" fontId="45" fillId="0" borderId="21" xfId="0" applyFont="1" applyBorder="1" applyAlignment="1">
      <alignment horizontal="center" vertical="center"/>
    </xf>
    <xf numFmtId="0" fontId="45" fillId="0" borderId="10" xfId="0" applyFont="1" applyBorder="1" applyAlignment="1">
      <alignment horizontal="center" vertical="center" wrapText="1"/>
    </xf>
    <xf numFmtId="0" fontId="45" fillId="25" borderId="10" xfId="0" applyFont="1" applyFill="1" applyBorder="1" applyAlignment="1">
      <alignment horizontal="justify" vertical="center"/>
    </xf>
    <xf numFmtId="0" fontId="38" fillId="0" borderId="0" xfId="0" applyFont="1"/>
    <xf numFmtId="0" fontId="30" fillId="0" borderId="0" xfId="0" applyFont="1" applyAlignment="1">
      <alignment vertical="center" wrapText="1"/>
    </xf>
    <xf numFmtId="0" fontId="30" fillId="0" borderId="10" xfId="0" applyFont="1" applyBorder="1" applyAlignment="1">
      <alignment vertical="center" wrapText="1"/>
    </xf>
    <xf numFmtId="9" fontId="30" fillId="0" borderId="0" xfId="0" applyNumberFormat="1" applyFont="1"/>
    <xf numFmtId="0" fontId="30" fillId="0" borderId="0" xfId="0" applyFont="1" applyAlignment="1">
      <alignment horizontal="center" vertical="center" wrapText="1"/>
    </xf>
    <xf numFmtId="9" fontId="30" fillId="0" borderId="0" xfId="0" applyNumberFormat="1" applyFont="1" applyAlignment="1">
      <alignment horizontal="center"/>
    </xf>
    <xf numFmtId="0" fontId="37" fillId="0" borderId="0" xfId="0" applyFont="1" applyAlignment="1">
      <alignment vertical="center"/>
    </xf>
    <xf numFmtId="0" fontId="32" fillId="0" borderId="10" xfId="0" applyFont="1" applyBorder="1" applyAlignment="1">
      <alignment vertical="center"/>
    </xf>
    <xf numFmtId="0" fontId="46" fillId="0" borderId="12" xfId="0" applyFont="1" applyBorder="1" applyAlignment="1">
      <alignment horizontal="center" vertical="center"/>
    </xf>
    <xf numFmtId="1" fontId="32" fillId="0" borderId="11" xfId="0" applyNumberFormat="1" applyFont="1" applyBorder="1" applyAlignment="1">
      <alignment horizontal="center"/>
    </xf>
    <xf numFmtId="0" fontId="37" fillId="0" borderId="0" xfId="0" applyFont="1" applyAlignment="1">
      <alignment horizontal="center"/>
    </xf>
    <xf numFmtId="9" fontId="37" fillId="0" borderId="0" xfId="0" applyNumberFormat="1" applyFont="1" applyAlignment="1">
      <alignment horizontal="center" vertical="center"/>
    </xf>
    <xf numFmtId="9" fontId="37" fillId="0" borderId="0" xfId="0" applyNumberFormat="1" applyFont="1" applyAlignment="1">
      <alignment horizontal="center"/>
    </xf>
    <xf numFmtId="0" fontId="37" fillId="0" borderId="9" xfId="0" applyFont="1" applyBorder="1" applyAlignment="1">
      <alignment horizontal="center"/>
    </xf>
    <xf numFmtId="0" fontId="32" fillId="0" borderId="0" xfId="0" applyFont="1" applyAlignment="1">
      <alignment horizontal="center"/>
    </xf>
    <xf numFmtId="0" fontId="37" fillId="0" borderId="10" xfId="0" applyFont="1" applyBorder="1" applyAlignment="1">
      <alignment horizontal="justify" vertical="center" wrapText="1"/>
    </xf>
    <xf numFmtId="0" fontId="20" fillId="0" borderId="0" xfId="0" applyFont="1" applyAlignment="1">
      <alignment horizontal="center"/>
    </xf>
    <xf numFmtId="0" fontId="48" fillId="0" borderId="0" xfId="0" applyFont="1" applyAlignment="1">
      <alignment horizontal="center"/>
    </xf>
    <xf numFmtId="0" fontId="49" fillId="0" borderId="0" xfId="0" applyFont="1" applyAlignment="1">
      <alignment horizontal="center"/>
    </xf>
    <xf numFmtId="0" fontId="48" fillId="0" borderId="0" xfId="0" applyFont="1"/>
    <xf numFmtId="0" fontId="37" fillId="0" borderId="0" xfId="0" applyFont="1" applyAlignment="1">
      <alignment horizontal="center" vertical="center"/>
    </xf>
    <xf numFmtId="0" fontId="46" fillId="0" borderId="0" xfId="0" applyFont="1" applyAlignment="1">
      <alignment horizontal="center"/>
    </xf>
    <xf numFmtId="0" fontId="31" fillId="30" borderId="10" xfId="0" applyFont="1" applyFill="1" applyBorder="1" applyAlignment="1">
      <alignment horizontal="right" vertical="center" wrapText="1"/>
    </xf>
    <xf numFmtId="0" fontId="31" fillId="30" borderId="10" xfId="0" applyFont="1" applyFill="1" applyBorder="1" applyAlignment="1">
      <alignment horizontal="right" wrapText="1"/>
    </xf>
    <xf numFmtId="0" fontId="37" fillId="0" borderId="0" xfId="0" applyFont="1" applyAlignment="1">
      <alignment horizontal="right" vertical="center"/>
    </xf>
    <xf numFmtId="0" fontId="52" fillId="0" borderId="10" xfId="0" applyFont="1" applyBorder="1"/>
    <xf numFmtId="0" fontId="30" fillId="0" borderId="13" xfId="0" applyFont="1" applyBorder="1" applyAlignment="1">
      <alignment vertical="center" wrapText="1"/>
    </xf>
    <xf numFmtId="0" fontId="30" fillId="0" borderId="22" xfId="0" applyFont="1" applyBorder="1" applyAlignment="1">
      <alignment vertical="center" wrapText="1"/>
    </xf>
    <xf numFmtId="0" fontId="30" fillId="0" borderId="23" xfId="0" applyFont="1" applyBorder="1" applyAlignment="1">
      <alignment vertical="center" wrapText="1"/>
    </xf>
    <xf numFmtId="0" fontId="31" fillId="0" borderId="13" xfId="0" applyFont="1" applyBorder="1" applyAlignment="1">
      <alignment vertical="center" wrapText="1"/>
    </xf>
    <xf numFmtId="0" fontId="31" fillId="0" borderId="22" xfId="0" applyFont="1" applyBorder="1" applyAlignment="1">
      <alignment vertical="center" wrapText="1"/>
    </xf>
    <xf numFmtId="0" fontId="31" fillId="0" borderId="23" xfId="0" applyFont="1" applyBorder="1" applyAlignment="1">
      <alignment vertical="center" wrapText="1"/>
    </xf>
    <xf numFmtId="0" fontId="31" fillId="0" borderId="13" xfId="0" applyFont="1" applyBorder="1" applyAlignment="1">
      <alignment horizontal="center"/>
    </xf>
    <xf numFmtId="0" fontId="31" fillId="0" borderId="22" xfId="0" applyFont="1" applyBorder="1" applyAlignment="1">
      <alignment horizontal="center"/>
    </xf>
    <xf numFmtId="0" fontId="31" fillId="0" borderId="23" xfId="0" applyFont="1" applyBorder="1" applyAlignment="1">
      <alignment horizontal="center"/>
    </xf>
    <xf numFmtId="0" fontId="31" fillId="0" borderId="10" xfId="0" applyFont="1" applyBorder="1" applyAlignment="1">
      <alignment horizontal="center"/>
    </xf>
    <xf numFmtId="0" fontId="28" fillId="0" borderId="0" xfId="0" applyFont="1" applyAlignment="1">
      <alignment horizontal="right" vertical="center"/>
    </xf>
    <xf numFmtId="0" fontId="30" fillId="30" borderId="13" xfId="0" applyFont="1" applyFill="1" applyBorder="1" applyAlignment="1">
      <alignment horizontal="center" vertical="center" wrapText="1"/>
    </xf>
    <xf numFmtId="0" fontId="30" fillId="30" borderId="22" xfId="0" applyFont="1" applyFill="1" applyBorder="1" applyAlignment="1">
      <alignment horizontal="center" vertical="center" wrapText="1"/>
    </xf>
    <xf numFmtId="0" fontId="30" fillId="30" borderId="23" xfId="0" applyFont="1" applyFill="1" applyBorder="1" applyAlignment="1">
      <alignment horizontal="center" vertical="center" wrapText="1"/>
    </xf>
    <xf numFmtId="0" fontId="30" fillId="30" borderId="10" xfId="0" applyFont="1" applyFill="1" applyBorder="1" applyAlignment="1">
      <alignment horizontal="center" vertical="center"/>
    </xf>
    <xf numFmtId="0" fontId="29" fillId="0" borderId="10" xfId="0" applyFont="1" applyBorder="1" applyAlignment="1">
      <alignment horizontal="center" vertical="center"/>
    </xf>
    <xf numFmtId="0" fontId="29" fillId="0" borderId="13" xfId="0" applyFont="1" applyBorder="1" applyAlignment="1">
      <alignment horizontal="center" vertical="center"/>
    </xf>
    <xf numFmtId="0" fontId="29" fillId="0" borderId="22" xfId="0" applyFont="1" applyBorder="1" applyAlignment="1">
      <alignment horizontal="center" vertical="center"/>
    </xf>
    <xf numFmtId="0" fontId="29" fillId="0" borderId="23" xfId="0" applyFont="1" applyBorder="1" applyAlignment="1">
      <alignment horizontal="center" vertical="center"/>
    </xf>
    <xf numFmtId="0" fontId="30" fillId="0" borderId="0" xfId="0" applyFont="1" applyAlignment="1">
      <alignment horizontal="center"/>
    </xf>
    <xf numFmtId="0" fontId="30" fillId="0" borderId="0" xfId="0" applyFont="1" applyAlignment="1">
      <alignment horizontal="right" vertical="center"/>
    </xf>
    <xf numFmtId="0" fontId="38" fillId="0" borderId="28" xfId="0" applyFont="1" applyBorder="1" applyAlignment="1">
      <alignment horizontal="justify" vertical="center" wrapText="1"/>
    </xf>
    <xf numFmtId="0" fontId="38" fillId="0" borderId="29" xfId="0" applyFont="1" applyBorder="1" applyAlignment="1">
      <alignment horizontal="justify" vertical="center" wrapText="1"/>
    </xf>
    <xf numFmtId="0" fontId="38" fillId="0" borderId="30" xfId="0" applyFont="1" applyBorder="1" applyAlignment="1">
      <alignment horizontal="justify"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10" xfId="0" applyFont="1" applyBorder="1" applyAlignment="1">
      <alignment horizontal="center" vertical="center" wrapText="1"/>
    </xf>
    <xf numFmtId="0" fontId="37" fillId="0" borderId="10" xfId="0" applyFont="1" applyBorder="1" applyAlignment="1">
      <alignment horizontal="center" vertical="center"/>
    </xf>
    <xf numFmtId="0" fontId="51" fillId="28" borderId="13" xfId="0" applyFont="1" applyFill="1" applyBorder="1" applyAlignment="1">
      <alignment horizontal="center"/>
    </xf>
    <xf numFmtId="0" fontId="48" fillId="28" borderId="22" xfId="0" applyFont="1" applyFill="1" applyBorder="1" applyAlignment="1">
      <alignment horizontal="center"/>
    </xf>
    <xf numFmtId="0" fontId="48" fillId="28" borderId="23" xfId="0" applyFont="1" applyFill="1" applyBorder="1" applyAlignment="1">
      <alignment horizontal="center"/>
    </xf>
    <xf numFmtId="0" fontId="37" fillId="0" borderId="28" xfId="0" applyFont="1" applyBorder="1" applyAlignment="1">
      <alignment horizontal="center" vertical="center"/>
    </xf>
    <xf numFmtId="0" fontId="37" fillId="0" borderId="29" xfId="0" applyFont="1" applyBorder="1" applyAlignment="1">
      <alignment horizontal="center" vertical="center"/>
    </xf>
    <xf numFmtId="0" fontId="37" fillId="0" borderId="30" xfId="0" applyFont="1" applyBorder="1" applyAlignment="1">
      <alignment horizontal="center" vertical="center"/>
    </xf>
    <xf numFmtId="0" fontId="0" fillId="0" borderId="0" xfId="0" applyAlignment="1">
      <alignment horizontal="center" vertical="center"/>
    </xf>
    <xf numFmtId="0" fontId="31" fillId="0" borderId="0" xfId="0" applyFont="1" applyAlignment="1">
      <alignment horizontal="center" vertical="center"/>
    </xf>
    <xf numFmtId="0" fontId="31" fillId="0" borderId="0" xfId="0" applyFont="1" applyAlignment="1">
      <alignment horizontal="left"/>
    </xf>
    <xf numFmtId="0" fontId="46" fillId="0" borderId="0" xfId="0" applyFont="1" applyAlignment="1">
      <alignment horizontal="center"/>
    </xf>
    <xf numFmtId="0" fontId="17" fillId="0" borderId="0" xfId="0" applyFont="1" applyAlignment="1">
      <alignment horizontal="center" vertical="center"/>
    </xf>
    <xf numFmtId="0" fontId="30" fillId="0" borderId="0" xfId="0" applyFont="1" applyAlignment="1">
      <alignment horizontal="center" vertical="center"/>
    </xf>
    <xf numFmtId="0" fontId="31" fillId="0" borderId="0" xfId="0" applyFont="1" applyAlignment="1">
      <alignment horizontal="right" vertical="center"/>
    </xf>
    <xf numFmtId="0" fontId="48" fillId="0" borderId="0" xfId="0" applyFont="1" applyAlignment="1">
      <alignment horizontal="center" vertical="center"/>
    </xf>
    <xf numFmtId="0" fontId="50" fillId="0" borderId="0" xfId="0" applyFont="1" applyAlignment="1">
      <alignment horizontal="center"/>
    </xf>
    <xf numFmtId="0" fontId="50" fillId="0" borderId="0" xfId="0" applyFont="1" applyAlignment="1">
      <alignment horizontal="center" vertical="center"/>
    </xf>
    <xf numFmtId="0" fontId="48" fillId="0" borderId="0" xfId="0" applyFont="1" applyAlignment="1">
      <alignment horizontal="right" vertical="center"/>
    </xf>
    <xf numFmtId="0" fontId="50" fillId="0" borderId="0" xfId="0" applyFont="1" applyAlignment="1">
      <alignment horizontal="right" vertical="center"/>
    </xf>
    <xf numFmtId="0" fontId="27" fillId="0" borderId="19" xfId="0" applyFont="1" applyBorder="1" applyAlignment="1">
      <alignment horizontal="center"/>
    </xf>
    <xf numFmtId="0" fontId="27" fillId="0" borderId="10" xfId="0" applyFont="1" applyBorder="1" applyAlignment="1">
      <alignment horizontal="center"/>
    </xf>
    <xf numFmtId="0" fontId="27" fillId="0" borderId="20" xfId="0" applyFont="1" applyBorder="1" applyAlignment="1">
      <alignment horizontal="center"/>
    </xf>
    <xf numFmtId="0" fontId="45" fillId="0" borderId="10" xfId="0" applyFont="1" applyBorder="1" applyAlignment="1">
      <alignment horizontal="center" vertical="center" wrapText="1"/>
    </xf>
    <xf numFmtId="0" fontId="45" fillId="0" borderId="28" xfId="0" applyFont="1" applyBorder="1" applyAlignment="1">
      <alignment horizontal="center" vertical="center" wrapText="1"/>
    </xf>
    <xf numFmtId="0" fontId="45" fillId="0" borderId="29" xfId="0" applyFont="1" applyBorder="1" applyAlignment="1">
      <alignment horizontal="center" vertical="center" wrapText="1"/>
    </xf>
    <xf numFmtId="0" fontId="45" fillId="0" borderId="30" xfId="0" applyFont="1" applyBorder="1" applyAlignment="1">
      <alignment horizontal="center" vertical="center" wrapText="1"/>
    </xf>
    <xf numFmtId="0" fontId="50" fillId="0" borderId="32" xfId="0" applyFont="1" applyBorder="1" applyAlignment="1">
      <alignment horizontal="right" vertical="center"/>
    </xf>
    <xf numFmtId="0" fontId="27" fillId="0" borderId="31" xfId="0" applyFont="1" applyBorder="1" applyAlignment="1">
      <alignment horizontal="center"/>
    </xf>
    <xf numFmtId="0" fontId="27" fillId="0" borderId="32" xfId="0" applyFont="1" applyBorder="1" applyAlignment="1">
      <alignment horizontal="center"/>
    </xf>
    <xf numFmtId="0" fontId="27" fillId="0" borderId="33" xfId="0" applyFont="1" applyBorder="1" applyAlignment="1">
      <alignment horizontal="center"/>
    </xf>
    <xf numFmtId="0" fontId="37" fillId="0" borderId="0" xfId="0" applyFont="1" applyAlignment="1">
      <alignment horizontal="center" vertical="center"/>
    </xf>
    <xf numFmtId="0" fontId="46" fillId="0" borderId="10" xfId="0" applyFont="1" applyBorder="1" applyAlignment="1">
      <alignment horizontal="center" vertical="center" wrapText="1"/>
    </xf>
    <xf numFmtId="0" fontId="46" fillId="0" borderId="0" xfId="0" applyFont="1" applyAlignment="1">
      <alignment horizontal="right" vertical="center"/>
    </xf>
    <xf numFmtId="0" fontId="32" fillId="0" borderId="0" xfId="0" applyFont="1" applyAlignment="1">
      <alignment horizontal="right" vertical="center"/>
    </xf>
    <xf numFmtId="0" fontId="0" fillId="0" borderId="0" xfId="0"/>
    <xf numFmtId="9" fontId="30" fillId="0" borderId="10" xfId="0" applyNumberFormat="1" applyFont="1" applyBorder="1" applyAlignment="1">
      <alignment horizontal="center" vertical="center"/>
    </xf>
    <xf numFmtId="0" fontId="30" fillId="0" borderId="10" xfId="0" applyFont="1" applyBorder="1" applyAlignment="1">
      <alignment horizontal="center" vertical="center"/>
    </xf>
    <xf numFmtId="164" fontId="47" fillId="0" borderId="34" xfId="0" applyNumberFormat="1" applyFont="1" applyBorder="1" applyAlignment="1">
      <alignment horizontal="center"/>
    </xf>
    <xf numFmtId="0" fontId="38" fillId="0" borderId="0" xfId="0" applyFont="1"/>
    <xf numFmtId="0" fontId="32" fillId="0" borderId="11" xfId="0" applyFont="1" applyBorder="1" applyAlignment="1">
      <alignment horizontal="center" vertical="center"/>
    </xf>
  </cellXfs>
  <cellStyles count="40">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tas" xfId="32" builtinId="10" customBuiltin="1"/>
    <cellStyle name="Salida" xfId="33" builtinId="21" customBuiltin="1"/>
    <cellStyle name="Texto de advertencia" xfId="34" builtinId="11" customBuiltin="1"/>
    <cellStyle name="Texto explicativo" xfId="35" builtinId="53" customBuiltin="1"/>
    <cellStyle name="Título" xfId="36" builtinId="15" customBuiltin="1"/>
    <cellStyle name="Título 2" xfId="37" builtinId="17" customBuiltin="1"/>
    <cellStyle name="Título 3" xfId="38" builtinId="18" customBuiltin="1"/>
    <cellStyle name="Total" xfId="39"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5000B"/>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8989A"/>
      <color rgb="FF9F22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63501</xdr:colOff>
      <xdr:row>0</xdr:row>
      <xdr:rowOff>105834</xdr:rowOff>
    </xdr:from>
    <xdr:to>
      <xdr:col>1</xdr:col>
      <xdr:colOff>1545167</xdr:colOff>
      <xdr:row>2</xdr:row>
      <xdr:rowOff>173276</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1" y="105834"/>
          <a:ext cx="1777999" cy="4696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23813</xdr:colOff>
      <xdr:row>0</xdr:row>
      <xdr:rowOff>130969</xdr:rowOff>
    </xdr:from>
    <xdr:to>
      <xdr:col>2</xdr:col>
      <xdr:colOff>1547814</xdr:colOff>
      <xdr:row>3</xdr:row>
      <xdr:rowOff>92941</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3" y="130969"/>
          <a:ext cx="2155032" cy="5691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23813</xdr:colOff>
      <xdr:row>0</xdr:row>
      <xdr:rowOff>130969</xdr:rowOff>
    </xdr:from>
    <xdr:to>
      <xdr:col>1</xdr:col>
      <xdr:colOff>1757364</xdr:colOff>
      <xdr:row>2</xdr:row>
      <xdr:rowOff>112059</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3" y="130969"/>
          <a:ext cx="2153772" cy="54138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83345</xdr:rowOff>
    </xdr:from>
    <xdr:to>
      <xdr:col>1</xdr:col>
      <xdr:colOff>823913</xdr:colOff>
      <xdr:row>2</xdr:row>
      <xdr:rowOff>161925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3345"/>
          <a:ext cx="2024063" cy="53578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9"/>
  <sheetViews>
    <sheetView tabSelected="1" view="pageBreakPreview" zoomScale="110" zoomScaleNormal="100" zoomScaleSheetLayoutView="110" workbookViewId="0">
      <selection activeCell="I19" sqref="I19"/>
    </sheetView>
  </sheetViews>
  <sheetFormatPr baseColWidth="10" defaultColWidth="11.5" defaultRowHeight="13" x14ac:dyDescent="0.15"/>
  <cols>
    <col min="1" max="1" width="4.5" style="13" customWidth="1"/>
    <col min="2" max="2" width="38.1640625" style="13" customWidth="1"/>
    <col min="3" max="3" width="13.83203125" style="13" customWidth="1"/>
    <col min="4" max="4" width="11.5" style="13"/>
    <col min="5" max="5" width="19.33203125" style="13" customWidth="1"/>
    <col min="6" max="6" width="20.5" style="13" customWidth="1"/>
    <col min="7" max="7" width="6.1640625" style="13" customWidth="1"/>
    <col min="8" max="8" width="11.5" style="13"/>
    <col min="9" max="9" width="56.83203125" style="13" customWidth="1"/>
    <col min="10" max="16384" width="11.5" style="13"/>
  </cols>
  <sheetData>
    <row r="1" spans="1:13" ht="16" x14ac:dyDescent="0.15">
      <c r="A1" s="121" t="s">
        <v>370</v>
      </c>
      <c r="B1" s="121"/>
      <c r="C1" s="121"/>
      <c r="D1" s="121"/>
      <c r="E1" s="121"/>
      <c r="F1" s="121"/>
      <c r="G1" s="121"/>
      <c r="H1" s="1"/>
      <c r="I1" s="1"/>
      <c r="J1" s="1"/>
      <c r="K1" s="1"/>
      <c r="L1" s="1"/>
      <c r="M1" s="1"/>
    </row>
    <row r="2" spans="1:13" ht="16" x14ac:dyDescent="0.15">
      <c r="A2" s="121" t="s">
        <v>7</v>
      </c>
      <c r="B2" s="121"/>
      <c r="C2" s="121"/>
      <c r="D2" s="121"/>
      <c r="E2" s="121"/>
      <c r="F2" s="121"/>
      <c r="G2" s="121"/>
      <c r="H2" s="1"/>
      <c r="I2" s="1"/>
      <c r="J2" s="1"/>
      <c r="K2" s="1"/>
      <c r="L2" s="1"/>
      <c r="M2" s="1"/>
    </row>
    <row r="3" spans="1:13" ht="16" x14ac:dyDescent="0.15">
      <c r="A3" s="121"/>
      <c r="B3" s="121"/>
      <c r="C3" s="121"/>
      <c r="D3" s="121"/>
      <c r="E3" s="121"/>
      <c r="F3" s="121"/>
      <c r="G3" s="121"/>
      <c r="H3" s="1"/>
      <c r="I3" s="1"/>
      <c r="J3" s="1"/>
      <c r="K3" s="1"/>
      <c r="L3" s="1"/>
      <c r="M3" s="1"/>
    </row>
    <row r="4" spans="1:13" ht="14" x14ac:dyDescent="0.2">
      <c r="A4" s="130" t="s">
        <v>371</v>
      </c>
      <c r="B4" s="130"/>
      <c r="C4" s="130"/>
      <c r="D4" s="130"/>
      <c r="E4" s="130"/>
      <c r="F4" s="130"/>
      <c r="G4" s="130"/>
      <c r="H4" s="14"/>
      <c r="I4" s="14"/>
      <c r="J4" s="14"/>
      <c r="K4" s="14"/>
      <c r="L4" s="14"/>
      <c r="M4" s="14"/>
    </row>
    <row r="5" spans="1:13" ht="14" x14ac:dyDescent="0.15">
      <c r="A5" s="131">
        <v>2023</v>
      </c>
      <c r="B5" s="131"/>
      <c r="C5" s="131"/>
      <c r="D5" s="131"/>
      <c r="E5" s="131"/>
      <c r="F5" s="131"/>
      <c r="G5" s="131"/>
      <c r="H5" s="12"/>
      <c r="I5" s="12"/>
      <c r="J5" s="12"/>
      <c r="K5" s="12"/>
      <c r="L5" s="12"/>
      <c r="M5" s="12"/>
    </row>
    <row r="6" spans="1:13" ht="14" x14ac:dyDescent="0.2">
      <c r="A6" s="38"/>
      <c r="B6" s="125" t="s">
        <v>265</v>
      </c>
      <c r="C6" s="125"/>
      <c r="D6" s="125"/>
      <c r="E6" s="125"/>
      <c r="F6" s="125"/>
      <c r="G6" s="38"/>
    </row>
    <row r="7" spans="1:13" ht="15" x14ac:dyDescent="0.2">
      <c r="A7" s="38"/>
      <c r="B7" s="107" t="s">
        <v>8</v>
      </c>
      <c r="C7" s="126"/>
      <c r="D7" s="126"/>
      <c r="E7" s="126"/>
      <c r="F7" s="126"/>
      <c r="G7" s="38"/>
    </row>
    <row r="8" spans="1:13" ht="15" x14ac:dyDescent="0.2">
      <c r="A8" s="38"/>
      <c r="B8" s="107" t="s">
        <v>9</v>
      </c>
      <c r="C8" s="126"/>
      <c r="D8" s="126"/>
      <c r="E8" s="126"/>
      <c r="F8" s="126"/>
      <c r="G8" s="38"/>
    </row>
    <row r="9" spans="1:13" ht="15" x14ac:dyDescent="0.2">
      <c r="A9" s="38"/>
      <c r="B9" s="107" t="s">
        <v>372</v>
      </c>
      <c r="C9" s="127"/>
      <c r="D9" s="128"/>
      <c r="E9" s="128"/>
      <c r="F9" s="129"/>
      <c r="G9" s="38"/>
    </row>
    <row r="10" spans="1:13" ht="15" x14ac:dyDescent="0.2">
      <c r="A10" s="38"/>
      <c r="B10" s="107" t="s">
        <v>10</v>
      </c>
      <c r="C10" s="127"/>
      <c r="D10" s="128"/>
      <c r="E10" s="128"/>
      <c r="F10" s="129"/>
      <c r="G10" s="38"/>
    </row>
    <row r="11" spans="1:13" ht="15" x14ac:dyDescent="0.2">
      <c r="A11" s="38"/>
      <c r="B11" s="107" t="s">
        <v>11</v>
      </c>
      <c r="C11" s="127"/>
      <c r="D11" s="128"/>
      <c r="E11" s="128"/>
      <c r="F11" s="129"/>
      <c r="G11" s="38"/>
    </row>
    <row r="12" spans="1:13" ht="30" x14ac:dyDescent="0.2">
      <c r="A12" s="38"/>
      <c r="B12" s="108" t="s">
        <v>373</v>
      </c>
      <c r="C12" s="120"/>
      <c r="D12" s="120"/>
      <c r="E12" s="120"/>
      <c r="F12" s="120"/>
      <c r="G12" s="38"/>
    </row>
    <row r="13" spans="1:13" ht="75" x14ac:dyDescent="0.2">
      <c r="A13" s="38"/>
      <c r="B13" s="107" t="s">
        <v>267</v>
      </c>
      <c r="C13" s="126"/>
      <c r="D13" s="126"/>
      <c r="E13" s="126"/>
      <c r="F13" s="126"/>
      <c r="G13" s="38"/>
    </row>
    <row r="14" spans="1:13" ht="27" customHeight="1" x14ac:dyDescent="0.2">
      <c r="A14" s="38"/>
      <c r="B14" s="107" t="s">
        <v>266</v>
      </c>
      <c r="C14" s="126"/>
      <c r="D14" s="126"/>
      <c r="E14" s="126"/>
      <c r="F14" s="126"/>
      <c r="G14" s="38"/>
    </row>
    <row r="15" spans="1:13" ht="30" x14ac:dyDescent="0.2">
      <c r="A15" s="38"/>
      <c r="B15" s="107" t="s">
        <v>374</v>
      </c>
      <c r="C15" s="117"/>
      <c r="D15" s="118"/>
      <c r="E15" s="118"/>
      <c r="F15" s="119"/>
      <c r="G15" s="38"/>
    </row>
    <row r="16" spans="1:13" ht="15" x14ac:dyDescent="0.2">
      <c r="A16" s="38"/>
      <c r="B16" s="107" t="s">
        <v>418</v>
      </c>
      <c r="C16" s="120"/>
      <c r="D16" s="120"/>
      <c r="E16" s="120"/>
      <c r="F16" s="120"/>
      <c r="G16" s="38"/>
    </row>
    <row r="17" spans="1:7" ht="14" x14ac:dyDescent="0.2">
      <c r="A17" s="38"/>
      <c r="B17" s="122" t="s">
        <v>375</v>
      </c>
      <c r="C17" s="123"/>
      <c r="D17" s="123"/>
      <c r="E17" s="123"/>
      <c r="F17" s="124"/>
      <c r="G17" s="38"/>
    </row>
    <row r="18" spans="1:7" ht="15" customHeight="1" x14ac:dyDescent="0.2">
      <c r="A18" s="38"/>
      <c r="B18" s="111" t="s">
        <v>417</v>
      </c>
      <c r="C18" s="112"/>
      <c r="D18" s="112"/>
      <c r="E18" s="112"/>
      <c r="F18" s="113"/>
      <c r="G18" s="38"/>
    </row>
    <row r="19" spans="1:7" ht="45" customHeight="1" x14ac:dyDescent="0.2">
      <c r="A19" s="38"/>
      <c r="B19" s="111" t="s">
        <v>395</v>
      </c>
      <c r="C19" s="112"/>
      <c r="D19" s="112"/>
      <c r="E19" s="112"/>
      <c r="F19" s="113"/>
      <c r="G19" s="38"/>
    </row>
    <row r="20" spans="1:7" ht="14" x14ac:dyDescent="0.2">
      <c r="A20" s="38"/>
      <c r="B20" s="111" t="s">
        <v>412</v>
      </c>
      <c r="C20" s="112"/>
      <c r="D20" s="112"/>
      <c r="E20" s="112"/>
      <c r="F20" s="113"/>
      <c r="G20" s="38"/>
    </row>
    <row r="21" spans="1:7" ht="14" x14ac:dyDescent="0.2">
      <c r="A21" s="38"/>
      <c r="B21" s="111" t="s">
        <v>413</v>
      </c>
      <c r="C21" s="112"/>
      <c r="D21" s="112"/>
      <c r="E21" s="112"/>
      <c r="F21" s="113"/>
      <c r="G21" s="38"/>
    </row>
    <row r="22" spans="1:7" ht="14" x14ac:dyDescent="0.2">
      <c r="A22" s="38"/>
      <c r="B22" s="111" t="s">
        <v>414</v>
      </c>
      <c r="C22" s="112"/>
      <c r="D22" s="112"/>
      <c r="E22" s="112"/>
      <c r="F22" s="113"/>
      <c r="G22" s="38"/>
    </row>
    <row r="23" spans="1:7" ht="14" x14ac:dyDescent="0.2">
      <c r="A23" s="38"/>
      <c r="B23" s="111" t="s">
        <v>396</v>
      </c>
      <c r="C23" s="112"/>
      <c r="D23" s="112"/>
      <c r="E23" s="112"/>
      <c r="F23" s="113"/>
      <c r="G23" s="38"/>
    </row>
    <row r="24" spans="1:7" ht="12.75" customHeight="1" x14ac:dyDescent="0.2">
      <c r="A24" s="38"/>
      <c r="B24" s="110" t="s">
        <v>397</v>
      </c>
      <c r="C24" s="110"/>
      <c r="D24" s="110"/>
      <c r="E24" s="110"/>
      <c r="F24" s="110"/>
      <c r="G24" s="38"/>
    </row>
    <row r="25" spans="1:7" ht="12.75" customHeight="1" x14ac:dyDescent="0.2">
      <c r="A25" s="38"/>
      <c r="B25" s="110" t="s">
        <v>398</v>
      </c>
      <c r="C25" s="110"/>
      <c r="D25" s="110"/>
      <c r="E25" s="110"/>
      <c r="F25" s="110"/>
      <c r="G25" s="38"/>
    </row>
    <row r="26" spans="1:7" ht="12.75" customHeight="1" x14ac:dyDescent="0.2">
      <c r="A26" s="38"/>
      <c r="B26" s="110" t="s">
        <v>399</v>
      </c>
      <c r="C26" s="110"/>
      <c r="D26" s="110"/>
      <c r="E26" s="110"/>
      <c r="F26" s="110"/>
      <c r="G26" s="38"/>
    </row>
    <row r="27" spans="1:7" ht="12.75" customHeight="1" x14ac:dyDescent="0.2">
      <c r="A27" s="38"/>
      <c r="B27" s="110" t="s">
        <v>420</v>
      </c>
      <c r="C27" s="110"/>
      <c r="D27" s="110"/>
      <c r="E27" s="110"/>
      <c r="F27" s="110"/>
      <c r="G27" s="38"/>
    </row>
    <row r="28" spans="1:7" ht="15" customHeight="1" x14ac:dyDescent="0.2">
      <c r="A28" s="38"/>
      <c r="B28" s="111" t="s">
        <v>419</v>
      </c>
      <c r="C28" s="112"/>
      <c r="D28" s="112"/>
      <c r="E28" s="112"/>
      <c r="F28" s="113"/>
      <c r="G28" s="38"/>
    </row>
    <row r="29" spans="1:7" ht="30.75" customHeight="1" x14ac:dyDescent="0.2">
      <c r="A29" s="38"/>
      <c r="B29" s="114"/>
      <c r="C29" s="115"/>
      <c r="D29" s="115"/>
      <c r="E29" s="115"/>
      <c r="F29" s="116"/>
      <c r="G29" s="38"/>
    </row>
  </sheetData>
  <mergeCells count="29">
    <mergeCell ref="A1:G1"/>
    <mergeCell ref="A2:G2"/>
    <mergeCell ref="A3:G3"/>
    <mergeCell ref="B17:F17"/>
    <mergeCell ref="B6:F6"/>
    <mergeCell ref="C7:F7"/>
    <mergeCell ref="C8:F8"/>
    <mergeCell ref="C9:F9"/>
    <mergeCell ref="A4:G4"/>
    <mergeCell ref="A5:G5"/>
    <mergeCell ref="C10:F10"/>
    <mergeCell ref="C13:F13"/>
    <mergeCell ref="C14:F14"/>
    <mergeCell ref="C11:F11"/>
    <mergeCell ref="C12:F12"/>
    <mergeCell ref="B18:F18"/>
    <mergeCell ref="B19:F19"/>
    <mergeCell ref="C15:F15"/>
    <mergeCell ref="C16:F16"/>
    <mergeCell ref="B20:F20"/>
    <mergeCell ref="B24:F24"/>
    <mergeCell ref="B28:F28"/>
    <mergeCell ref="B29:F29"/>
    <mergeCell ref="B21:F21"/>
    <mergeCell ref="B22:F22"/>
    <mergeCell ref="B23:F23"/>
    <mergeCell ref="B25:F25"/>
    <mergeCell ref="B26:F26"/>
    <mergeCell ref="B27:F27"/>
  </mergeCells>
  <phoneticPr fontId="23" type="noConversion"/>
  <printOptions horizontalCentered="1"/>
  <pageMargins left="0.39370078740157483" right="0.39370078740157483" top="0.19685039370078741" bottom="0.19685039370078741" header="0.19685039370078741" footer="0.19685039370078741"/>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99"/>
  <sheetViews>
    <sheetView view="pageBreakPreview" zoomScale="80" zoomScaleSheetLayoutView="80" workbookViewId="0">
      <selection activeCell="E35" sqref="E35:E36"/>
    </sheetView>
  </sheetViews>
  <sheetFormatPr baseColWidth="10" defaultRowHeight="16" x14ac:dyDescent="0.2"/>
  <cols>
    <col min="1" max="1" width="2.5" style="38" customWidth="1"/>
    <col min="2" max="2" width="7" style="38" customWidth="1"/>
    <col min="3" max="3" width="25.33203125" style="67" customWidth="1"/>
    <col min="4" max="4" width="45.83203125" style="38" customWidth="1"/>
    <col min="5" max="5" width="79.33203125" style="38" customWidth="1"/>
    <col min="6" max="6" width="7.1640625" style="67" customWidth="1"/>
    <col min="7" max="7" width="11.5" style="38" hidden="1" customWidth="1"/>
    <col min="8" max="8" width="11.5" hidden="1" customWidth="1"/>
    <col min="9" max="9" width="11.5" style="1" hidden="1" customWidth="1"/>
    <col min="10" max="10" width="11.5" hidden="1" customWidth="1"/>
    <col min="11" max="11" width="11.5" customWidth="1"/>
  </cols>
  <sheetData>
    <row r="1" spans="1:14" x14ac:dyDescent="0.2">
      <c r="A1" s="152" t="s">
        <v>370</v>
      </c>
      <c r="B1" s="152"/>
      <c r="C1" s="152"/>
      <c r="D1" s="152"/>
      <c r="E1" s="152"/>
      <c r="F1" s="152"/>
      <c r="G1" s="39"/>
      <c r="H1" s="3"/>
      <c r="J1" s="3"/>
      <c r="K1" s="150"/>
      <c r="L1" s="150"/>
      <c r="M1" s="150"/>
      <c r="N1" s="150"/>
    </row>
    <row r="2" spans="1:14" x14ac:dyDescent="0.2">
      <c r="A2" s="152" t="s">
        <v>7</v>
      </c>
      <c r="B2" s="152"/>
      <c r="C2" s="152"/>
      <c r="D2" s="152"/>
      <c r="E2" s="152"/>
      <c r="F2" s="152"/>
      <c r="G2" s="39"/>
      <c r="H2" s="3"/>
      <c r="J2" s="3"/>
      <c r="K2" s="150"/>
      <c r="L2" s="150"/>
      <c r="M2" s="150"/>
      <c r="N2" s="150"/>
    </row>
    <row r="3" spans="1:14" x14ac:dyDescent="0.2">
      <c r="A3" s="152"/>
      <c r="B3" s="152"/>
      <c r="C3" s="152"/>
      <c r="D3" s="152"/>
      <c r="E3" s="152"/>
      <c r="F3" s="152"/>
      <c r="G3" s="39"/>
      <c r="H3" s="3"/>
      <c r="J3" s="3"/>
      <c r="K3" s="150"/>
      <c r="L3" s="150"/>
      <c r="M3" s="150"/>
      <c r="N3" s="150"/>
    </row>
    <row r="4" spans="1:14" x14ac:dyDescent="0.2">
      <c r="A4" s="151" t="str">
        <f>Carátula!A4:G4</f>
        <v>CÉDULA DE EVALUACIÓN PARA IMPLANTE COCLEAR</v>
      </c>
      <c r="B4" s="151"/>
      <c r="C4" s="151"/>
      <c r="D4" s="151"/>
      <c r="E4" s="151"/>
      <c r="F4" s="151"/>
      <c r="G4" s="39"/>
      <c r="H4" s="3"/>
      <c r="J4" s="3"/>
      <c r="K4" s="12"/>
      <c r="L4" s="12"/>
      <c r="M4" s="12"/>
      <c r="N4" s="12"/>
    </row>
    <row r="5" spans="1:14" x14ac:dyDescent="0.2">
      <c r="A5" s="147"/>
      <c r="B5" s="147"/>
      <c r="C5" s="147"/>
      <c r="D5" s="147"/>
      <c r="E5" s="147"/>
      <c r="F5" s="147"/>
      <c r="G5" s="39"/>
      <c r="H5" s="3"/>
      <c r="J5" s="3"/>
      <c r="K5" s="146"/>
      <c r="L5" s="146"/>
      <c r="M5" s="146"/>
      <c r="N5" s="146"/>
    </row>
    <row r="6" spans="1:14" ht="21.75" customHeight="1" x14ac:dyDescent="0.2">
      <c r="A6" s="40"/>
      <c r="B6" s="149">
        <f>Carátula!C10</f>
        <v>0</v>
      </c>
      <c r="C6" s="149"/>
      <c r="D6" s="149"/>
      <c r="E6" s="106">
        <f>Carátula!C9</f>
        <v>0</v>
      </c>
      <c r="F6" s="40"/>
      <c r="G6" s="40"/>
      <c r="H6" s="4"/>
      <c r="I6" s="4"/>
      <c r="J6" s="4"/>
      <c r="K6" s="4"/>
      <c r="L6" s="4"/>
      <c r="M6" s="3"/>
      <c r="N6" s="3"/>
    </row>
    <row r="7" spans="1:14" x14ac:dyDescent="0.2">
      <c r="A7" s="148"/>
      <c r="B7" s="148"/>
      <c r="C7" s="148"/>
      <c r="D7" s="148"/>
      <c r="E7" s="131">
        <v>2023</v>
      </c>
      <c r="F7" s="131"/>
      <c r="G7" s="39"/>
      <c r="H7" s="3"/>
      <c r="J7" s="3"/>
      <c r="K7" s="3"/>
      <c r="L7" s="3"/>
      <c r="M7" s="3"/>
      <c r="N7" s="3"/>
    </row>
    <row r="8" spans="1:14" x14ac:dyDescent="0.2">
      <c r="A8" s="68"/>
      <c r="B8" s="69"/>
      <c r="C8" s="70" t="s">
        <v>12</v>
      </c>
      <c r="D8" s="71" t="s">
        <v>13</v>
      </c>
      <c r="E8" s="72" t="s">
        <v>14</v>
      </c>
      <c r="F8" s="72" t="s">
        <v>215</v>
      </c>
      <c r="H8" s="10" t="s">
        <v>243</v>
      </c>
      <c r="I8" s="10" t="s">
        <v>5</v>
      </c>
      <c r="J8" s="10" t="s">
        <v>244</v>
      </c>
    </row>
    <row r="9" spans="1:14" ht="17" x14ac:dyDescent="0.2">
      <c r="A9" s="73"/>
      <c r="B9" s="41">
        <v>1</v>
      </c>
      <c r="C9" s="135" t="s">
        <v>246</v>
      </c>
      <c r="D9" s="42" t="s">
        <v>17</v>
      </c>
      <c r="E9" s="42" t="s">
        <v>241</v>
      </c>
      <c r="F9" s="41">
        <v>1</v>
      </c>
      <c r="H9" s="10">
        <f>IF(F9=I9,J9)</f>
        <v>1</v>
      </c>
      <c r="I9" s="10">
        <f>IF(F9="NA","NA",J9)</f>
        <v>1</v>
      </c>
      <c r="J9" s="10">
        <v>1</v>
      </c>
    </row>
    <row r="10" spans="1:14" ht="68" x14ac:dyDescent="0.2">
      <c r="A10" s="73"/>
      <c r="B10" s="41">
        <v>2</v>
      </c>
      <c r="C10" s="136"/>
      <c r="D10" s="42" t="s">
        <v>15</v>
      </c>
      <c r="E10" s="43" t="s">
        <v>382</v>
      </c>
      <c r="F10" s="41">
        <v>1</v>
      </c>
      <c r="H10" s="10">
        <f>IF(F10=I10,J10)</f>
        <v>1</v>
      </c>
      <c r="I10" s="10">
        <f>IF(F10="NA","NA",J10)</f>
        <v>1</v>
      </c>
      <c r="J10" s="10">
        <v>1</v>
      </c>
      <c r="K10" s="9"/>
    </row>
    <row r="11" spans="1:14" ht="68" x14ac:dyDescent="0.2">
      <c r="A11" s="73"/>
      <c r="B11" s="41">
        <v>3</v>
      </c>
      <c r="C11" s="136"/>
      <c r="D11" s="50" t="s">
        <v>268</v>
      </c>
      <c r="E11" s="43" t="s">
        <v>387</v>
      </c>
      <c r="F11" s="44">
        <v>10</v>
      </c>
      <c r="H11" s="10">
        <f t="shared" ref="H11:H86" si="0">IF(F11=I11,J11)</f>
        <v>10</v>
      </c>
      <c r="I11" s="10">
        <f t="shared" ref="I11:I86" si="1">IF(F11="NA","NA",J11)</f>
        <v>10</v>
      </c>
      <c r="J11" s="10">
        <v>10</v>
      </c>
    </row>
    <row r="12" spans="1:14" ht="51" x14ac:dyDescent="0.2">
      <c r="A12" s="73"/>
      <c r="B12" s="41">
        <v>4</v>
      </c>
      <c r="C12" s="136"/>
      <c r="D12" s="43" t="s">
        <v>16</v>
      </c>
      <c r="E12" s="43" t="s">
        <v>269</v>
      </c>
      <c r="F12" s="44">
        <v>10</v>
      </c>
      <c r="H12" s="10">
        <f t="shared" si="0"/>
        <v>10</v>
      </c>
      <c r="I12" s="10">
        <f t="shared" si="1"/>
        <v>10</v>
      </c>
      <c r="J12" s="10">
        <v>10</v>
      </c>
    </row>
    <row r="13" spans="1:14" ht="34" x14ac:dyDescent="0.2">
      <c r="A13" s="73"/>
      <c r="B13" s="41">
        <v>5</v>
      </c>
      <c r="C13" s="136"/>
      <c r="D13" s="42" t="s">
        <v>18</v>
      </c>
      <c r="E13" s="42" t="s">
        <v>19</v>
      </c>
      <c r="F13" s="41">
        <v>1</v>
      </c>
      <c r="H13" s="10">
        <f t="shared" si="0"/>
        <v>1</v>
      </c>
      <c r="I13" s="10">
        <f t="shared" si="1"/>
        <v>1</v>
      </c>
      <c r="J13" s="10">
        <v>1</v>
      </c>
    </row>
    <row r="14" spans="1:14" ht="68" x14ac:dyDescent="0.2">
      <c r="A14" s="73"/>
      <c r="B14" s="41">
        <v>6</v>
      </c>
      <c r="C14" s="136"/>
      <c r="D14" s="42" t="s">
        <v>20</v>
      </c>
      <c r="E14" s="42" t="s">
        <v>200</v>
      </c>
      <c r="F14" s="41">
        <v>5</v>
      </c>
      <c r="H14" s="10">
        <f t="shared" si="0"/>
        <v>5</v>
      </c>
      <c r="I14" s="10">
        <f t="shared" si="1"/>
        <v>5</v>
      </c>
      <c r="J14" s="10">
        <v>5</v>
      </c>
    </row>
    <row r="15" spans="1:14" ht="51" x14ac:dyDescent="0.2">
      <c r="A15" s="73"/>
      <c r="B15" s="41">
        <v>7</v>
      </c>
      <c r="C15" s="136"/>
      <c r="D15" s="42" t="s">
        <v>21</v>
      </c>
      <c r="E15" s="42" t="s">
        <v>270</v>
      </c>
      <c r="F15" s="41">
        <v>1</v>
      </c>
      <c r="H15" s="10">
        <f t="shared" si="0"/>
        <v>1</v>
      </c>
      <c r="I15" s="10">
        <f t="shared" si="1"/>
        <v>1</v>
      </c>
      <c r="J15" s="10">
        <v>1</v>
      </c>
    </row>
    <row r="16" spans="1:14" ht="34" x14ac:dyDescent="0.2">
      <c r="A16" s="73"/>
      <c r="B16" s="41">
        <v>8</v>
      </c>
      <c r="C16" s="136"/>
      <c r="D16" s="42" t="s">
        <v>22</v>
      </c>
      <c r="E16" s="42" t="s">
        <v>271</v>
      </c>
      <c r="F16" s="41">
        <v>5</v>
      </c>
      <c r="H16" s="10">
        <f t="shared" si="0"/>
        <v>5</v>
      </c>
      <c r="I16" s="10">
        <f t="shared" si="1"/>
        <v>5</v>
      </c>
      <c r="J16" s="10">
        <v>5</v>
      </c>
    </row>
    <row r="17" spans="1:10" ht="34" x14ac:dyDescent="0.2">
      <c r="A17" s="73"/>
      <c r="B17" s="41">
        <v>9</v>
      </c>
      <c r="C17" s="136"/>
      <c r="D17" s="42" t="s">
        <v>23</v>
      </c>
      <c r="E17" s="42" t="s">
        <v>201</v>
      </c>
      <c r="F17" s="41">
        <v>1</v>
      </c>
      <c r="H17" s="10">
        <f t="shared" si="0"/>
        <v>1</v>
      </c>
      <c r="I17" s="10">
        <f t="shared" si="1"/>
        <v>1</v>
      </c>
      <c r="J17" s="10">
        <v>1</v>
      </c>
    </row>
    <row r="18" spans="1:10" ht="34" x14ac:dyDescent="0.2">
      <c r="A18" s="73"/>
      <c r="B18" s="41">
        <v>10</v>
      </c>
      <c r="C18" s="136"/>
      <c r="D18" s="42" t="s">
        <v>146</v>
      </c>
      <c r="E18" s="45" t="s">
        <v>202</v>
      </c>
      <c r="F18" s="41">
        <v>5</v>
      </c>
      <c r="H18" s="10">
        <f t="shared" si="0"/>
        <v>5</v>
      </c>
      <c r="I18" s="10">
        <f t="shared" si="1"/>
        <v>5</v>
      </c>
      <c r="J18" s="10">
        <v>5</v>
      </c>
    </row>
    <row r="19" spans="1:10" ht="102" x14ac:dyDescent="0.2">
      <c r="A19" s="73"/>
      <c r="B19" s="41">
        <v>11</v>
      </c>
      <c r="C19" s="136"/>
      <c r="D19" s="45" t="s">
        <v>216</v>
      </c>
      <c r="E19" s="45" t="s">
        <v>202</v>
      </c>
      <c r="F19" s="41">
        <v>5</v>
      </c>
      <c r="H19" s="10">
        <f t="shared" si="0"/>
        <v>5</v>
      </c>
      <c r="I19" s="10">
        <f t="shared" si="1"/>
        <v>5</v>
      </c>
      <c r="J19" s="10">
        <v>5</v>
      </c>
    </row>
    <row r="20" spans="1:10" ht="51" x14ac:dyDescent="0.2">
      <c r="A20" s="73"/>
      <c r="B20" s="41">
        <v>12</v>
      </c>
      <c r="C20" s="136"/>
      <c r="D20" s="45" t="s">
        <v>2</v>
      </c>
      <c r="E20" s="45" t="s">
        <v>24</v>
      </c>
      <c r="F20" s="41">
        <v>5</v>
      </c>
      <c r="H20" s="10">
        <f t="shared" si="0"/>
        <v>5</v>
      </c>
      <c r="I20" s="10">
        <f t="shared" si="1"/>
        <v>5</v>
      </c>
      <c r="J20" s="10">
        <v>5</v>
      </c>
    </row>
    <row r="21" spans="1:10" ht="51" x14ac:dyDescent="0.2">
      <c r="A21" s="73"/>
      <c r="B21" s="41">
        <v>13</v>
      </c>
      <c r="C21" s="136"/>
      <c r="D21" s="45" t="s">
        <v>25</v>
      </c>
      <c r="E21" s="45" t="s">
        <v>202</v>
      </c>
      <c r="F21" s="41">
        <v>5</v>
      </c>
      <c r="H21" s="10">
        <f t="shared" si="0"/>
        <v>5</v>
      </c>
      <c r="I21" s="10">
        <f t="shared" si="1"/>
        <v>5</v>
      </c>
      <c r="J21" s="10">
        <v>5</v>
      </c>
    </row>
    <row r="22" spans="1:10" ht="51" x14ac:dyDescent="0.2">
      <c r="A22" s="73"/>
      <c r="B22" s="41">
        <v>14</v>
      </c>
      <c r="C22" s="136"/>
      <c r="D22" s="45" t="s">
        <v>147</v>
      </c>
      <c r="E22" s="45" t="s">
        <v>203</v>
      </c>
      <c r="F22" s="41">
        <v>5</v>
      </c>
      <c r="H22" s="10">
        <f t="shared" si="0"/>
        <v>5</v>
      </c>
      <c r="I22" s="10">
        <f t="shared" si="1"/>
        <v>5</v>
      </c>
      <c r="J22" s="10">
        <v>5</v>
      </c>
    </row>
    <row r="23" spans="1:10" ht="51" x14ac:dyDescent="0.2">
      <c r="A23" s="73"/>
      <c r="B23" s="41">
        <v>15</v>
      </c>
      <c r="C23" s="136"/>
      <c r="D23" s="45" t="s">
        <v>148</v>
      </c>
      <c r="E23" s="45" t="s">
        <v>26</v>
      </c>
      <c r="F23" s="41">
        <v>5</v>
      </c>
      <c r="H23" s="10">
        <f t="shared" si="0"/>
        <v>5</v>
      </c>
      <c r="I23" s="10">
        <f t="shared" si="1"/>
        <v>5</v>
      </c>
      <c r="J23" s="10">
        <v>5</v>
      </c>
    </row>
    <row r="24" spans="1:10" ht="34" x14ac:dyDescent="0.2">
      <c r="A24" s="73"/>
      <c r="B24" s="41">
        <v>16</v>
      </c>
      <c r="C24" s="136"/>
      <c r="D24" s="45" t="s">
        <v>217</v>
      </c>
      <c r="E24" s="45" t="s">
        <v>27</v>
      </c>
      <c r="F24" s="41">
        <v>5</v>
      </c>
      <c r="H24" s="10">
        <f t="shared" si="0"/>
        <v>5</v>
      </c>
      <c r="I24" s="10">
        <f t="shared" si="1"/>
        <v>5</v>
      </c>
      <c r="J24" s="10">
        <v>5</v>
      </c>
    </row>
    <row r="25" spans="1:10" ht="17" x14ac:dyDescent="0.2">
      <c r="A25" s="73"/>
      <c r="B25" s="41">
        <v>17</v>
      </c>
      <c r="C25" s="136"/>
      <c r="D25" s="45" t="s">
        <v>149</v>
      </c>
      <c r="E25" s="45" t="s">
        <v>32</v>
      </c>
      <c r="F25" s="41">
        <v>5</v>
      </c>
      <c r="H25" s="10">
        <f t="shared" si="0"/>
        <v>5</v>
      </c>
      <c r="I25" s="10">
        <f t="shared" si="1"/>
        <v>5</v>
      </c>
      <c r="J25" s="10">
        <v>5</v>
      </c>
    </row>
    <row r="26" spans="1:10" ht="34" x14ac:dyDescent="0.2">
      <c r="A26" s="73"/>
      <c r="B26" s="41">
        <v>18</v>
      </c>
      <c r="C26" s="137"/>
      <c r="D26" s="42" t="s">
        <v>28</v>
      </c>
      <c r="E26" s="42" t="s">
        <v>29</v>
      </c>
      <c r="F26" s="41">
        <v>1</v>
      </c>
      <c r="H26" s="10">
        <f t="shared" si="0"/>
        <v>1</v>
      </c>
      <c r="I26" s="10">
        <f t="shared" si="1"/>
        <v>1</v>
      </c>
      <c r="J26" s="10">
        <v>1</v>
      </c>
    </row>
    <row r="27" spans="1:10" ht="34" x14ac:dyDescent="0.2">
      <c r="A27" s="73"/>
      <c r="B27" s="41">
        <v>19</v>
      </c>
      <c r="C27" s="135" t="s">
        <v>292</v>
      </c>
      <c r="D27" s="43" t="s">
        <v>274</v>
      </c>
      <c r="E27" s="43" t="s">
        <v>275</v>
      </c>
      <c r="F27" s="44">
        <v>5</v>
      </c>
      <c r="H27" s="10">
        <f t="shared" si="0"/>
        <v>5</v>
      </c>
      <c r="I27" s="10">
        <f t="shared" si="1"/>
        <v>5</v>
      </c>
      <c r="J27" s="10">
        <v>5</v>
      </c>
    </row>
    <row r="28" spans="1:10" ht="51" x14ac:dyDescent="0.2">
      <c r="A28" s="73"/>
      <c r="B28" s="41">
        <v>20</v>
      </c>
      <c r="C28" s="136"/>
      <c r="D28" s="43" t="s">
        <v>30</v>
      </c>
      <c r="E28" s="43" t="s">
        <v>383</v>
      </c>
      <c r="F28" s="44">
        <v>1</v>
      </c>
      <c r="H28" s="10">
        <f t="shared" si="0"/>
        <v>1</v>
      </c>
      <c r="I28" s="10">
        <f t="shared" si="1"/>
        <v>1</v>
      </c>
      <c r="J28" s="10">
        <v>1</v>
      </c>
    </row>
    <row r="29" spans="1:10" ht="85" x14ac:dyDescent="0.2">
      <c r="A29" s="73"/>
      <c r="B29" s="41">
        <v>21</v>
      </c>
      <c r="C29" s="136"/>
      <c r="D29" s="43" t="s">
        <v>277</v>
      </c>
      <c r="E29" s="43" t="s">
        <v>424</v>
      </c>
      <c r="F29" s="44">
        <v>1</v>
      </c>
      <c r="H29" s="10">
        <f t="shared" si="0"/>
        <v>1</v>
      </c>
      <c r="I29" s="10">
        <f t="shared" si="1"/>
        <v>1</v>
      </c>
      <c r="J29" s="10">
        <v>1</v>
      </c>
    </row>
    <row r="30" spans="1:10" ht="17" x14ac:dyDescent="0.2">
      <c r="A30" s="73"/>
      <c r="B30" s="41">
        <v>22</v>
      </c>
      <c r="C30" s="136"/>
      <c r="D30" s="43" t="s">
        <v>290</v>
      </c>
      <c r="E30" s="43" t="s">
        <v>276</v>
      </c>
      <c r="F30" s="44">
        <v>5</v>
      </c>
      <c r="H30" s="10">
        <f t="shared" si="0"/>
        <v>5</v>
      </c>
      <c r="I30" s="10">
        <f t="shared" si="1"/>
        <v>5</v>
      </c>
      <c r="J30" s="10">
        <v>5</v>
      </c>
    </row>
    <row r="31" spans="1:10" ht="17" x14ac:dyDescent="0.2">
      <c r="A31" s="73"/>
      <c r="B31" s="41">
        <v>23</v>
      </c>
      <c r="C31" s="136"/>
      <c r="D31" s="43" t="s">
        <v>278</v>
      </c>
      <c r="E31" s="43" t="s">
        <v>279</v>
      </c>
      <c r="F31" s="44">
        <v>1</v>
      </c>
      <c r="H31" s="10">
        <f t="shared" si="0"/>
        <v>1</v>
      </c>
      <c r="I31" s="10">
        <f t="shared" si="1"/>
        <v>1</v>
      </c>
      <c r="J31" s="10">
        <v>1</v>
      </c>
    </row>
    <row r="32" spans="1:10" ht="51" x14ac:dyDescent="0.2">
      <c r="A32" s="73"/>
      <c r="B32" s="41">
        <v>24</v>
      </c>
      <c r="C32" s="136"/>
      <c r="D32" s="43" t="s">
        <v>272</v>
      </c>
      <c r="E32" s="43" t="s">
        <v>273</v>
      </c>
      <c r="F32" s="44">
        <v>1</v>
      </c>
      <c r="H32" s="10">
        <f t="shared" si="0"/>
        <v>1</v>
      </c>
      <c r="I32" s="10">
        <f t="shared" si="1"/>
        <v>1</v>
      </c>
      <c r="J32" s="10">
        <v>1</v>
      </c>
    </row>
    <row r="33" spans="1:24" ht="153" x14ac:dyDescent="0.2">
      <c r="A33" s="73"/>
      <c r="B33" s="41">
        <v>25</v>
      </c>
      <c r="C33" s="136"/>
      <c r="D33" s="43" t="s">
        <v>428</v>
      </c>
      <c r="E33" s="46" t="s">
        <v>384</v>
      </c>
      <c r="F33" s="44">
        <v>5</v>
      </c>
      <c r="H33" s="10">
        <f t="shared" si="0"/>
        <v>5</v>
      </c>
      <c r="I33" s="10">
        <f t="shared" si="1"/>
        <v>5</v>
      </c>
      <c r="J33" s="10">
        <v>5</v>
      </c>
    </row>
    <row r="34" spans="1:24" ht="234.75" customHeight="1" x14ac:dyDescent="0.2">
      <c r="A34" s="73"/>
      <c r="B34" s="41">
        <v>26</v>
      </c>
      <c r="C34" s="136"/>
      <c r="D34" s="43" t="s">
        <v>280</v>
      </c>
      <c r="E34" s="47" t="s">
        <v>376</v>
      </c>
      <c r="F34" s="44">
        <v>5</v>
      </c>
      <c r="H34" s="10">
        <f t="shared" si="0"/>
        <v>5</v>
      </c>
      <c r="I34" s="10">
        <f t="shared" si="1"/>
        <v>5</v>
      </c>
      <c r="J34" s="10">
        <v>5</v>
      </c>
    </row>
    <row r="35" spans="1:24" ht="68" x14ac:dyDescent="0.2">
      <c r="A35" s="73"/>
      <c r="B35" s="41">
        <v>27</v>
      </c>
      <c r="C35" s="136"/>
      <c r="D35" s="50" t="s">
        <v>425</v>
      </c>
      <c r="E35" s="48" t="s">
        <v>426</v>
      </c>
      <c r="F35" s="44">
        <v>5</v>
      </c>
      <c r="H35" s="10">
        <f t="shared" si="0"/>
        <v>5</v>
      </c>
      <c r="I35" s="10">
        <f t="shared" si="1"/>
        <v>5</v>
      </c>
      <c r="J35" s="10">
        <v>5</v>
      </c>
    </row>
    <row r="36" spans="1:24" ht="51" x14ac:dyDescent="0.2">
      <c r="A36" s="73"/>
      <c r="B36" s="41">
        <v>28</v>
      </c>
      <c r="C36" s="136"/>
      <c r="D36" s="50" t="s">
        <v>427</v>
      </c>
      <c r="E36" s="49" t="s">
        <v>429</v>
      </c>
      <c r="F36" s="44">
        <v>5</v>
      </c>
      <c r="H36" s="10">
        <f t="shared" si="0"/>
        <v>5</v>
      </c>
      <c r="I36" s="10">
        <f t="shared" si="1"/>
        <v>5</v>
      </c>
      <c r="J36" s="10">
        <v>5</v>
      </c>
    </row>
    <row r="37" spans="1:24" ht="68" x14ac:dyDescent="0.2">
      <c r="A37" s="73"/>
      <c r="B37" s="41">
        <v>29</v>
      </c>
      <c r="C37" s="136"/>
      <c r="D37" s="50" t="s">
        <v>378</v>
      </c>
      <c r="E37" s="43" t="s">
        <v>377</v>
      </c>
      <c r="F37" s="44">
        <v>10</v>
      </c>
      <c r="H37" s="10">
        <f t="shared" si="0"/>
        <v>10</v>
      </c>
      <c r="I37" s="10">
        <f t="shared" si="1"/>
        <v>10</v>
      </c>
      <c r="J37" s="10">
        <v>10</v>
      </c>
    </row>
    <row r="38" spans="1:24" ht="102" x14ac:dyDescent="0.2">
      <c r="A38" s="73"/>
      <c r="B38" s="41">
        <v>30</v>
      </c>
      <c r="C38" s="136"/>
      <c r="D38" s="43" t="s">
        <v>281</v>
      </c>
      <c r="E38" s="49" t="s">
        <v>282</v>
      </c>
      <c r="F38" s="51">
        <v>5</v>
      </c>
      <c r="H38" s="10">
        <f t="shared" si="0"/>
        <v>5</v>
      </c>
      <c r="I38" s="10">
        <f t="shared" si="1"/>
        <v>5</v>
      </c>
      <c r="J38" s="10">
        <v>5</v>
      </c>
    </row>
    <row r="39" spans="1:24" ht="85" x14ac:dyDescent="0.2">
      <c r="A39" s="73"/>
      <c r="B39" s="41">
        <v>31</v>
      </c>
      <c r="C39" s="136"/>
      <c r="D39" s="43" t="s">
        <v>283</v>
      </c>
      <c r="E39" s="47" t="s">
        <v>284</v>
      </c>
      <c r="F39" s="44">
        <v>5</v>
      </c>
      <c r="H39" s="10">
        <f t="shared" si="0"/>
        <v>5</v>
      </c>
      <c r="I39" s="10">
        <f t="shared" si="1"/>
        <v>5</v>
      </c>
      <c r="J39" s="10">
        <v>5</v>
      </c>
      <c r="X39" s="5"/>
    </row>
    <row r="40" spans="1:24" ht="85" x14ac:dyDescent="0.2">
      <c r="A40" s="73"/>
      <c r="B40" s="41">
        <v>32</v>
      </c>
      <c r="C40" s="136"/>
      <c r="D40" s="43" t="s">
        <v>285</v>
      </c>
      <c r="E40" s="52" t="s">
        <v>286</v>
      </c>
      <c r="F40" s="44">
        <v>5</v>
      </c>
      <c r="H40" s="10">
        <f t="shared" si="0"/>
        <v>5</v>
      </c>
      <c r="I40" s="10">
        <f t="shared" si="1"/>
        <v>5</v>
      </c>
      <c r="J40" s="10">
        <v>5</v>
      </c>
    </row>
    <row r="41" spans="1:24" ht="51" x14ac:dyDescent="0.2">
      <c r="A41" s="73"/>
      <c r="B41" s="41">
        <v>33</v>
      </c>
      <c r="C41" s="136"/>
      <c r="D41" s="53" t="s">
        <v>287</v>
      </c>
      <c r="E41" s="49" t="s">
        <v>288</v>
      </c>
      <c r="F41" s="51">
        <v>5</v>
      </c>
      <c r="H41" s="10">
        <f t="shared" si="0"/>
        <v>5</v>
      </c>
      <c r="I41" s="10">
        <f t="shared" si="1"/>
        <v>5</v>
      </c>
      <c r="J41" s="10">
        <v>5</v>
      </c>
    </row>
    <row r="42" spans="1:24" ht="17" x14ac:dyDescent="0.2">
      <c r="A42" s="73"/>
      <c r="B42" s="41">
        <v>34</v>
      </c>
      <c r="C42" s="136"/>
      <c r="D42" s="43" t="s">
        <v>33</v>
      </c>
      <c r="E42" s="43" t="s">
        <v>289</v>
      </c>
      <c r="F42" s="44">
        <v>1</v>
      </c>
      <c r="H42" s="10">
        <f t="shared" si="0"/>
        <v>1</v>
      </c>
      <c r="I42" s="10">
        <f t="shared" si="1"/>
        <v>1</v>
      </c>
      <c r="J42" s="10">
        <v>1</v>
      </c>
    </row>
    <row r="43" spans="1:24" ht="17" x14ac:dyDescent="0.2">
      <c r="A43" s="73"/>
      <c r="B43" s="41">
        <v>35</v>
      </c>
      <c r="C43" s="136"/>
      <c r="D43" s="43" t="s">
        <v>34</v>
      </c>
      <c r="E43" s="43" t="s">
        <v>289</v>
      </c>
      <c r="F43" s="44">
        <v>1</v>
      </c>
      <c r="H43" s="10">
        <f t="shared" si="0"/>
        <v>1</v>
      </c>
      <c r="I43" s="10">
        <f t="shared" si="1"/>
        <v>1</v>
      </c>
      <c r="J43" s="10">
        <v>1</v>
      </c>
    </row>
    <row r="44" spans="1:24" ht="34" x14ac:dyDescent="0.2">
      <c r="A44" s="73"/>
      <c r="B44" s="41">
        <v>36</v>
      </c>
      <c r="C44" s="136"/>
      <c r="D44" s="45" t="s">
        <v>71</v>
      </c>
      <c r="E44" s="45" t="s">
        <v>72</v>
      </c>
      <c r="F44" s="41">
        <v>5</v>
      </c>
      <c r="H44" s="10">
        <f t="shared" si="0"/>
        <v>5</v>
      </c>
      <c r="I44" s="10">
        <f t="shared" si="1"/>
        <v>5</v>
      </c>
      <c r="J44" s="10">
        <v>5</v>
      </c>
    </row>
    <row r="45" spans="1:24" ht="85" x14ac:dyDescent="0.2">
      <c r="A45" s="73"/>
      <c r="B45" s="41">
        <v>37</v>
      </c>
      <c r="C45" s="136"/>
      <c r="D45" s="45" t="s">
        <v>294</v>
      </c>
      <c r="E45" s="54" t="s">
        <v>293</v>
      </c>
      <c r="F45" s="44">
        <v>10</v>
      </c>
      <c r="H45" s="10">
        <f t="shared" si="0"/>
        <v>10</v>
      </c>
      <c r="I45" s="10">
        <f t="shared" si="1"/>
        <v>10</v>
      </c>
      <c r="J45" s="10">
        <v>10</v>
      </c>
    </row>
    <row r="46" spans="1:24" ht="17" x14ac:dyDescent="0.2">
      <c r="A46" s="73"/>
      <c r="B46" s="41">
        <v>38</v>
      </c>
      <c r="C46" s="136"/>
      <c r="D46" s="43" t="s">
        <v>31</v>
      </c>
      <c r="E46" s="43" t="s">
        <v>276</v>
      </c>
      <c r="F46" s="44">
        <v>1</v>
      </c>
      <c r="H46" s="10">
        <f t="shared" si="0"/>
        <v>1</v>
      </c>
      <c r="I46" s="10">
        <f t="shared" si="1"/>
        <v>1</v>
      </c>
      <c r="J46" s="10">
        <v>1</v>
      </c>
    </row>
    <row r="47" spans="1:24" ht="85" x14ac:dyDescent="0.2">
      <c r="A47" s="73"/>
      <c r="B47" s="41">
        <v>39</v>
      </c>
      <c r="C47" s="136"/>
      <c r="D47" s="53" t="s">
        <v>380</v>
      </c>
      <c r="E47" s="49" t="s">
        <v>381</v>
      </c>
      <c r="F47" s="55">
        <v>10</v>
      </c>
      <c r="H47" s="10">
        <f t="shared" si="0"/>
        <v>10</v>
      </c>
      <c r="I47" s="10">
        <f t="shared" si="1"/>
        <v>10</v>
      </c>
      <c r="J47" s="10">
        <v>10</v>
      </c>
    </row>
    <row r="48" spans="1:24" ht="34" x14ac:dyDescent="0.2">
      <c r="A48" s="73"/>
      <c r="B48" s="41">
        <v>40</v>
      </c>
      <c r="C48" s="137"/>
      <c r="D48" s="43" t="s">
        <v>67</v>
      </c>
      <c r="E48" s="43" t="s">
        <v>291</v>
      </c>
      <c r="F48" s="44">
        <v>1</v>
      </c>
      <c r="H48" s="10">
        <f t="shared" si="0"/>
        <v>1</v>
      </c>
      <c r="I48" s="10">
        <f t="shared" si="1"/>
        <v>1</v>
      </c>
      <c r="J48" s="10">
        <v>1</v>
      </c>
    </row>
    <row r="49" spans="1:24" ht="170" x14ac:dyDescent="0.2">
      <c r="A49" s="73"/>
      <c r="B49" s="41">
        <v>41</v>
      </c>
      <c r="C49" s="138" t="s">
        <v>300</v>
      </c>
      <c r="D49" s="52" t="s">
        <v>296</v>
      </c>
      <c r="E49" s="43" t="s">
        <v>388</v>
      </c>
      <c r="F49" s="56">
        <v>1</v>
      </c>
      <c r="H49" s="10">
        <f t="shared" si="0"/>
        <v>1</v>
      </c>
      <c r="I49" s="10">
        <f t="shared" si="1"/>
        <v>1</v>
      </c>
      <c r="J49" s="10">
        <v>1</v>
      </c>
    </row>
    <row r="50" spans="1:24" ht="51" x14ac:dyDescent="0.2">
      <c r="A50" s="73"/>
      <c r="B50" s="41">
        <v>42</v>
      </c>
      <c r="C50" s="138"/>
      <c r="D50" s="45" t="s">
        <v>220</v>
      </c>
      <c r="E50" s="45" t="s">
        <v>3</v>
      </c>
      <c r="F50" s="41">
        <v>1</v>
      </c>
      <c r="H50" s="10">
        <f t="shared" si="0"/>
        <v>1</v>
      </c>
      <c r="I50" s="10">
        <f t="shared" si="1"/>
        <v>1</v>
      </c>
      <c r="J50" s="10">
        <v>1</v>
      </c>
    </row>
    <row r="51" spans="1:24" ht="17" x14ac:dyDescent="0.2">
      <c r="A51" s="73"/>
      <c r="B51" s="41">
        <v>43</v>
      </c>
      <c r="C51" s="138"/>
      <c r="D51" s="43" t="s">
        <v>73</v>
      </c>
      <c r="E51" s="43" t="s">
        <v>297</v>
      </c>
      <c r="F51" s="44">
        <v>5</v>
      </c>
      <c r="H51" s="10">
        <f t="shared" si="0"/>
        <v>5</v>
      </c>
      <c r="I51" s="10">
        <f t="shared" si="1"/>
        <v>5</v>
      </c>
      <c r="J51" s="10">
        <v>5</v>
      </c>
    </row>
    <row r="52" spans="1:24" ht="17" x14ac:dyDescent="0.2">
      <c r="A52" s="73"/>
      <c r="B52" s="41">
        <v>44</v>
      </c>
      <c r="C52" s="138"/>
      <c r="D52" s="43" t="s">
        <v>298</v>
      </c>
      <c r="E52" s="43" t="s">
        <v>299</v>
      </c>
      <c r="F52" s="44">
        <v>5</v>
      </c>
      <c r="H52" s="10">
        <f t="shared" si="0"/>
        <v>5</v>
      </c>
      <c r="I52" s="10">
        <f t="shared" si="1"/>
        <v>5</v>
      </c>
      <c r="J52" s="10">
        <v>5</v>
      </c>
    </row>
    <row r="53" spans="1:24" ht="34" x14ac:dyDescent="0.2">
      <c r="A53" s="73"/>
      <c r="B53" s="41">
        <v>45</v>
      </c>
      <c r="C53" s="138"/>
      <c r="D53" s="42" t="s">
        <v>154</v>
      </c>
      <c r="E53" s="45" t="s">
        <v>68</v>
      </c>
      <c r="F53" s="41">
        <v>1</v>
      </c>
      <c r="H53" s="10">
        <f t="shared" si="0"/>
        <v>1</v>
      </c>
      <c r="I53" s="10">
        <f t="shared" si="1"/>
        <v>1</v>
      </c>
      <c r="J53" s="10">
        <v>1</v>
      </c>
    </row>
    <row r="54" spans="1:24" ht="17" x14ac:dyDescent="0.2">
      <c r="A54" s="73"/>
      <c r="B54" s="41">
        <v>46</v>
      </c>
      <c r="C54" s="138"/>
      <c r="D54" s="45" t="s">
        <v>70</v>
      </c>
      <c r="E54" s="45" t="s">
        <v>32</v>
      </c>
      <c r="F54" s="41">
        <v>1</v>
      </c>
      <c r="H54" s="10">
        <f t="shared" si="0"/>
        <v>1</v>
      </c>
      <c r="I54" s="10">
        <f t="shared" si="1"/>
        <v>1</v>
      </c>
      <c r="J54" s="10">
        <v>1</v>
      </c>
    </row>
    <row r="55" spans="1:24" ht="34" x14ac:dyDescent="0.2">
      <c r="A55" s="73"/>
      <c r="B55" s="41">
        <v>47</v>
      </c>
      <c r="C55" s="138" t="s">
        <v>264</v>
      </c>
      <c r="D55" s="45" t="s">
        <v>260</v>
      </c>
      <c r="E55" s="45" t="s">
        <v>206</v>
      </c>
      <c r="F55" s="41">
        <v>5</v>
      </c>
      <c r="H55" s="10">
        <f t="shared" ref="H55:H63" si="2">IF(F55=I55,J55)</f>
        <v>5</v>
      </c>
      <c r="I55" s="10">
        <f t="shared" ref="I55:I63" si="3">IF(F55="NA","NA",J55)</f>
        <v>5</v>
      </c>
      <c r="J55" s="10">
        <v>5</v>
      </c>
      <c r="X55" s="6"/>
    </row>
    <row r="56" spans="1:24" ht="34" x14ac:dyDescent="0.2">
      <c r="A56" s="73"/>
      <c r="B56" s="41">
        <v>48</v>
      </c>
      <c r="C56" s="138"/>
      <c r="D56" s="45" t="s">
        <v>219</v>
      </c>
      <c r="E56" s="57" t="s">
        <v>4</v>
      </c>
      <c r="F56" s="41">
        <v>5</v>
      </c>
      <c r="H56" s="10">
        <f t="shared" si="2"/>
        <v>5</v>
      </c>
      <c r="I56" s="10">
        <f t="shared" si="3"/>
        <v>5</v>
      </c>
      <c r="J56" s="10">
        <v>5</v>
      </c>
    </row>
    <row r="57" spans="1:24" ht="34" x14ac:dyDescent="0.2">
      <c r="A57" s="73"/>
      <c r="B57" s="41">
        <v>49</v>
      </c>
      <c r="C57" s="138"/>
      <c r="D57" s="45" t="s">
        <v>261</v>
      </c>
      <c r="E57" s="57" t="s">
        <v>4</v>
      </c>
      <c r="F57" s="41">
        <v>5</v>
      </c>
      <c r="H57" s="10">
        <f t="shared" si="2"/>
        <v>5</v>
      </c>
      <c r="I57" s="10">
        <f t="shared" si="3"/>
        <v>5</v>
      </c>
      <c r="J57" s="10">
        <v>5</v>
      </c>
    </row>
    <row r="58" spans="1:24" ht="17" x14ac:dyDescent="0.2">
      <c r="A58" s="73"/>
      <c r="B58" s="41">
        <v>50</v>
      </c>
      <c r="C58" s="138"/>
      <c r="D58" s="45" t="s">
        <v>151</v>
      </c>
      <c r="E58" s="57" t="s">
        <v>4</v>
      </c>
      <c r="F58" s="41">
        <v>1</v>
      </c>
      <c r="H58" s="10">
        <f t="shared" si="2"/>
        <v>1</v>
      </c>
      <c r="I58" s="10">
        <f t="shared" si="3"/>
        <v>1</v>
      </c>
      <c r="J58" s="10">
        <v>1</v>
      </c>
    </row>
    <row r="59" spans="1:24" ht="34" x14ac:dyDescent="0.2">
      <c r="A59" s="73"/>
      <c r="B59" s="41">
        <v>51</v>
      </c>
      <c r="C59" s="138"/>
      <c r="D59" s="42" t="s">
        <v>57</v>
      </c>
      <c r="E59" s="57" t="s">
        <v>4</v>
      </c>
      <c r="F59" s="41">
        <v>5</v>
      </c>
      <c r="H59" s="10">
        <f t="shared" si="2"/>
        <v>5</v>
      </c>
      <c r="I59" s="10">
        <f t="shared" si="3"/>
        <v>5</v>
      </c>
      <c r="J59" s="10">
        <v>5</v>
      </c>
    </row>
    <row r="60" spans="1:24" ht="17" x14ac:dyDescent="0.2">
      <c r="A60" s="73"/>
      <c r="B60" s="41">
        <v>52</v>
      </c>
      <c r="C60" s="138"/>
      <c r="D60" s="42" t="s">
        <v>58</v>
      </c>
      <c r="E60" s="57" t="s">
        <v>4</v>
      </c>
      <c r="F60" s="41">
        <v>5</v>
      </c>
      <c r="H60" s="10">
        <f t="shared" si="2"/>
        <v>5</v>
      </c>
      <c r="I60" s="10">
        <f t="shared" si="3"/>
        <v>5</v>
      </c>
      <c r="J60" s="10">
        <v>5</v>
      </c>
    </row>
    <row r="61" spans="1:24" ht="17" x14ac:dyDescent="0.2">
      <c r="A61" s="73"/>
      <c r="B61" s="41">
        <v>53</v>
      </c>
      <c r="C61" s="138"/>
      <c r="D61" s="42" t="s">
        <v>59</v>
      </c>
      <c r="E61" s="57" t="s">
        <v>4</v>
      </c>
      <c r="F61" s="41">
        <v>5</v>
      </c>
      <c r="H61" s="10">
        <f t="shared" si="2"/>
        <v>5</v>
      </c>
      <c r="I61" s="10">
        <f t="shared" si="3"/>
        <v>5</v>
      </c>
      <c r="J61" s="10">
        <v>5</v>
      </c>
    </row>
    <row r="62" spans="1:24" ht="34" x14ac:dyDescent="0.2">
      <c r="A62" s="73"/>
      <c r="B62" s="41">
        <v>54</v>
      </c>
      <c r="C62" s="138"/>
      <c r="D62" s="45" t="s">
        <v>263</v>
      </c>
      <c r="E62" s="45" t="s">
        <v>152</v>
      </c>
      <c r="F62" s="41">
        <v>5</v>
      </c>
      <c r="H62" s="10">
        <f t="shared" si="2"/>
        <v>5</v>
      </c>
      <c r="I62" s="10">
        <f t="shared" si="3"/>
        <v>5</v>
      </c>
      <c r="J62" s="10">
        <v>5</v>
      </c>
    </row>
    <row r="63" spans="1:24" ht="17" x14ac:dyDescent="0.2">
      <c r="A63" s="73"/>
      <c r="B63" s="41">
        <v>55</v>
      </c>
      <c r="C63" s="138"/>
      <c r="D63" s="42" t="s">
        <v>262</v>
      </c>
      <c r="E63" s="57" t="s">
        <v>4</v>
      </c>
      <c r="F63" s="41">
        <v>5</v>
      </c>
      <c r="H63" s="10">
        <f t="shared" si="2"/>
        <v>5</v>
      </c>
      <c r="I63" s="10">
        <f t="shared" si="3"/>
        <v>5</v>
      </c>
      <c r="J63" s="10">
        <v>5</v>
      </c>
    </row>
    <row r="64" spans="1:24" ht="34" x14ac:dyDescent="0.2">
      <c r="A64" s="73"/>
      <c r="B64" s="41">
        <v>56</v>
      </c>
      <c r="C64" s="138" t="s">
        <v>247</v>
      </c>
      <c r="D64" s="42" t="s">
        <v>35</v>
      </c>
      <c r="E64" s="45" t="s">
        <v>295</v>
      </c>
      <c r="F64" s="41">
        <v>5</v>
      </c>
      <c r="H64" s="10">
        <f t="shared" si="0"/>
        <v>5</v>
      </c>
      <c r="I64" s="10">
        <f t="shared" si="1"/>
        <v>5</v>
      </c>
      <c r="J64" s="10">
        <v>5</v>
      </c>
    </row>
    <row r="65" spans="1:10" ht="17" x14ac:dyDescent="0.2">
      <c r="A65" s="73"/>
      <c r="B65" s="41">
        <v>57</v>
      </c>
      <c r="C65" s="138"/>
      <c r="D65" s="42" t="s">
        <v>36</v>
      </c>
      <c r="E65" s="57" t="s">
        <v>4</v>
      </c>
      <c r="F65" s="41">
        <v>5</v>
      </c>
      <c r="H65" s="10">
        <f t="shared" si="0"/>
        <v>5</v>
      </c>
      <c r="I65" s="10">
        <f t="shared" si="1"/>
        <v>5</v>
      </c>
      <c r="J65" s="10">
        <v>5</v>
      </c>
    </row>
    <row r="66" spans="1:10" ht="17" x14ac:dyDescent="0.2">
      <c r="A66" s="73"/>
      <c r="B66" s="41">
        <v>58</v>
      </c>
      <c r="C66" s="138"/>
      <c r="D66" s="42" t="s">
        <v>37</v>
      </c>
      <c r="E66" s="57" t="s">
        <v>4</v>
      </c>
      <c r="F66" s="41">
        <v>5</v>
      </c>
      <c r="H66" s="10">
        <f t="shared" si="0"/>
        <v>5</v>
      </c>
      <c r="I66" s="10">
        <f t="shared" si="1"/>
        <v>5</v>
      </c>
      <c r="J66" s="10">
        <v>5</v>
      </c>
    </row>
    <row r="67" spans="1:10" ht="17" x14ac:dyDescent="0.2">
      <c r="A67" s="73"/>
      <c r="B67" s="41">
        <v>59</v>
      </c>
      <c r="C67" s="138"/>
      <c r="D67" s="42" t="s">
        <v>38</v>
      </c>
      <c r="E67" s="57" t="s">
        <v>4</v>
      </c>
      <c r="F67" s="41">
        <v>5</v>
      </c>
      <c r="H67" s="10">
        <f t="shared" si="0"/>
        <v>5</v>
      </c>
      <c r="I67" s="10">
        <f t="shared" si="1"/>
        <v>5</v>
      </c>
      <c r="J67" s="10">
        <v>5</v>
      </c>
    </row>
    <row r="68" spans="1:10" ht="17" x14ac:dyDescent="0.2">
      <c r="A68" s="73"/>
      <c r="B68" s="41">
        <v>60</v>
      </c>
      <c r="C68" s="138"/>
      <c r="D68" s="42" t="s">
        <v>39</v>
      </c>
      <c r="E68" s="57" t="s">
        <v>4</v>
      </c>
      <c r="F68" s="41">
        <v>5</v>
      </c>
      <c r="H68" s="10">
        <f t="shared" si="0"/>
        <v>5</v>
      </c>
      <c r="I68" s="10">
        <f t="shared" si="1"/>
        <v>5</v>
      </c>
      <c r="J68" s="10">
        <v>5</v>
      </c>
    </row>
    <row r="69" spans="1:10" ht="17" x14ac:dyDescent="0.2">
      <c r="A69" s="73"/>
      <c r="B69" s="41">
        <v>61</v>
      </c>
      <c r="C69" s="138"/>
      <c r="D69" s="42" t="s">
        <v>40</v>
      </c>
      <c r="E69" s="57" t="s">
        <v>4</v>
      </c>
      <c r="F69" s="41">
        <v>5</v>
      </c>
      <c r="H69" s="10">
        <f t="shared" si="0"/>
        <v>5</v>
      </c>
      <c r="I69" s="10">
        <f t="shared" si="1"/>
        <v>5</v>
      </c>
      <c r="J69" s="10">
        <v>5</v>
      </c>
    </row>
    <row r="70" spans="1:10" ht="17" x14ac:dyDescent="0.2">
      <c r="A70" s="73"/>
      <c r="B70" s="41">
        <v>62</v>
      </c>
      <c r="C70" s="138"/>
      <c r="D70" s="42" t="s">
        <v>41</v>
      </c>
      <c r="E70" s="57" t="s">
        <v>4</v>
      </c>
      <c r="F70" s="41">
        <v>5</v>
      </c>
      <c r="H70" s="10">
        <f t="shared" si="0"/>
        <v>5</v>
      </c>
      <c r="I70" s="10">
        <f t="shared" si="1"/>
        <v>5</v>
      </c>
      <c r="J70" s="10">
        <v>5</v>
      </c>
    </row>
    <row r="71" spans="1:10" ht="17" x14ac:dyDescent="0.2">
      <c r="A71" s="73"/>
      <c r="B71" s="41">
        <v>63</v>
      </c>
      <c r="C71" s="138"/>
      <c r="D71" s="42" t="s">
        <v>42</v>
      </c>
      <c r="E71" s="57" t="s">
        <v>4</v>
      </c>
      <c r="F71" s="41">
        <v>5</v>
      </c>
      <c r="H71" s="10">
        <f t="shared" si="0"/>
        <v>5</v>
      </c>
      <c r="I71" s="10">
        <f t="shared" si="1"/>
        <v>5</v>
      </c>
      <c r="J71" s="10">
        <v>5</v>
      </c>
    </row>
    <row r="72" spans="1:10" ht="17" x14ac:dyDescent="0.2">
      <c r="A72" s="73"/>
      <c r="B72" s="41">
        <v>64</v>
      </c>
      <c r="C72" s="138"/>
      <c r="D72" s="42" t="s">
        <v>43</v>
      </c>
      <c r="E72" s="57" t="s">
        <v>4</v>
      </c>
      <c r="F72" s="41">
        <v>5</v>
      </c>
      <c r="H72" s="10">
        <f t="shared" si="0"/>
        <v>5</v>
      </c>
      <c r="I72" s="10">
        <f t="shared" si="1"/>
        <v>5</v>
      </c>
      <c r="J72" s="10">
        <v>5</v>
      </c>
    </row>
    <row r="73" spans="1:10" ht="17" x14ac:dyDescent="0.2">
      <c r="A73" s="73"/>
      <c r="B73" s="41">
        <v>65</v>
      </c>
      <c r="C73" s="138"/>
      <c r="D73" s="42" t="s">
        <v>218</v>
      </c>
      <c r="E73" s="57" t="s">
        <v>4</v>
      </c>
      <c r="F73" s="41">
        <v>5</v>
      </c>
      <c r="H73" s="10">
        <f t="shared" si="0"/>
        <v>5</v>
      </c>
      <c r="I73" s="10">
        <f t="shared" si="1"/>
        <v>5</v>
      </c>
      <c r="J73" s="10">
        <v>5</v>
      </c>
    </row>
    <row r="74" spans="1:10" ht="17" x14ac:dyDescent="0.2">
      <c r="A74" s="73"/>
      <c r="B74" s="41">
        <v>66</v>
      </c>
      <c r="C74" s="138" t="s">
        <v>259</v>
      </c>
      <c r="D74" s="42" t="s">
        <v>44</v>
      </c>
      <c r="E74" s="45"/>
      <c r="F74" s="41">
        <v>5</v>
      </c>
      <c r="H74" s="10">
        <f t="shared" si="0"/>
        <v>5</v>
      </c>
      <c r="I74" s="10">
        <f t="shared" si="1"/>
        <v>5</v>
      </c>
      <c r="J74" s="10">
        <v>5</v>
      </c>
    </row>
    <row r="75" spans="1:10" ht="17" x14ac:dyDescent="0.2">
      <c r="A75" s="73"/>
      <c r="B75" s="41">
        <v>67</v>
      </c>
      <c r="C75" s="138"/>
      <c r="D75" s="42" t="s">
        <v>45</v>
      </c>
      <c r="E75" s="57" t="s">
        <v>4</v>
      </c>
      <c r="F75" s="41">
        <v>5</v>
      </c>
      <c r="H75" s="10">
        <f t="shared" si="0"/>
        <v>5</v>
      </c>
      <c r="I75" s="10">
        <f t="shared" si="1"/>
        <v>5</v>
      </c>
      <c r="J75" s="10">
        <v>5</v>
      </c>
    </row>
    <row r="76" spans="1:10" ht="17" x14ac:dyDescent="0.2">
      <c r="A76" s="73"/>
      <c r="B76" s="41">
        <v>68</v>
      </c>
      <c r="C76" s="138"/>
      <c r="D76" s="42" t="s">
        <v>46</v>
      </c>
      <c r="E76" s="57" t="s">
        <v>4</v>
      </c>
      <c r="F76" s="41">
        <v>5</v>
      </c>
      <c r="H76" s="10">
        <f t="shared" si="0"/>
        <v>5</v>
      </c>
      <c r="I76" s="10">
        <f t="shared" si="1"/>
        <v>5</v>
      </c>
      <c r="J76" s="10">
        <v>5</v>
      </c>
    </row>
    <row r="77" spans="1:10" ht="17" x14ac:dyDescent="0.2">
      <c r="A77" s="73"/>
      <c r="B77" s="41">
        <v>69</v>
      </c>
      <c r="C77" s="138"/>
      <c r="D77" s="42" t="s">
        <v>47</v>
      </c>
      <c r="E77" s="57" t="s">
        <v>4</v>
      </c>
      <c r="F77" s="41">
        <v>5</v>
      </c>
      <c r="H77" s="10">
        <f t="shared" si="0"/>
        <v>5</v>
      </c>
      <c r="I77" s="10">
        <f t="shared" si="1"/>
        <v>5</v>
      </c>
      <c r="J77" s="10">
        <v>5</v>
      </c>
    </row>
    <row r="78" spans="1:10" ht="17" x14ac:dyDescent="0.2">
      <c r="A78" s="73"/>
      <c r="B78" s="41">
        <v>70</v>
      </c>
      <c r="C78" s="138" t="s">
        <v>259</v>
      </c>
      <c r="D78" s="42" t="s">
        <v>48</v>
      </c>
      <c r="E78" s="57" t="s">
        <v>4</v>
      </c>
      <c r="F78" s="41">
        <v>5</v>
      </c>
      <c r="H78" s="10">
        <f t="shared" si="0"/>
        <v>5</v>
      </c>
      <c r="I78" s="10">
        <f t="shared" si="1"/>
        <v>5</v>
      </c>
      <c r="J78" s="10">
        <v>5</v>
      </c>
    </row>
    <row r="79" spans="1:10" ht="17" x14ac:dyDescent="0.2">
      <c r="A79" s="73"/>
      <c r="B79" s="41">
        <v>71</v>
      </c>
      <c r="C79" s="138"/>
      <c r="D79" s="42" t="s">
        <v>49</v>
      </c>
      <c r="E79" s="57" t="s">
        <v>4</v>
      </c>
      <c r="F79" s="41">
        <v>5</v>
      </c>
      <c r="H79" s="10">
        <f t="shared" si="0"/>
        <v>5</v>
      </c>
      <c r="I79" s="10">
        <f t="shared" si="1"/>
        <v>5</v>
      </c>
      <c r="J79" s="10">
        <v>5</v>
      </c>
    </row>
    <row r="80" spans="1:10" ht="17" x14ac:dyDescent="0.2">
      <c r="A80" s="73"/>
      <c r="B80" s="41">
        <v>72</v>
      </c>
      <c r="C80" s="138"/>
      <c r="D80" s="45" t="s">
        <v>50</v>
      </c>
      <c r="E80" s="57" t="s">
        <v>4</v>
      </c>
      <c r="F80" s="41">
        <v>5</v>
      </c>
      <c r="H80" s="10">
        <f t="shared" si="0"/>
        <v>5</v>
      </c>
      <c r="I80" s="10">
        <f t="shared" si="1"/>
        <v>5</v>
      </c>
      <c r="J80" s="10">
        <v>5</v>
      </c>
    </row>
    <row r="81" spans="1:24" ht="17" x14ac:dyDescent="0.2">
      <c r="A81" s="73"/>
      <c r="B81" s="41">
        <v>73</v>
      </c>
      <c r="C81" s="138"/>
      <c r="D81" s="45" t="s">
        <v>51</v>
      </c>
      <c r="E81" s="57" t="s">
        <v>4</v>
      </c>
      <c r="F81" s="41">
        <v>5</v>
      </c>
      <c r="H81" s="10">
        <f t="shared" si="0"/>
        <v>5</v>
      </c>
      <c r="I81" s="10">
        <f t="shared" si="1"/>
        <v>5</v>
      </c>
      <c r="J81" s="10">
        <v>5</v>
      </c>
    </row>
    <row r="82" spans="1:24" ht="17" x14ac:dyDescent="0.2">
      <c r="A82" s="73"/>
      <c r="B82" s="41">
        <v>74</v>
      </c>
      <c r="C82" s="138"/>
      <c r="D82" s="45" t="s">
        <v>52</v>
      </c>
      <c r="E82" s="57" t="s">
        <v>4</v>
      </c>
      <c r="F82" s="41">
        <v>5</v>
      </c>
      <c r="H82" s="10">
        <f t="shared" si="0"/>
        <v>5</v>
      </c>
      <c r="I82" s="10">
        <f t="shared" si="1"/>
        <v>5</v>
      </c>
      <c r="J82" s="10">
        <v>5</v>
      </c>
    </row>
    <row r="83" spans="1:24" ht="17" x14ac:dyDescent="0.2">
      <c r="A83" s="73"/>
      <c r="B83" s="41">
        <v>75</v>
      </c>
      <c r="C83" s="138"/>
      <c r="D83" s="45" t="s">
        <v>53</v>
      </c>
      <c r="E83" s="57" t="s">
        <v>4</v>
      </c>
      <c r="F83" s="41">
        <v>5</v>
      </c>
      <c r="H83" s="10">
        <f t="shared" si="0"/>
        <v>5</v>
      </c>
      <c r="I83" s="10">
        <f t="shared" si="1"/>
        <v>5</v>
      </c>
      <c r="J83" s="10">
        <v>5</v>
      </c>
      <c r="X83" s="6"/>
    </row>
    <row r="84" spans="1:24" ht="17" x14ac:dyDescent="0.2">
      <c r="A84" s="73"/>
      <c r="B84" s="41">
        <v>76</v>
      </c>
      <c r="C84" s="138"/>
      <c r="D84" s="45" t="s">
        <v>54</v>
      </c>
      <c r="E84" s="57" t="s">
        <v>4</v>
      </c>
      <c r="F84" s="41">
        <v>5</v>
      </c>
      <c r="H84" s="10">
        <f t="shared" si="0"/>
        <v>5</v>
      </c>
      <c r="I84" s="10">
        <f t="shared" si="1"/>
        <v>5</v>
      </c>
      <c r="J84" s="10">
        <v>5</v>
      </c>
      <c r="X84" s="6"/>
    </row>
    <row r="85" spans="1:24" ht="17" x14ac:dyDescent="0.2">
      <c r="A85" s="73"/>
      <c r="B85" s="41">
        <v>77</v>
      </c>
      <c r="C85" s="138"/>
      <c r="D85" s="45" t="s">
        <v>55</v>
      </c>
      <c r="E85" s="57" t="s">
        <v>4</v>
      </c>
      <c r="F85" s="41">
        <v>5</v>
      </c>
      <c r="H85" s="10">
        <f t="shared" si="0"/>
        <v>5</v>
      </c>
      <c r="I85" s="10">
        <f t="shared" si="1"/>
        <v>5</v>
      </c>
      <c r="J85" s="10">
        <v>5</v>
      </c>
      <c r="X85" s="6"/>
    </row>
    <row r="86" spans="1:24" ht="17" x14ac:dyDescent="0.2">
      <c r="A86" s="73"/>
      <c r="B86" s="41">
        <v>78</v>
      </c>
      <c r="C86" s="138"/>
      <c r="D86" s="45" t="s">
        <v>56</v>
      </c>
      <c r="E86" s="45" t="s">
        <v>204</v>
      </c>
      <c r="F86" s="41">
        <v>1</v>
      </c>
      <c r="H86" s="10">
        <f t="shared" si="0"/>
        <v>1</v>
      </c>
      <c r="I86" s="10">
        <f t="shared" si="1"/>
        <v>1</v>
      </c>
      <c r="J86" s="10">
        <v>1</v>
      </c>
      <c r="X86" s="6"/>
    </row>
    <row r="87" spans="1:24" ht="34" x14ac:dyDescent="0.2">
      <c r="A87" s="73"/>
      <c r="B87" s="41">
        <v>79</v>
      </c>
      <c r="C87" s="138" t="s">
        <v>60</v>
      </c>
      <c r="D87" s="58" t="s">
        <v>153</v>
      </c>
      <c r="E87" s="45" t="s">
        <v>234</v>
      </c>
      <c r="F87" s="41">
        <v>5</v>
      </c>
      <c r="H87" s="10">
        <f t="shared" ref="H87:H143" si="4">IF(F87=I87,J87)</f>
        <v>5</v>
      </c>
      <c r="I87" s="10">
        <f t="shared" ref="I87:I143" si="5">IF(F87="NA","NA",J87)</f>
        <v>5</v>
      </c>
      <c r="J87" s="10">
        <v>5</v>
      </c>
    </row>
    <row r="88" spans="1:24" ht="17" x14ac:dyDescent="0.2">
      <c r="A88" s="73"/>
      <c r="B88" s="41">
        <v>80</v>
      </c>
      <c r="C88" s="138"/>
      <c r="D88" s="59" t="s">
        <v>65</v>
      </c>
      <c r="E88" s="45" t="s">
        <v>235</v>
      </c>
      <c r="F88" s="41">
        <v>1</v>
      </c>
      <c r="H88" s="10">
        <f t="shared" si="4"/>
        <v>1</v>
      </c>
      <c r="I88" s="10">
        <f t="shared" si="5"/>
        <v>1</v>
      </c>
      <c r="J88" s="10">
        <v>1</v>
      </c>
    </row>
    <row r="89" spans="1:24" ht="17" x14ac:dyDescent="0.2">
      <c r="A89" s="73"/>
      <c r="B89" s="41">
        <v>81</v>
      </c>
      <c r="C89" s="138"/>
      <c r="D89" s="59" t="s">
        <v>66</v>
      </c>
      <c r="E89" s="57" t="s">
        <v>4</v>
      </c>
      <c r="F89" s="41">
        <v>1</v>
      </c>
      <c r="H89" s="10">
        <f t="shared" si="4"/>
        <v>1</v>
      </c>
      <c r="I89" s="10">
        <f t="shared" si="5"/>
        <v>1</v>
      </c>
      <c r="J89" s="10">
        <v>1</v>
      </c>
    </row>
    <row r="90" spans="1:24" ht="32" x14ac:dyDescent="0.2">
      <c r="A90" s="73"/>
      <c r="B90" s="41">
        <v>82</v>
      </c>
      <c r="C90" s="138"/>
      <c r="D90" s="58" t="s">
        <v>61</v>
      </c>
      <c r="E90" s="57" t="s">
        <v>4</v>
      </c>
      <c r="F90" s="41">
        <v>5</v>
      </c>
      <c r="H90" s="10">
        <f t="shared" si="4"/>
        <v>5</v>
      </c>
      <c r="I90" s="10">
        <f t="shared" si="5"/>
        <v>5</v>
      </c>
      <c r="J90" s="10">
        <v>5</v>
      </c>
    </row>
    <row r="91" spans="1:24" ht="17" x14ac:dyDescent="0.2">
      <c r="A91" s="73"/>
      <c r="B91" s="41">
        <v>83</v>
      </c>
      <c r="C91" s="138"/>
      <c r="D91" s="58" t="s">
        <v>62</v>
      </c>
      <c r="E91" s="57" t="s">
        <v>4</v>
      </c>
      <c r="F91" s="41">
        <v>5</v>
      </c>
      <c r="H91" s="10">
        <f t="shared" si="4"/>
        <v>5</v>
      </c>
      <c r="I91" s="10">
        <f t="shared" si="5"/>
        <v>5</v>
      </c>
      <c r="J91" s="10">
        <v>5</v>
      </c>
    </row>
    <row r="92" spans="1:24" ht="48" x14ac:dyDescent="0.2">
      <c r="A92" s="73"/>
      <c r="B92" s="41">
        <v>84</v>
      </c>
      <c r="C92" s="138"/>
      <c r="D92" s="59" t="s">
        <v>63</v>
      </c>
      <c r="E92" s="57" t="s">
        <v>4</v>
      </c>
      <c r="F92" s="41">
        <v>5</v>
      </c>
      <c r="H92" s="10">
        <f t="shared" si="4"/>
        <v>5</v>
      </c>
      <c r="I92" s="10">
        <f t="shared" si="5"/>
        <v>5</v>
      </c>
      <c r="J92" s="10">
        <v>5</v>
      </c>
    </row>
    <row r="93" spans="1:24" ht="34" x14ac:dyDescent="0.2">
      <c r="A93" s="73"/>
      <c r="B93" s="41">
        <v>85</v>
      </c>
      <c r="C93" s="138"/>
      <c r="D93" s="45" t="s">
        <v>69</v>
      </c>
      <c r="E93" s="45" t="s">
        <v>155</v>
      </c>
      <c r="F93" s="41">
        <v>5</v>
      </c>
      <c r="H93" s="10">
        <f t="shared" si="4"/>
        <v>5</v>
      </c>
      <c r="I93" s="10">
        <f t="shared" si="5"/>
        <v>5</v>
      </c>
      <c r="J93" s="10">
        <v>5</v>
      </c>
    </row>
    <row r="94" spans="1:24" ht="48" x14ac:dyDescent="0.2">
      <c r="A94" s="73"/>
      <c r="B94" s="41">
        <v>86</v>
      </c>
      <c r="C94" s="138"/>
      <c r="D94" s="59" t="s">
        <v>205</v>
      </c>
      <c r="E94" s="57" t="s">
        <v>4</v>
      </c>
      <c r="F94" s="41">
        <v>5</v>
      </c>
      <c r="H94" s="10">
        <f t="shared" si="4"/>
        <v>5</v>
      </c>
      <c r="I94" s="10">
        <f t="shared" si="5"/>
        <v>5</v>
      </c>
      <c r="J94" s="10">
        <v>5</v>
      </c>
    </row>
    <row r="95" spans="1:24" ht="17" x14ac:dyDescent="0.2">
      <c r="A95" s="73"/>
      <c r="B95" s="41">
        <v>87</v>
      </c>
      <c r="C95" s="138"/>
      <c r="D95" s="59" t="s">
        <v>64</v>
      </c>
      <c r="E95" s="57" t="s">
        <v>4</v>
      </c>
      <c r="F95" s="41">
        <v>5</v>
      </c>
      <c r="H95" s="10">
        <f t="shared" si="4"/>
        <v>5</v>
      </c>
      <c r="I95" s="10">
        <f t="shared" si="5"/>
        <v>5</v>
      </c>
      <c r="J95" s="10">
        <v>5</v>
      </c>
    </row>
    <row r="96" spans="1:24" ht="34" x14ac:dyDescent="0.2">
      <c r="A96" s="73"/>
      <c r="B96" s="41">
        <v>88</v>
      </c>
      <c r="C96" s="143" t="s">
        <v>207</v>
      </c>
      <c r="D96" s="45" t="s">
        <v>74</v>
      </c>
      <c r="E96" s="45" t="s">
        <v>389</v>
      </c>
      <c r="F96" s="41">
        <v>1</v>
      </c>
      <c r="H96" s="10">
        <f t="shared" si="4"/>
        <v>1</v>
      </c>
      <c r="I96" s="10">
        <f t="shared" si="5"/>
        <v>1</v>
      </c>
      <c r="J96" s="10">
        <v>1</v>
      </c>
    </row>
    <row r="97" spans="1:10" ht="34" x14ac:dyDescent="0.2">
      <c r="A97" s="73"/>
      <c r="B97" s="41">
        <v>89</v>
      </c>
      <c r="C97" s="144"/>
      <c r="D97" s="45" t="s">
        <v>75</v>
      </c>
      <c r="E97" s="42" t="s">
        <v>157</v>
      </c>
      <c r="F97" s="41">
        <v>1</v>
      </c>
      <c r="H97" s="10">
        <f>IF(F97=I97,J97)</f>
        <v>1</v>
      </c>
      <c r="I97" s="10">
        <f>IF(F97="NA","NA",J97)</f>
        <v>1</v>
      </c>
      <c r="J97" s="10">
        <v>1</v>
      </c>
    </row>
    <row r="98" spans="1:10" ht="119" x14ac:dyDescent="0.2">
      <c r="A98" s="73"/>
      <c r="B98" s="41">
        <v>90</v>
      </c>
      <c r="C98" s="144"/>
      <c r="D98" s="45" t="s">
        <v>156</v>
      </c>
      <c r="E98" s="45" t="s">
        <v>304</v>
      </c>
      <c r="F98" s="41">
        <v>5</v>
      </c>
      <c r="H98" s="10">
        <f t="shared" si="4"/>
        <v>5</v>
      </c>
      <c r="I98" s="10">
        <f t="shared" si="5"/>
        <v>5</v>
      </c>
      <c r="J98" s="10">
        <v>5</v>
      </c>
    </row>
    <row r="99" spans="1:10" ht="34" x14ac:dyDescent="0.2">
      <c r="A99" s="73"/>
      <c r="B99" s="41">
        <v>91</v>
      </c>
      <c r="C99" s="144"/>
      <c r="D99" s="45" t="s">
        <v>76</v>
      </c>
      <c r="E99" s="45" t="s">
        <v>305</v>
      </c>
      <c r="F99" s="41">
        <v>5</v>
      </c>
      <c r="H99" s="10">
        <f t="shared" si="4"/>
        <v>5</v>
      </c>
      <c r="I99" s="10">
        <f t="shared" si="5"/>
        <v>5</v>
      </c>
      <c r="J99" s="10">
        <v>5</v>
      </c>
    </row>
    <row r="100" spans="1:10" ht="68" x14ac:dyDescent="0.2">
      <c r="A100" s="73"/>
      <c r="B100" s="41">
        <v>92</v>
      </c>
      <c r="C100" s="144"/>
      <c r="D100" s="100" t="s">
        <v>77</v>
      </c>
      <c r="E100" s="45" t="s">
        <v>379</v>
      </c>
      <c r="F100" s="41">
        <v>10</v>
      </c>
      <c r="H100" s="10">
        <f t="shared" si="4"/>
        <v>10</v>
      </c>
      <c r="I100" s="10">
        <f t="shared" si="5"/>
        <v>10</v>
      </c>
      <c r="J100" s="10">
        <v>10</v>
      </c>
    </row>
    <row r="101" spans="1:10" ht="34" x14ac:dyDescent="0.2">
      <c r="A101" s="73"/>
      <c r="B101" s="41">
        <v>93</v>
      </c>
      <c r="C101" s="144"/>
      <c r="D101" s="45" t="s">
        <v>78</v>
      </c>
      <c r="E101" s="45" t="s">
        <v>306</v>
      </c>
      <c r="F101" s="41">
        <v>10</v>
      </c>
      <c r="H101" s="10">
        <f t="shared" si="4"/>
        <v>10</v>
      </c>
      <c r="I101" s="10">
        <f t="shared" si="5"/>
        <v>10</v>
      </c>
      <c r="J101" s="10">
        <v>10</v>
      </c>
    </row>
    <row r="102" spans="1:10" ht="34" x14ac:dyDescent="0.2">
      <c r="A102" s="73"/>
      <c r="B102" s="41">
        <v>94</v>
      </c>
      <c r="C102" s="144"/>
      <c r="D102" s="45" t="s">
        <v>79</v>
      </c>
      <c r="E102" s="45" t="s">
        <v>236</v>
      </c>
      <c r="F102" s="41">
        <v>1</v>
      </c>
      <c r="H102" s="10">
        <f t="shared" si="4"/>
        <v>1</v>
      </c>
      <c r="I102" s="10">
        <f t="shared" si="5"/>
        <v>1</v>
      </c>
      <c r="J102" s="10">
        <v>1</v>
      </c>
    </row>
    <row r="103" spans="1:10" ht="34" x14ac:dyDescent="0.2">
      <c r="A103" s="73"/>
      <c r="B103" s="41">
        <v>95</v>
      </c>
      <c r="C103" s="144"/>
      <c r="D103" s="45" t="s">
        <v>67</v>
      </c>
      <c r="E103" s="57" t="s">
        <v>4</v>
      </c>
      <c r="F103" s="41">
        <v>1</v>
      </c>
      <c r="H103" s="10">
        <f t="shared" si="4"/>
        <v>1</v>
      </c>
      <c r="I103" s="10">
        <f t="shared" si="5"/>
        <v>1</v>
      </c>
      <c r="J103" s="10">
        <v>1</v>
      </c>
    </row>
    <row r="104" spans="1:10" ht="34" x14ac:dyDescent="0.2">
      <c r="A104" s="73"/>
      <c r="B104" s="41">
        <v>96</v>
      </c>
      <c r="C104" s="144"/>
      <c r="D104" s="45" t="s">
        <v>301</v>
      </c>
      <c r="E104" s="45" t="s">
        <v>307</v>
      </c>
      <c r="F104" s="41">
        <v>1</v>
      </c>
      <c r="H104" s="10">
        <f t="shared" si="4"/>
        <v>1</v>
      </c>
      <c r="I104" s="10">
        <f t="shared" si="5"/>
        <v>1</v>
      </c>
      <c r="J104" s="10">
        <v>1</v>
      </c>
    </row>
    <row r="105" spans="1:10" ht="17" x14ac:dyDescent="0.2">
      <c r="A105" s="73"/>
      <c r="B105" s="41">
        <v>97</v>
      </c>
      <c r="C105" s="144"/>
      <c r="D105" s="45" t="s">
        <v>80</v>
      </c>
      <c r="E105" s="45" t="s">
        <v>158</v>
      </c>
      <c r="F105" s="41">
        <v>1</v>
      </c>
      <c r="H105" s="10">
        <f>IF(F105=I105,J105)</f>
        <v>1</v>
      </c>
      <c r="I105" s="10">
        <f>IF(F105="NA","NA",J105)</f>
        <v>1</v>
      </c>
      <c r="J105" s="10">
        <v>1</v>
      </c>
    </row>
    <row r="106" spans="1:10" ht="34" x14ac:dyDescent="0.2">
      <c r="A106" s="73"/>
      <c r="B106" s="41">
        <v>98</v>
      </c>
      <c r="C106" s="144"/>
      <c r="D106" s="45" t="s">
        <v>302</v>
      </c>
      <c r="E106" s="45" t="s">
        <v>308</v>
      </c>
      <c r="F106" s="41">
        <v>1</v>
      </c>
      <c r="H106" s="10">
        <f t="shared" si="4"/>
        <v>1</v>
      </c>
      <c r="I106" s="10">
        <f t="shared" si="5"/>
        <v>1</v>
      </c>
      <c r="J106" s="10">
        <v>1</v>
      </c>
    </row>
    <row r="107" spans="1:10" ht="51" x14ac:dyDescent="0.2">
      <c r="A107" s="73"/>
      <c r="B107" s="41">
        <v>99</v>
      </c>
      <c r="C107" s="144"/>
      <c r="D107" s="45" t="s">
        <v>81</v>
      </c>
      <c r="E107" s="45" t="s">
        <v>227</v>
      </c>
      <c r="F107" s="41">
        <v>1</v>
      </c>
      <c r="H107" s="10">
        <f t="shared" si="4"/>
        <v>1</v>
      </c>
      <c r="I107" s="10">
        <f t="shared" si="5"/>
        <v>1</v>
      </c>
      <c r="J107" s="10">
        <v>1</v>
      </c>
    </row>
    <row r="108" spans="1:10" s="7" customFormat="1" ht="51" x14ac:dyDescent="0.2">
      <c r="A108" s="74"/>
      <c r="B108" s="41">
        <v>100</v>
      </c>
      <c r="C108" s="144"/>
      <c r="D108" s="45" t="s">
        <v>313</v>
      </c>
      <c r="E108" s="45" t="s">
        <v>390</v>
      </c>
      <c r="F108" s="41">
        <v>10</v>
      </c>
      <c r="G108" s="60"/>
      <c r="H108" s="10">
        <f t="shared" si="4"/>
        <v>10</v>
      </c>
      <c r="I108" s="10">
        <f t="shared" si="5"/>
        <v>10</v>
      </c>
      <c r="J108" s="10">
        <v>10</v>
      </c>
    </row>
    <row r="109" spans="1:10" s="7" customFormat="1" ht="51" x14ac:dyDescent="0.2">
      <c r="A109" s="74"/>
      <c r="B109" s="41">
        <v>101</v>
      </c>
      <c r="C109" s="144"/>
      <c r="D109" s="43" t="s">
        <v>314</v>
      </c>
      <c r="E109" s="45" t="s">
        <v>315</v>
      </c>
      <c r="F109" s="41">
        <v>10</v>
      </c>
      <c r="G109" s="60"/>
      <c r="H109" s="10">
        <f t="shared" si="4"/>
        <v>10</v>
      </c>
      <c r="I109" s="10">
        <f t="shared" si="5"/>
        <v>10</v>
      </c>
      <c r="J109" s="10">
        <v>10</v>
      </c>
    </row>
    <row r="110" spans="1:10" ht="51" x14ac:dyDescent="0.2">
      <c r="A110" s="73"/>
      <c r="B110" s="41">
        <v>102</v>
      </c>
      <c r="C110" s="144"/>
      <c r="D110" s="45" t="s">
        <v>159</v>
      </c>
      <c r="E110" s="45" t="s">
        <v>228</v>
      </c>
      <c r="F110" s="41">
        <v>5</v>
      </c>
      <c r="H110" s="10">
        <f t="shared" si="4"/>
        <v>5</v>
      </c>
      <c r="I110" s="10">
        <f t="shared" si="5"/>
        <v>5</v>
      </c>
      <c r="J110" s="10">
        <v>5</v>
      </c>
    </row>
    <row r="111" spans="1:10" ht="51" x14ac:dyDescent="0.2">
      <c r="A111" s="73"/>
      <c r="B111" s="41">
        <v>103</v>
      </c>
      <c r="C111" s="144"/>
      <c r="D111" s="42" t="s">
        <v>303</v>
      </c>
      <c r="E111" s="45" t="s">
        <v>309</v>
      </c>
      <c r="F111" s="41">
        <v>5</v>
      </c>
      <c r="H111" s="10">
        <f t="shared" si="4"/>
        <v>5</v>
      </c>
      <c r="I111" s="10">
        <f t="shared" si="5"/>
        <v>5</v>
      </c>
      <c r="J111" s="10">
        <v>5</v>
      </c>
    </row>
    <row r="112" spans="1:10" ht="51" x14ac:dyDescent="0.2">
      <c r="A112" s="73"/>
      <c r="B112" s="41">
        <v>104</v>
      </c>
      <c r="C112" s="145"/>
      <c r="D112" s="42" t="s">
        <v>82</v>
      </c>
      <c r="E112" s="45" t="s">
        <v>160</v>
      </c>
      <c r="F112" s="41">
        <v>10</v>
      </c>
      <c r="H112" s="10">
        <f t="shared" si="4"/>
        <v>10</v>
      </c>
      <c r="I112" s="10">
        <f t="shared" si="5"/>
        <v>10</v>
      </c>
      <c r="J112" s="10">
        <v>10</v>
      </c>
    </row>
    <row r="113" spans="1:10" ht="51" x14ac:dyDescent="0.2">
      <c r="A113" s="73"/>
      <c r="B113" s="41">
        <v>105</v>
      </c>
      <c r="C113" s="138" t="s">
        <v>248</v>
      </c>
      <c r="D113" s="42" t="s">
        <v>312</v>
      </c>
      <c r="E113" s="45" t="s">
        <v>385</v>
      </c>
      <c r="F113" s="41">
        <v>1</v>
      </c>
      <c r="H113" s="10">
        <f t="shared" si="4"/>
        <v>1</v>
      </c>
      <c r="I113" s="10">
        <f t="shared" si="5"/>
        <v>1</v>
      </c>
      <c r="J113" s="10">
        <v>1</v>
      </c>
    </row>
    <row r="114" spans="1:10" ht="51" x14ac:dyDescent="0.2">
      <c r="A114" s="73"/>
      <c r="B114" s="41">
        <v>106</v>
      </c>
      <c r="C114" s="138"/>
      <c r="D114" s="100" t="s">
        <v>313</v>
      </c>
      <c r="E114" s="45" t="s">
        <v>386</v>
      </c>
      <c r="F114" s="41">
        <v>10</v>
      </c>
      <c r="H114" s="10">
        <f t="shared" si="4"/>
        <v>10</v>
      </c>
      <c r="I114" s="10">
        <f t="shared" si="5"/>
        <v>10</v>
      </c>
      <c r="J114" s="10">
        <v>10</v>
      </c>
    </row>
    <row r="115" spans="1:10" ht="34" x14ac:dyDescent="0.2">
      <c r="A115" s="73"/>
      <c r="B115" s="41">
        <v>107</v>
      </c>
      <c r="C115" s="138"/>
      <c r="D115" s="43" t="s">
        <v>314</v>
      </c>
      <c r="E115" s="45" t="s">
        <v>316</v>
      </c>
      <c r="F115" s="41">
        <v>10</v>
      </c>
      <c r="H115" s="10">
        <f t="shared" si="4"/>
        <v>10</v>
      </c>
      <c r="I115" s="10">
        <f t="shared" si="5"/>
        <v>10</v>
      </c>
      <c r="J115" s="10">
        <v>10</v>
      </c>
    </row>
    <row r="116" spans="1:10" ht="34" x14ac:dyDescent="0.2">
      <c r="A116" s="73"/>
      <c r="B116" s="41">
        <v>108</v>
      </c>
      <c r="C116" s="138"/>
      <c r="D116" s="45" t="s">
        <v>84</v>
      </c>
      <c r="E116" s="45" t="s">
        <v>229</v>
      </c>
      <c r="F116" s="41">
        <v>1</v>
      </c>
      <c r="H116" s="10">
        <f t="shared" si="4"/>
        <v>1</v>
      </c>
      <c r="I116" s="10">
        <f t="shared" si="5"/>
        <v>1</v>
      </c>
      <c r="J116" s="10">
        <v>1</v>
      </c>
    </row>
    <row r="117" spans="1:10" ht="17" x14ac:dyDescent="0.2">
      <c r="A117" s="73"/>
      <c r="B117" s="41">
        <v>109</v>
      </c>
      <c r="C117" s="138"/>
      <c r="D117" s="45" t="s">
        <v>85</v>
      </c>
      <c r="E117" s="57" t="s">
        <v>4</v>
      </c>
      <c r="F117" s="41">
        <v>1</v>
      </c>
      <c r="H117" s="10">
        <f t="shared" si="4"/>
        <v>1</v>
      </c>
      <c r="I117" s="10">
        <f t="shared" si="5"/>
        <v>1</v>
      </c>
      <c r="J117" s="10">
        <v>1</v>
      </c>
    </row>
    <row r="118" spans="1:10" ht="17" x14ac:dyDescent="0.2">
      <c r="A118" s="73"/>
      <c r="B118" s="41">
        <v>110</v>
      </c>
      <c r="C118" s="138"/>
      <c r="D118" s="45" t="s">
        <v>86</v>
      </c>
      <c r="E118" s="45" t="s">
        <v>32</v>
      </c>
      <c r="F118" s="41">
        <v>1</v>
      </c>
      <c r="H118" s="10">
        <f t="shared" si="4"/>
        <v>1</v>
      </c>
      <c r="I118" s="10">
        <f t="shared" si="5"/>
        <v>1</v>
      </c>
      <c r="J118" s="10">
        <v>1</v>
      </c>
    </row>
    <row r="119" spans="1:10" ht="34" x14ac:dyDescent="0.2">
      <c r="A119" s="73"/>
      <c r="B119" s="41">
        <v>111</v>
      </c>
      <c r="C119" s="138"/>
      <c r="D119" s="42" t="s">
        <v>87</v>
      </c>
      <c r="E119" s="45" t="s">
        <v>208</v>
      </c>
      <c r="F119" s="41">
        <v>1</v>
      </c>
      <c r="H119" s="10">
        <f t="shared" si="4"/>
        <v>1</v>
      </c>
      <c r="I119" s="10">
        <f t="shared" si="5"/>
        <v>1</v>
      </c>
      <c r="J119" s="10">
        <v>1</v>
      </c>
    </row>
    <row r="120" spans="1:10" ht="34" x14ac:dyDescent="0.2">
      <c r="A120" s="73"/>
      <c r="B120" s="41">
        <v>112</v>
      </c>
      <c r="C120" s="138"/>
      <c r="D120" s="42" t="s">
        <v>88</v>
      </c>
      <c r="E120" s="45" t="s">
        <v>208</v>
      </c>
      <c r="F120" s="41">
        <v>1</v>
      </c>
      <c r="H120" s="10">
        <f t="shared" si="4"/>
        <v>1</v>
      </c>
      <c r="I120" s="10">
        <f t="shared" si="5"/>
        <v>1</v>
      </c>
      <c r="J120" s="10">
        <v>1</v>
      </c>
    </row>
    <row r="121" spans="1:10" ht="51" x14ac:dyDescent="0.2">
      <c r="A121" s="73"/>
      <c r="B121" s="41">
        <v>113</v>
      </c>
      <c r="C121" s="138"/>
      <c r="D121" s="61" t="s">
        <v>89</v>
      </c>
      <c r="E121" s="62" t="s">
        <v>230</v>
      </c>
      <c r="F121" s="41">
        <v>1</v>
      </c>
      <c r="H121" s="10">
        <f t="shared" si="4"/>
        <v>1</v>
      </c>
      <c r="I121" s="10">
        <f t="shared" si="5"/>
        <v>1</v>
      </c>
      <c r="J121" s="10">
        <v>1</v>
      </c>
    </row>
    <row r="122" spans="1:10" ht="51" x14ac:dyDescent="0.2">
      <c r="A122" s="73"/>
      <c r="B122" s="41">
        <v>114</v>
      </c>
      <c r="C122" s="138"/>
      <c r="D122" s="45" t="s">
        <v>90</v>
      </c>
      <c r="E122" s="45" t="s">
        <v>320</v>
      </c>
      <c r="F122" s="41">
        <v>1</v>
      </c>
      <c r="H122" s="10">
        <f t="shared" si="4"/>
        <v>1</v>
      </c>
      <c r="I122" s="10">
        <f t="shared" si="5"/>
        <v>1</v>
      </c>
      <c r="J122" s="10">
        <v>1</v>
      </c>
    </row>
    <row r="123" spans="1:10" ht="85" x14ac:dyDescent="0.2">
      <c r="A123" s="73"/>
      <c r="B123" s="41">
        <v>115</v>
      </c>
      <c r="C123" s="138" t="s">
        <v>249</v>
      </c>
      <c r="D123" s="42" t="s">
        <v>83</v>
      </c>
      <c r="E123" s="45" t="s">
        <v>391</v>
      </c>
      <c r="F123" s="41">
        <v>1</v>
      </c>
      <c r="H123" s="10">
        <f t="shared" si="4"/>
        <v>1</v>
      </c>
      <c r="I123" s="10">
        <f t="shared" si="5"/>
        <v>1</v>
      </c>
      <c r="J123" s="10">
        <v>1</v>
      </c>
    </row>
    <row r="124" spans="1:10" ht="51" x14ac:dyDescent="0.2">
      <c r="A124" s="73"/>
      <c r="B124" s="41">
        <v>116</v>
      </c>
      <c r="C124" s="138"/>
      <c r="D124" s="45" t="s">
        <v>313</v>
      </c>
      <c r="E124" s="45" t="s">
        <v>392</v>
      </c>
      <c r="F124" s="41">
        <v>10</v>
      </c>
      <c r="H124" s="10">
        <f t="shared" si="4"/>
        <v>10</v>
      </c>
      <c r="I124" s="10">
        <f t="shared" si="5"/>
        <v>10</v>
      </c>
      <c r="J124" s="10">
        <v>10</v>
      </c>
    </row>
    <row r="125" spans="1:10" ht="34" x14ac:dyDescent="0.2">
      <c r="A125" s="73"/>
      <c r="B125" s="41">
        <v>117</v>
      </c>
      <c r="C125" s="138"/>
      <c r="D125" s="43" t="s">
        <v>314</v>
      </c>
      <c r="E125" s="45" t="s">
        <v>316</v>
      </c>
      <c r="F125" s="41">
        <v>10</v>
      </c>
      <c r="H125" s="10">
        <f t="shared" si="4"/>
        <v>10</v>
      </c>
      <c r="I125" s="10">
        <f t="shared" si="5"/>
        <v>10</v>
      </c>
      <c r="J125" s="10">
        <v>10</v>
      </c>
    </row>
    <row r="126" spans="1:10" ht="102" x14ac:dyDescent="0.2">
      <c r="A126" s="73"/>
      <c r="B126" s="41">
        <v>118</v>
      </c>
      <c r="C126" s="138"/>
      <c r="D126" s="45" t="s">
        <v>156</v>
      </c>
      <c r="E126" s="45" t="s">
        <v>321</v>
      </c>
      <c r="F126" s="41">
        <v>5</v>
      </c>
      <c r="H126" s="10">
        <f t="shared" si="4"/>
        <v>5</v>
      </c>
      <c r="I126" s="10">
        <f t="shared" si="5"/>
        <v>5</v>
      </c>
      <c r="J126" s="10">
        <v>5</v>
      </c>
    </row>
    <row r="127" spans="1:10" ht="17" x14ac:dyDescent="0.2">
      <c r="A127" s="73"/>
      <c r="B127" s="41">
        <v>119</v>
      </c>
      <c r="C127" s="138"/>
      <c r="D127" s="42" t="s">
        <v>91</v>
      </c>
      <c r="E127" s="45" t="s">
        <v>322</v>
      </c>
      <c r="F127" s="41">
        <v>1</v>
      </c>
      <c r="H127" s="10">
        <f t="shared" si="4"/>
        <v>1</v>
      </c>
      <c r="I127" s="10">
        <f t="shared" si="5"/>
        <v>1</v>
      </c>
      <c r="J127" s="10">
        <v>1</v>
      </c>
    </row>
    <row r="128" spans="1:10" ht="136" x14ac:dyDescent="0.2">
      <c r="A128" s="73"/>
      <c r="B128" s="41">
        <v>120</v>
      </c>
      <c r="C128" s="138"/>
      <c r="D128" s="45" t="s">
        <v>221</v>
      </c>
      <c r="E128" s="45" t="s">
        <v>231</v>
      </c>
      <c r="F128" s="41">
        <v>10</v>
      </c>
      <c r="H128" s="10">
        <f t="shared" si="4"/>
        <v>10</v>
      </c>
      <c r="I128" s="10">
        <f t="shared" si="5"/>
        <v>10</v>
      </c>
      <c r="J128" s="10">
        <v>10</v>
      </c>
    </row>
    <row r="129" spans="1:10" ht="51" x14ac:dyDescent="0.2">
      <c r="A129" s="73"/>
      <c r="B129" s="41">
        <v>121</v>
      </c>
      <c r="C129" s="138"/>
      <c r="D129" s="45" t="s">
        <v>92</v>
      </c>
      <c r="E129" s="45" t="s">
        <v>232</v>
      </c>
      <c r="F129" s="41">
        <v>1</v>
      </c>
      <c r="H129" s="10">
        <f t="shared" si="4"/>
        <v>1</v>
      </c>
      <c r="I129" s="10">
        <f t="shared" si="5"/>
        <v>1</v>
      </c>
      <c r="J129" s="10">
        <v>1</v>
      </c>
    </row>
    <row r="130" spans="1:10" ht="17" x14ac:dyDescent="0.2">
      <c r="A130" s="73"/>
      <c r="B130" s="41">
        <v>122</v>
      </c>
      <c r="C130" s="135" t="s">
        <v>250</v>
      </c>
      <c r="D130" s="45" t="s">
        <v>93</v>
      </c>
      <c r="E130" s="45" t="s">
        <v>323</v>
      </c>
      <c r="F130" s="41">
        <v>1</v>
      </c>
      <c r="H130" s="10">
        <f t="shared" si="4"/>
        <v>1</v>
      </c>
      <c r="I130" s="10">
        <f t="shared" si="5"/>
        <v>1</v>
      </c>
      <c r="J130" s="10">
        <v>1</v>
      </c>
    </row>
    <row r="131" spans="1:10" ht="17" x14ac:dyDescent="0.2">
      <c r="A131" s="73"/>
      <c r="B131" s="41">
        <v>123</v>
      </c>
      <c r="C131" s="136"/>
      <c r="D131" s="45" t="s">
        <v>94</v>
      </c>
      <c r="E131" s="57" t="s">
        <v>4</v>
      </c>
      <c r="F131" s="41">
        <v>1</v>
      </c>
      <c r="H131" s="10">
        <f t="shared" si="4"/>
        <v>1</v>
      </c>
      <c r="I131" s="10">
        <f t="shared" si="5"/>
        <v>1</v>
      </c>
      <c r="J131" s="10">
        <v>1</v>
      </c>
    </row>
    <row r="132" spans="1:10" ht="17" x14ac:dyDescent="0.2">
      <c r="A132" s="73"/>
      <c r="B132" s="41">
        <v>124</v>
      </c>
      <c r="C132" s="136"/>
      <c r="D132" s="45" t="s">
        <v>95</v>
      </c>
      <c r="E132" s="57" t="s">
        <v>4</v>
      </c>
      <c r="F132" s="41">
        <v>1</v>
      </c>
      <c r="H132" s="10">
        <f t="shared" si="4"/>
        <v>1</v>
      </c>
      <c r="I132" s="10">
        <f t="shared" si="5"/>
        <v>1</v>
      </c>
      <c r="J132" s="10">
        <v>1</v>
      </c>
    </row>
    <row r="133" spans="1:10" ht="17" x14ac:dyDescent="0.2">
      <c r="A133" s="73"/>
      <c r="B133" s="41">
        <v>125</v>
      </c>
      <c r="C133" s="136"/>
      <c r="D133" s="45" t="s">
        <v>96</v>
      </c>
      <c r="E133" s="57" t="s">
        <v>4</v>
      </c>
      <c r="F133" s="41">
        <v>1</v>
      </c>
      <c r="H133" s="10">
        <f t="shared" si="4"/>
        <v>1</v>
      </c>
      <c r="I133" s="10">
        <f t="shared" si="5"/>
        <v>1</v>
      </c>
      <c r="J133" s="10">
        <v>1</v>
      </c>
    </row>
    <row r="134" spans="1:10" ht="17" x14ac:dyDescent="0.2">
      <c r="A134" s="73"/>
      <c r="B134" s="41">
        <v>126</v>
      </c>
      <c r="C134" s="136"/>
      <c r="D134" s="45" t="s">
        <v>97</v>
      </c>
      <c r="E134" s="57" t="s">
        <v>4</v>
      </c>
      <c r="F134" s="41">
        <v>1</v>
      </c>
      <c r="H134" s="10">
        <f t="shared" si="4"/>
        <v>1</v>
      </c>
      <c r="I134" s="10">
        <f t="shared" si="5"/>
        <v>1</v>
      </c>
      <c r="J134" s="10">
        <v>1</v>
      </c>
    </row>
    <row r="135" spans="1:10" ht="17" x14ac:dyDescent="0.2">
      <c r="A135" s="73"/>
      <c r="B135" s="41">
        <v>127</v>
      </c>
      <c r="C135" s="136"/>
      <c r="D135" s="45" t="s">
        <v>98</v>
      </c>
      <c r="E135" s="57" t="s">
        <v>4</v>
      </c>
      <c r="F135" s="41">
        <v>1</v>
      </c>
      <c r="H135" s="10">
        <f t="shared" si="4"/>
        <v>1</v>
      </c>
      <c r="I135" s="10">
        <f t="shared" si="5"/>
        <v>1</v>
      </c>
      <c r="J135" s="10">
        <v>1</v>
      </c>
    </row>
    <row r="136" spans="1:10" ht="17" x14ac:dyDescent="0.2">
      <c r="A136" s="73"/>
      <c r="B136" s="41">
        <v>128</v>
      </c>
      <c r="C136" s="136"/>
      <c r="D136" s="45" t="s">
        <v>99</v>
      </c>
      <c r="E136" s="57" t="s">
        <v>4</v>
      </c>
      <c r="F136" s="41">
        <v>1</v>
      </c>
      <c r="H136" s="10">
        <f t="shared" si="4"/>
        <v>1</v>
      </c>
      <c r="I136" s="10">
        <f t="shared" si="5"/>
        <v>1</v>
      </c>
      <c r="J136" s="10">
        <v>1</v>
      </c>
    </row>
    <row r="137" spans="1:10" ht="17" x14ac:dyDescent="0.2">
      <c r="A137" s="73"/>
      <c r="B137" s="41">
        <v>129</v>
      </c>
      <c r="C137" s="136"/>
      <c r="D137" s="45" t="s">
        <v>100</v>
      </c>
      <c r="E137" s="57" t="s">
        <v>4</v>
      </c>
      <c r="F137" s="41">
        <v>1</v>
      </c>
      <c r="H137" s="10">
        <f t="shared" si="4"/>
        <v>1</v>
      </c>
      <c r="I137" s="10">
        <f t="shared" si="5"/>
        <v>1</v>
      </c>
      <c r="J137" s="10">
        <v>1</v>
      </c>
    </row>
    <row r="138" spans="1:10" ht="17" x14ac:dyDescent="0.2">
      <c r="A138" s="73"/>
      <c r="B138" s="41">
        <v>130</v>
      </c>
      <c r="C138" s="136"/>
      <c r="D138" s="45" t="s">
        <v>101</v>
      </c>
      <c r="E138" s="57" t="s">
        <v>4</v>
      </c>
      <c r="F138" s="41">
        <v>1</v>
      </c>
      <c r="H138" s="10">
        <f t="shared" si="4"/>
        <v>1</v>
      </c>
      <c r="I138" s="10">
        <f t="shared" si="5"/>
        <v>1</v>
      </c>
      <c r="J138" s="10">
        <v>1</v>
      </c>
    </row>
    <row r="139" spans="1:10" ht="17" x14ac:dyDescent="0.2">
      <c r="A139" s="73"/>
      <c r="B139" s="41">
        <v>131</v>
      </c>
      <c r="C139" s="136"/>
      <c r="D139" s="45" t="s">
        <v>102</v>
      </c>
      <c r="E139" s="57" t="s">
        <v>4</v>
      </c>
      <c r="F139" s="41">
        <v>1</v>
      </c>
      <c r="H139" s="10">
        <f t="shared" si="4"/>
        <v>1</v>
      </c>
      <c r="I139" s="10">
        <f t="shared" si="5"/>
        <v>1</v>
      </c>
      <c r="J139" s="10">
        <v>1</v>
      </c>
    </row>
    <row r="140" spans="1:10" ht="17" x14ac:dyDescent="0.2">
      <c r="A140" s="73"/>
      <c r="B140" s="41">
        <v>132</v>
      </c>
      <c r="C140" s="136"/>
      <c r="D140" s="45" t="s">
        <v>103</v>
      </c>
      <c r="E140" s="57" t="s">
        <v>4</v>
      </c>
      <c r="F140" s="41">
        <v>1</v>
      </c>
      <c r="H140" s="10">
        <f t="shared" si="4"/>
        <v>1</v>
      </c>
      <c r="I140" s="10">
        <f t="shared" si="5"/>
        <v>1</v>
      </c>
      <c r="J140" s="10">
        <v>1</v>
      </c>
    </row>
    <row r="141" spans="1:10" ht="17" x14ac:dyDescent="0.2">
      <c r="A141" s="73"/>
      <c r="B141" s="41">
        <v>133</v>
      </c>
      <c r="C141" s="136"/>
      <c r="D141" s="45" t="s">
        <v>222</v>
      </c>
      <c r="E141" s="57" t="s">
        <v>4</v>
      </c>
      <c r="F141" s="41">
        <v>1</v>
      </c>
      <c r="H141" s="10">
        <f t="shared" si="4"/>
        <v>1</v>
      </c>
      <c r="I141" s="10">
        <f t="shared" si="5"/>
        <v>1</v>
      </c>
      <c r="J141" s="10">
        <v>1</v>
      </c>
    </row>
    <row r="142" spans="1:10" ht="17" x14ac:dyDescent="0.2">
      <c r="A142" s="73"/>
      <c r="B142" s="41">
        <v>134</v>
      </c>
      <c r="C142" s="136"/>
      <c r="D142" s="45" t="s">
        <v>104</v>
      </c>
      <c r="E142" s="57" t="s">
        <v>4</v>
      </c>
      <c r="F142" s="41">
        <v>1</v>
      </c>
      <c r="H142" s="10">
        <f t="shared" si="4"/>
        <v>1</v>
      </c>
      <c r="I142" s="10">
        <f t="shared" si="5"/>
        <v>1</v>
      </c>
      <c r="J142" s="10">
        <v>1</v>
      </c>
    </row>
    <row r="143" spans="1:10" ht="17" x14ac:dyDescent="0.2">
      <c r="A143" s="73"/>
      <c r="B143" s="41">
        <v>135</v>
      </c>
      <c r="C143" s="136"/>
      <c r="D143" s="45" t="s">
        <v>105</v>
      </c>
      <c r="E143" s="57" t="s">
        <v>4</v>
      </c>
      <c r="F143" s="41">
        <v>1</v>
      </c>
      <c r="H143" s="10">
        <f t="shared" si="4"/>
        <v>1</v>
      </c>
      <c r="I143" s="10">
        <f t="shared" si="5"/>
        <v>1</v>
      </c>
      <c r="J143" s="10">
        <v>1</v>
      </c>
    </row>
    <row r="144" spans="1:10" ht="17" x14ac:dyDescent="0.2">
      <c r="A144" s="73"/>
      <c r="B144" s="41">
        <v>136</v>
      </c>
      <c r="C144" s="136"/>
      <c r="D144" s="45" t="s">
        <v>106</v>
      </c>
      <c r="E144" s="57" t="s">
        <v>4</v>
      </c>
      <c r="F144" s="41">
        <v>1</v>
      </c>
      <c r="H144" s="10">
        <f t="shared" ref="H144:H198" si="6">IF(F144=I144,J144)</f>
        <v>1</v>
      </c>
      <c r="I144" s="10">
        <f t="shared" ref="I144:I198" si="7">IF(F144="NA","NA",J144)</f>
        <v>1</v>
      </c>
      <c r="J144" s="10">
        <v>1</v>
      </c>
    </row>
    <row r="145" spans="1:10" ht="17" x14ac:dyDescent="0.2">
      <c r="A145" s="73"/>
      <c r="B145" s="41">
        <v>137</v>
      </c>
      <c r="C145" s="136"/>
      <c r="D145" s="45" t="s">
        <v>107</v>
      </c>
      <c r="E145" s="57" t="s">
        <v>4</v>
      </c>
      <c r="F145" s="41">
        <v>1</v>
      </c>
      <c r="H145" s="10">
        <f t="shared" si="6"/>
        <v>1</v>
      </c>
      <c r="I145" s="10">
        <f t="shared" si="7"/>
        <v>1</v>
      </c>
      <c r="J145" s="10">
        <v>1</v>
      </c>
    </row>
    <row r="146" spans="1:10" ht="34" x14ac:dyDescent="0.2">
      <c r="A146" s="73"/>
      <c r="B146" s="41">
        <v>138</v>
      </c>
      <c r="C146" s="136"/>
      <c r="D146" s="45" t="s">
        <v>108</v>
      </c>
      <c r="E146" s="57" t="s">
        <v>4</v>
      </c>
      <c r="F146" s="41">
        <v>1</v>
      </c>
      <c r="H146" s="10">
        <f t="shared" si="6"/>
        <v>1</v>
      </c>
      <c r="I146" s="10">
        <f t="shared" si="7"/>
        <v>1</v>
      </c>
      <c r="J146" s="10">
        <v>1</v>
      </c>
    </row>
    <row r="147" spans="1:10" ht="17" x14ac:dyDescent="0.2">
      <c r="A147" s="73"/>
      <c r="B147" s="41">
        <v>139</v>
      </c>
      <c r="C147" s="136"/>
      <c r="D147" s="45" t="s">
        <v>109</v>
      </c>
      <c r="E147" s="57" t="s">
        <v>4</v>
      </c>
      <c r="F147" s="41">
        <v>1</v>
      </c>
      <c r="H147" s="10">
        <f t="shared" si="6"/>
        <v>1</v>
      </c>
      <c r="I147" s="10">
        <f t="shared" si="7"/>
        <v>1</v>
      </c>
      <c r="J147" s="10">
        <v>1</v>
      </c>
    </row>
    <row r="148" spans="1:10" ht="17" x14ac:dyDescent="0.2">
      <c r="A148" s="73"/>
      <c r="B148" s="41">
        <v>140</v>
      </c>
      <c r="C148" s="136"/>
      <c r="D148" s="45" t="s">
        <v>110</v>
      </c>
      <c r="E148" s="57" t="s">
        <v>4</v>
      </c>
      <c r="F148" s="41">
        <v>1</v>
      </c>
      <c r="H148" s="10">
        <f t="shared" si="6"/>
        <v>1</v>
      </c>
      <c r="I148" s="10">
        <f t="shared" si="7"/>
        <v>1</v>
      </c>
      <c r="J148" s="10">
        <v>1</v>
      </c>
    </row>
    <row r="149" spans="1:10" ht="17" x14ac:dyDescent="0.2">
      <c r="A149" s="73"/>
      <c r="B149" s="41">
        <v>141</v>
      </c>
      <c r="C149" s="136"/>
      <c r="D149" s="45" t="s">
        <v>111</v>
      </c>
      <c r="E149" s="57" t="s">
        <v>4</v>
      </c>
      <c r="F149" s="41">
        <v>1</v>
      </c>
      <c r="H149" s="10">
        <f t="shared" si="6"/>
        <v>1</v>
      </c>
      <c r="I149" s="10">
        <f t="shared" si="7"/>
        <v>1</v>
      </c>
      <c r="J149" s="10">
        <v>1</v>
      </c>
    </row>
    <row r="150" spans="1:10" ht="17" x14ac:dyDescent="0.2">
      <c r="A150" s="73"/>
      <c r="B150" s="41">
        <v>142</v>
      </c>
      <c r="C150" s="136"/>
      <c r="D150" s="45" t="s">
        <v>112</v>
      </c>
      <c r="E150" s="57" t="s">
        <v>4</v>
      </c>
      <c r="F150" s="41">
        <v>1</v>
      </c>
      <c r="H150" s="10">
        <f t="shared" si="6"/>
        <v>1</v>
      </c>
      <c r="I150" s="10">
        <f t="shared" si="7"/>
        <v>1</v>
      </c>
      <c r="J150" s="10">
        <v>1</v>
      </c>
    </row>
    <row r="151" spans="1:10" ht="34" x14ac:dyDescent="0.2">
      <c r="A151" s="73"/>
      <c r="B151" s="41">
        <v>143</v>
      </c>
      <c r="C151" s="136"/>
      <c r="D151" s="45" t="s">
        <v>113</v>
      </c>
      <c r="E151" s="57" t="s">
        <v>4</v>
      </c>
      <c r="F151" s="41">
        <v>1</v>
      </c>
      <c r="H151" s="10">
        <f t="shared" si="6"/>
        <v>1</v>
      </c>
      <c r="I151" s="10">
        <f t="shared" si="7"/>
        <v>1</v>
      </c>
      <c r="J151" s="10">
        <v>1</v>
      </c>
    </row>
    <row r="152" spans="1:10" ht="17" x14ac:dyDescent="0.2">
      <c r="A152" s="73"/>
      <c r="B152" s="41">
        <v>144</v>
      </c>
      <c r="C152" s="136"/>
      <c r="D152" s="45" t="s">
        <v>114</v>
      </c>
      <c r="E152" s="57" t="s">
        <v>4</v>
      </c>
      <c r="F152" s="41">
        <v>1</v>
      </c>
      <c r="H152" s="10">
        <f t="shared" si="6"/>
        <v>1</v>
      </c>
      <c r="I152" s="10">
        <f t="shared" si="7"/>
        <v>1</v>
      </c>
      <c r="J152" s="10">
        <v>1</v>
      </c>
    </row>
    <row r="153" spans="1:10" ht="17" x14ac:dyDescent="0.2">
      <c r="A153" s="73"/>
      <c r="B153" s="41">
        <v>145</v>
      </c>
      <c r="C153" s="136"/>
      <c r="D153" s="45" t="s">
        <v>115</v>
      </c>
      <c r="E153" s="57" t="s">
        <v>4</v>
      </c>
      <c r="F153" s="41">
        <v>1</v>
      </c>
      <c r="H153" s="10">
        <f t="shared" si="6"/>
        <v>1</v>
      </c>
      <c r="I153" s="10">
        <f t="shared" si="7"/>
        <v>1</v>
      </c>
      <c r="J153" s="10">
        <v>1</v>
      </c>
    </row>
    <row r="154" spans="1:10" ht="17" x14ac:dyDescent="0.2">
      <c r="A154" s="73"/>
      <c r="B154" s="41">
        <v>146</v>
      </c>
      <c r="C154" s="136"/>
      <c r="D154" s="45" t="s">
        <v>116</v>
      </c>
      <c r="E154" s="57" t="s">
        <v>4</v>
      </c>
      <c r="F154" s="41">
        <v>1</v>
      </c>
      <c r="H154" s="10">
        <f t="shared" si="6"/>
        <v>1</v>
      </c>
      <c r="I154" s="10">
        <f t="shared" si="7"/>
        <v>1</v>
      </c>
      <c r="J154" s="10">
        <v>1</v>
      </c>
    </row>
    <row r="155" spans="1:10" ht="17" x14ac:dyDescent="0.2">
      <c r="A155" s="73"/>
      <c r="B155" s="41">
        <v>147</v>
      </c>
      <c r="C155" s="136"/>
      <c r="D155" s="45" t="s">
        <v>117</v>
      </c>
      <c r="E155" s="57" t="s">
        <v>4</v>
      </c>
      <c r="F155" s="41">
        <v>1</v>
      </c>
      <c r="H155" s="10">
        <f t="shared" si="6"/>
        <v>1</v>
      </c>
      <c r="I155" s="10">
        <f t="shared" si="7"/>
        <v>1</v>
      </c>
      <c r="J155" s="10">
        <v>1</v>
      </c>
    </row>
    <row r="156" spans="1:10" ht="17" x14ac:dyDescent="0.2">
      <c r="A156" s="73"/>
      <c r="B156" s="41">
        <v>148</v>
      </c>
      <c r="C156" s="136"/>
      <c r="D156" s="45" t="s">
        <v>209</v>
      </c>
      <c r="E156" s="57" t="s">
        <v>4</v>
      </c>
      <c r="F156" s="41">
        <v>1</v>
      </c>
      <c r="H156" s="10">
        <f t="shared" si="6"/>
        <v>1</v>
      </c>
      <c r="I156" s="10">
        <f t="shared" si="7"/>
        <v>1</v>
      </c>
      <c r="J156" s="10">
        <v>1</v>
      </c>
    </row>
    <row r="157" spans="1:10" ht="17" x14ac:dyDescent="0.2">
      <c r="A157" s="73"/>
      <c r="B157" s="41">
        <v>149</v>
      </c>
      <c r="C157" s="136"/>
      <c r="D157" s="45" t="s">
        <v>210</v>
      </c>
      <c r="E157" s="57" t="s">
        <v>4</v>
      </c>
      <c r="F157" s="41">
        <v>1</v>
      </c>
      <c r="H157" s="10">
        <f t="shared" si="6"/>
        <v>1</v>
      </c>
      <c r="I157" s="10">
        <f t="shared" si="7"/>
        <v>1</v>
      </c>
      <c r="J157" s="10">
        <v>1</v>
      </c>
    </row>
    <row r="158" spans="1:10" ht="34" x14ac:dyDescent="0.2">
      <c r="A158" s="73"/>
      <c r="B158" s="41">
        <v>150</v>
      </c>
      <c r="C158" s="136"/>
      <c r="D158" s="45" t="s">
        <v>118</v>
      </c>
      <c r="E158" s="45" t="s">
        <v>233</v>
      </c>
      <c r="F158" s="41">
        <v>1</v>
      </c>
      <c r="H158" s="10">
        <f t="shared" si="6"/>
        <v>1</v>
      </c>
      <c r="I158" s="10">
        <f t="shared" si="7"/>
        <v>1</v>
      </c>
      <c r="J158" s="10">
        <v>1</v>
      </c>
    </row>
    <row r="159" spans="1:10" ht="17" x14ac:dyDescent="0.2">
      <c r="A159" s="73"/>
      <c r="B159" s="41">
        <v>151</v>
      </c>
      <c r="C159" s="136"/>
      <c r="D159" s="45" t="s">
        <v>223</v>
      </c>
      <c r="E159" s="57" t="s">
        <v>4</v>
      </c>
      <c r="F159" s="41">
        <v>1</v>
      </c>
      <c r="H159" s="10">
        <f t="shared" si="6"/>
        <v>1</v>
      </c>
      <c r="I159" s="10">
        <f t="shared" si="7"/>
        <v>1</v>
      </c>
      <c r="J159" s="10">
        <v>1</v>
      </c>
    </row>
    <row r="160" spans="1:10" ht="17" x14ac:dyDescent="0.2">
      <c r="A160" s="73"/>
      <c r="B160" s="41">
        <v>152</v>
      </c>
      <c r="C160" s="136"/>
      <c r="D160" s="45" t="s">
        <v>211</v>
      </c>
      <c r="E160" s="57" t="s">
        <v>4</v>
      </c>
      <c r="F160" s="41">
        <v>1</v>
      </c>
      <c r="H160" s="10">
        <f t="shared" si="6"/>
        <v>1</v>
      </c>
      <c r="I160" s="10">
        <f t="shared" si="7"/>
        <v>1</v>
      </c>
      <c r="J160" s="10">
        <v>1</v>
      </c>
    </row>
    <row r="161" spans="1:24" ht="17" x14ac:dyDescent="0.2">
      <c r="A161" s="73"/>
      <c r="B161" s="41">
        <v>153</v>
      </c>
      <c r="C161" s="136"/>
      <c r="D161" s="45" t="s">
        <v>119</v>
      </c>
      <c r="E161" s="57" t="s">
        <v>4</v>
      </c>
      <c r="F161" s="41">
        <v>1</v>
      </c>
      <c r="H161" s="10">
        <f t="shared" si="6"/>
        <v>1</v>
      </c>
      <c r="I161" s="10">
        <f t="shared" si="7"/>
        <v>1</v>
      </c>
      <c r="J161" s="10">
        <v>1</v>
      </c>
    </row>
    <row r="162" spans="1:24" ht="17" x14ac:dyDescent="0.2">
      <c r="A162" s="73"/>
      <c r="B162" s="41">
        <v>154</v>
      </c>
      <c r="C162" s="136"/>
      <c r="D162" s="45" t="s">
        <v>120</v>
      </c>
      <c r="E162" s="57" t="s">
        <v>4</v>
      </c>
      <c r="F162" s="41">
        <v>1</v>
      </c>
      <c r="H162" s="10">
        <f t="shared" si="6"/>
        <v>1</v>
      </c>
      <c r="I162" s="10">
        <f t="shared" si="7"/>
        <v>1</v>
      </c>
      <c r="J162" s="10">
        <v>1</v>
      </c>
    </row>
    <row r="163" spans="1:24" ht="17" x14ac:dyDescent="0.2">
      <c r="A163" s="73"/>
      <c r="B163" s="41">
        <v>155</v>
      </c>
      <c r="C163" s="136"/>
      <c r="D163" s="45" t="s">
        <v>224</v>
      </c>
      <c r="E163" s="57" t="s">
        <v>4</v>
      </c>
      <c r="F163" s="41">
        <v>1</v>
      </c>
      <c r="H163" s="10">
        <f t="shared" si="6"/>
        <v>1</v>
      </c>
      <c r="I163" s="10">
        <f t="shared" si="7"/>
        <v>1</v>
      </c>
      <c r="J163" s="10">
        <v>1</v>
      </c>
    </row>
    <row r="164" spans="1:24" ht="34" x14ac:dyDescent="0.2">
      <c r="A164" s="73"/>
      <c r="B164" s="41">
        <v>156</v>
      </c>
      <c r="C164" s="137"/>
      <c r="D164" s="42" t="s">
        <v>121</v>
      </c>
      <c r="E164" s="45" t="s">
        <v>150</v>
      </c>
      <c r="F164" s="41">
        <v>1</v>
      </c>
      <c r="H164" s="10">
        <f t="shared" si="6"/>
        <v>1</v>
      </c>
      <c r="I164" s="10">
        <f t="shared" si="7"/>
        <v>1</v>
      </c>
      <c r="J164" s="10">
        <v>1</v>
      </c>
    </row>
    <row r="165" spans="1:24" ht="18.75" customHeight="1" x14ac:dyDescent="0.25">
      <c r="A165" s="140" t="s">
        <v>411</v>
      </c>
      <c r="B165" s="141"/>
      <c r="C165" s="141"/>
      <c r="D165" s="141"/>
      <c r="E165" s="141"/>
      <c r="F165" s="142"/>
      <c r="H165" s="10"/>
      <c r="I165" s="10"/>
      <c r="J165" s="10"/>
    </row>
    <row r="166" spans="1:24" ht="34" x14ac:dyDescent="0.2">
      <c r="A166" s="73"/>
      <c r="B166" s="41">
        <v>157</v>
      </c>
      <c r="C166" s="54" t="s">
        <v>400</v>
      </c>
      <c r="D166" s="42" t="s">
        <v>122</v>
      </c>
      <c r="E166" s="45" t="s">
        <v>237</v>
      </c>
      <c r="F166" s="41">
        <v>1</v>
      </c>
      <c r="H166" s="10">
        <f t="shared" si="6"/>
        <v>1</v>
      </c>
      <c r="I166" s="10">
        <f t="shared" si="7"/>
        <v>1</v>
      </c>
      <c r="J166" s="10">
        <v>1</v>
      </c>
    </row>
    <row r="167" spans="1:24" ht="34" x14ac:dyDescent="0.2">
      <c r="A167" s="73"/>
      <c r="B167" s="41">
        <v>158</v>
      </c>
      <c r="C167" s="54" t="s">
        <v>401</v>
      </c>
      <c r="D167" s="42" t="s">
        <v>123</v>
      </c>
      <c r="E167" s="63" t="s">
        <v>4</v>
      </c>
      <c r="F167" s="64">
        <v>1</v>
      </c>
      <c r="H167" s="10">
        <f t="shared" si="6"/>
        <v>1</v>
      </c>
      <c r="I167" s="10">
        <f t="shared" si="7"/>
        <v>1</v>
      </c>
      <c r="J167" s="10">
        <v>1</v>
      </c>
    </row>
    <row r="168" spans="1:24" ht="34" x14ac:dyDescent="0.2">
      <c r="A168" s="73"/>
      <c r="B168" s="41">
        <v>159</v>
      </c>
      <c r="C168" s="54" t="s">
        <v>402</v>
      </c>
      <c r="D168" s="42" t="s">
        <v>225</v>
      </c>
      <c r="E168" s="63" t="s">
        <v>4</v>
      </c>
      <c r="F168" s="41">
        <v>1</v>
      </c>
      <c r="H168" s="10">
        <f t="shared" si="6"/>
        <v>1</v>
      </c>
      <c r="I168" s="10">
        <f t="shared" si="7"/>
        <v>1</v>
      </c>
      <c r="J168" s="10">
        <v>1</v>
      </c>
    </row>
    <row r="169" spans="1:24" ht="34" x14ac:dyDescent="0.2">
      <c r="A169" s="73"/>
      <c r="B169" s="41">
        <v>160</v>
      </c>
      <c r="C169" s="54" t="s">
        <v>403</v>
      </c>
      <c r="D169" s="42" t="s">
        <v>124</v>
      </c>
      <c r="E169" s="63" t="s">
        <v>4</v>
      </c>
      <c r="F169" s="41">
        <v>1</v>
      </c>
      <c r="H169" s="10">
        <f t="shared" si="6"/>
        <v>1</v>
      </c>
      <c r="I169" s="10">
        <f t="shared" si="7"/>
        <v>1</v>
      </c>
      <c r="J169" s="10">
        <v>1</v>
      </c>
    </row>
    <row r="170" spans="1:24" ht="34" x14ac:dyDescent="0.2">
      <c r="A170" s="73"/>
      <c r="B170" s="41">
        <v>161</v>
      </c>
      <c r="C170" s="54" t="s">
        <v>404</v>
      </c>
      <c r="D170" s="42" t="s">
        <v>125</v>
      </c>
      <c r="E170" s="63" t="s">
        <v>4</v>
      </c>
      <c r="F170" s="41">
        <v>1</v>
      </c>
      <c r="H170" s="10">
        <f t="shared" si="6"/>
        <v>1</v>
      </c>
      <c r="I170" s="10">
        <f t="shared" si="7"/>
        <v>1</v>
      </c>
      <c r="J170" s="10">
        <v>1</v>
      </c>
    </row>
    <row r="171" spans="1:24" ht="34" x14ac:dyDescent="0.2">
      <c r="A171" s="73"/>
      <c r="B171" s="41">
        <v>162</v>
      </c>
      <c r="C171" s="54" t="s">
        <v>405</v>
      </c>
      <c r="D171" s="42" t="s">
        <v>126</v>
      </c>
      <c r="E171" s="63" t="s">
        <v>4</v>
      </c>
      <c r="F171" s="41">
        <v>1</v>
      </c>
      <c r="H171" s="10">
        <f t="shared" si="6"/>
        <v>1</v>
      </c>
      <c r="I171" s="10">
        <f t="shared" si="7"/>
        <v>1</v>
      </c>
      <c r="J171" s="10">
        <v>1</v>
      </c>
    </row>
    <row r="172" spans="1:24" ht="34" x14ac:dyDescent="0.2">
      <c r="A172" s="73"/>
      <c r="B172" s="41">
        <v>163</v>
      </c>
      <c r="C172" s="54" t="s">
        <v>406</v>
      </c>
      <c r="D172" s="42" t="s">
        <v>127</v>
      </c>
      <c r="E172" s="63" t="s">
        <v>4</v>
      </c>
      <c r="F172" s="41">
        <v>1</v>
      </c>
      <c r="H172" s="10">
        <f t="shared" si="6"/>
        <v>1</v>
      </c>
      <c r="I172" s="10">
        <f t="shared" si="7"/>
        <v>1</v>
      </c>
      <c r="J172" s="10">
        <v>1</v>
      </c>
    </row>
    <row r="173" spans="1:24" ht="34" x14ac:dyDescent="0.2">
      <c r="A173" s="73"/>
      <c r="B173" s="41">
        <v>164</v>
      </c>
      <c r="C173" s="54" t="s">
        <v>407</v>
      </c>
      <c r="D173" s="42" t="s">
        <v>128</v>
      </c>
      <c r="E173" s="63" t="s">
        <v>4</v>
      </c>
      <c r="F173" s="41">
        <v>1</v>
      </c>
      <c r="H173" s="10">
        <f t="shared" si="6"/>
        <v>1</v>
      </c>
      <c r="I173" s="10">
        <f t="shared" si="7"/>
        <v>1</v>
      </c>
      <c r="J173" s="10">
        <v>1</v>
      </c>
    </row>
    <row r="174" spans="1:24" ht="34" x14ac:dyDescent="0.2">
      <c r="A174" s="73"/>
      <c r="B174" s="41">
        <v>165</v>
      </c>
      <c r="C174" s="54" t="s">
        <v>408</v>
      </c>
      <c r="D174" s="42" t="s">
        <v>129</v>
      </c>
      <c r="E174" s="63" t="s">
        <v>4</v>
      </c>
      <c r="F174" s="41">
        <v>1</v>
      </c>
      <c r="H174" s="10">
        <f t="shared" si="6"/>
        <v>1</v>
      </c>
      <c r="I174" s="10">
        <f t="shared" si="7"/>
        <v>1</v>
      </c>
      <c r="J174" s="10">
        <v>1</v>
      </c>
    </row>
    <row r="175" spans="1:24" ht="34" x14ac:dyDescent="0.2">
      <c r="A175" s="73"/>
      <c r="B175" s="41">
        <v>166</v>
      </c>
      <c r="C175" s="54" t="s">
        <v>409</v>
      </c>
      <c r="D175" s="42" t="s">
        <v>130</v>
      </c>
      <c r="E175" s="63" t="s">
        <v>4</v>
      </c>
      <c r="F175" s="41">
        <v>1</v>
      </c>
      <c r="H175" s="10">
        <f t="shared" si="6"/>
        <v>1</v>
      </c>
      <c r="I175" s="10">
        <f t="shared" si="7"/>
        <v>1</v>
      </c>
      <c r="J175" s="10">
        <v>1</v>
      </c>
      <c r="X175" s="6"/>
    </row>
    <row r="176" spans="1:24" s="7" customFormat="1" ht="51" x14ac:dyDescent="0.2">
      <c r="A176" s="74"/>
      <c r="B176" s="41">
        <v>167</v>
      </c>
      <c r="C176" s="54" t="s">
        <v>410</v>
      </c>
      <c r="D176" s="42" t="s">
        <v>226</v>
      </c>
      <c r="E176" s="63" t="s">
        <v>4</v>
      </c>
      <c r="F176" s="41">
        <v>1</v>
      </c>
      <c r="G176" s="60"/>
      <c r="H176" s="10">
        <f t="shared" si="6"/>
        <v>1</v>
      </c>
      <c r="I176" s="10">
        <f t="shared" si="7"/>
        <v>1</v>
      </c>
      <c r="J176" s="10">
        <v>1</v>
      </c>
      <c r="W176" s="8"/>
    </row>
    <row r="177" spans="1:10" ht="51" x14ac:dyDescent="0.2">
      <c r="A177" s="73"/>
      <c r="B177" s="41">
        <v>168</v>
      </c>
      <c r="C177" s="138" t="s">
        <v>251</v>
      </c>
      <c r="D177" s="61" t="s">
        <v>257</v>
      </c>
      <c r="E177" s="45" t="s">
        <v>319</v>
      </c>
      <c r="F177" s="65">
        <f>'Carro rojo'!E65</f>
        <v>20</v>
      </c>
      <c r="H177" s="10">
        <f t="shared" si="6"/>
        <v>20</v>
      </c>
      <c r="I177" s="10">
        <f t="shared" si="7"/>
        <v>20</v>
      </c>
      <c r="J177" s="11">
        <v>20</v>
      </c>
    </row>
    <row r="178" spans="1:10" ht="51" x14ac:dyDescent="0.2">
      <c r="A178" s="73"/>
      <c r="B178" s="41">
        <v>169</v>
      </c>
      <c r="C178" s="138"/>
      <c r="D178" s="61" t="s">
        <v>258</v>
      </c>
      <c r="E178" s="45" t="s">
        <v>319</v>
      </c>
      <c r="F178" s="65">
        <f>'Carro rojo'!F65</f>
        <v>20</v>
      </c>
      <c r="H178" s="10">
        <f t="shared" si="6"/>
        <v>20</v>
      </c>
      <c r="I178" s="10">
        <f t="shared" si="7"/>
        <v>20</v>
      </c>
      <c r="J178" s="11">
        <v>20</v>
      </c>
    </row>
    <row r="179" spans="1:10" ht="51" x14ac:dyDescent="0.2">
      <c r="A179" s="73"/>
      <c r="B179" s="41">
        <v>170</v>
      </c>
      <c r="C179" s="138"/>
      <c r="D179" s="61" t="s">
        <v>256</v>
      </c>
      <c r="E179" s="45" t="s">
        <v>319</v>
      </c>
      <c r="F179" s="65">
        <f>'Carro rojo'!G65</f>
        <v>20</v>
      </c>
      <c r="H179" s="10">
        <f t="shared" si="6"/>
        <v>20</v>
      </c>
      <c r="I179" s="10">
        <f t="shared" si="7"/>
        <v>20</v>
      </c>
      <c r="J179" s="11">
        <v>20</v>
      </c>
    </row>
    <row r="180" spans="1:10" ht="51" x14ac:dyDescent="0.2">
      <c r="A180" s="73"/>
      <c r="B180" s="41">
        <v>171</v>
      </c>
      <c r="C180" s="138"/>
      <c r="D180" s="61" t="s">
        <v>318</v>
      </c>
      <c r="E180" s="45" t="s">
        <v>319</v>
      </c>
      <c r="F180" s="65">
        <f>'Carro rojo'!H65</f>
        <v>20</v>
      </c>
      <c r="H180" s="10">
        <f t="shared" si="6"/>
        <v>20</v>
      </c>
      <c r="I180" s="10">
        <f t="shared" si="7"/>
        <v>20</v>
      </c>
      <c r="J180" s="11">
        <v>20</v>
      </c>
    </row>
    <row r="181" spans="1:10" ht="51" x14ac:dyDescent="0.2">
      <c r="A181" s="73"/>
      <c r="B181" s="41">
        <v>172</v>
      </c>
      <c r="C181" s="66" t="s">
        <v>252</v>
      </c>
      <c r="D181" s="42" t="s">
        <v>131</v>
      </c>
      <c r="E181" s="45" t="s">
        <v>238</v>
      </c>
      <c r="F181" s="41">
        <v>10</v>
      </c>
      <c r="H181" s="10">
        <f>IF(F181=I181,J181)</f>
        <v>10</v>
      </c>
      <c r="I181" s="10">
        <f>IF(F181="NA","NA",J181)</f>
        <v>10</v>
      </c>
      <c r="J181" s="10">
        <v>10</v>
      </c>
    </row>
    <row r="182" spans="1:10" ht="17" x14ac:dyDescent="0.2">
      <c r="A182" s="73"/>
      <c r="B182" s="41">
        <v>173</v>
      </c>
      <c r="C182" s="139" t="s">
        <v>253</v>
      </c>
      <c r="D182" s="42" t="s">
        <v>134</v>
      </c>
      <c r="E182" s="45" t="s">
        <v>161</v>
      </c>
      <c r="F182" s="41">
        <v>5</v>
      </c>
      <c r="H182" s="10">
        <f t="shared" si="6"/>
        <v>5</v>
      </c>
      <c r="I182" s="10">
        <f t="shared" si="7"/>
        <v>5</v>
      </c>
      <c r="J182" s="10">
        <v>5</v>
      </c>
    </row>
    <row r="183" spans="1:10" ht="34" x14ac:dyDescent="0.2">
      <c r="A183" s="73"/>
      <c r="B183" s="41">
        <v>174</v>
      </c>
      <c r="C183" s="139"/>
      <c r="D183" s="66" t="s">
        <v>310</v>
      </c>
      <c r="E183" s="100" t="s">
        <v>311</v>
      </c>
      <c r="F183" s="41">
        <v>10</v>
      </c>
      <c r="H183" s="10">
        <f t="shared" si="6"/>
        <v>10</v>
      </c>
      <c r="I183" s="10">
        <f t="shared" si="7"/>
        <v>10</v>
      </c>
      <c r="J183" s="10">
        <v>10</v>
      </c>
    </row>
    <row r="184" spans="1:10" ht="34" x14ac:dyDescent="0.2">
      <c r="A184" s="73"/>
      <c r="B184" s="41">
        <v>175</v>
      </c>
      <c r="C184" s="139"/>
      <c r="D184" s="42" t="s">
        <v>162</v>
      </c>
      <c r="E184" s="45" t="s">
        <v>161</v>
      </c>
      <c r="F184" s="41">
        <v>5</v>
      </c>
      <c r="H184" s="10">
        <f t="shared" si="6"/>
        <v>5</v>
      </c>
      <c r="I184" s="10">
        <f t="shared" si="7"/>
        <v>5</v>
      </c>
      <c r="J184" s="10">
        <v>5</v>
      </c>
    </row>
    <row r="185" spans="1:10" ht="17" x14ac:dyDescent="0.2">
      <c r="A185" s="73"/>
      <c r="B185" s="41">
        <v>176</v>
      </c>
      <c r="C185" s="139"/>
      <c r="D185" s="42" t="s">
        <v>135</v>
      </c>
      <c r="E185" s="45" t="s">
        <v>161</v>
      </c>
      <c r="F185" s="41">
        <v>5</v>
      </c>
      <c r="H185" s="10">
        <f t="shared" si="6"/>
        <v>5</v>
      </c>
      <c r="I185" s="10">
        <f t="shared" si="7"/>
        <v>5</v>
      </c>
      <c r="J185" s="10">
        <v>5</v>
      </c>
    </row>
    <row r="186" spans="1:10" ht="34" x14ac:dyDescent="0.2">
      <c r="A186" s="73"/>
      <c r="B186" s="41">
        <v>177</v>
      </c>
      <c r="C186" s="139"/>
      <c r="D186" s="45" t="s">
        <v>132</v>
      </c>
      <c r="E186" s="45" t="s">
        <v>133</v>
      </c>
      <c r="F186" s="41">
        <v>5</v>
      </c>
      <c r="H186" s="10">
        <f t="shared" si="6"/>
        <v>5</v>
      </c>
      <c r="I186" s="10">
        <f t="shared" si="7"/>
        <v>5</v>
      </c>
      <c r="J186" s="10">
        <v>5</v>
      </c>
    </row>
    <row r="187" spans="1:10" ht="51" x14ac:dyDescent="0.2">
      <c r="A187" s="73"/>
      <c r="B187" s="41">
        <v>178</v>
      </c>
      <c r="C187" s="139"/>
      <c r="D187" s="42" t="s">
        <v>136</v>
      </c>
      <c r="E187" s="45" t="s">
        <v>239</v>
      </c>
      <c r="F187" s="41">
        <v>5</v>
      </c>
      <c r="H187" s="10">
        <f t="shared" si="6"/>
        <v>5</v>
      </c>
      <c r="I187" s="10">
        <f t="shared" si="7"/>
        <v>5</v>
      </c>
      <c r="J187" s="10">
        <v>5</v>
      </c>
    </row>
    <row r="188" spans="1:10" ht="51" x14ac:dyDescent="0.2">
      <c r="A188" s="73"/>
      <c r="B188" s="41">
        <v>179</v>
      </c>
      <c r="C188" s="135" t="s">
        <v>254</v>
      </c>
      <c r="D188" s="45" t="s">
        <v>137</v>
      </c>
      <c r="E188" s="45" t="s">
        <v>240</v>
      </c>
      <c r="F188" s="41">
        <v>1</v>
      </c>
      <c r="H188" s="10">
        <f t="shared" si="6"/>
        <v>1</v>
      </c>
      <c r="I188" s="10">
        <f t="shared" si="7"/>
        <v>1</v>
      </c>
      <c r="J188" s="10">
        <v>1</v>
      </c>
    </row>
    <row r="189" spans="1:10" ht="51" x14ac:dyDescent="0.2">
      <c r="A189" s="73"/>
      <c r="B189" s="41">
        <v>180</v>
      </c>
      <c r="C189" s="136"/>
      <c r="D189" s="45" t="s">
        <v>212</v>
      </c>
      <c r="E189" s="45" t="s">
        <v>240</v>
      </c>
      <c r="F189" s="41">
        <v>10</v>
      </c>
      <c r="H189" s="10">
        <f t="shared" si="6"/>
        <v>10</v>
      </c>
      <c r="I189" s="10">
        <f t="shared" si="7"/>
        <v>10</v>
      </c>
      <c r="J189" s="10">
        <v>10</v>
      </c>
    </row>
    <row r="190" spans="1:10" ht="51" x14ac:dyDescent="0.2">
      <c r="A190" s="73"/>
      <c r="B190" s="41">
        <v>181</v>
      </c>
      <c r="C190" s="136"/>
      <c r="D190" s="45" t="s">
        <v>6</v>
      </c>
      <c r="E190" s="45" t="s">
        <v>240</v>
      </c>
      <c r="F190" s="41">
        <v>1</v>
      </c>
      <c r="H190" s="10">
        <f t="shared" si="6"/>
        <v>1</v>
      </c>
      <c r="I190" s="10">
        <f t="shared" si="7"/>
        <v>1</v>
      </c>
      <c r="J190" s="10">
        <v>1</v>
      </c>
    </row>
    <row r="191" spans="1:10" ht="102" x14ac:dyDescent="0.2">
      <c r="A191" s="73"/>
      <c r="B191" s="41">
        <v>182</v>
      </c>
      <c r="C191" s="136"/>
      <c r="D191" s="45" t="s">
        <v>0</v>
      </c>
      <c r="E191" s="45" t="s">
        <v>1</v>
      </c>
      <c r="F191" s="41">
        <v>5</v>
      </c>
      <c r="H191" s="10">
        <f t="shared" si="6"/>
        <v>5</v>
      </c>
      <c r="I191" s="10">
        <f t="shared" si="7"/>
        <v>5</v>
      </c>
      <c r="J191" s="10">
        <v>5</v>
      </c>
    </row>
    <row r="192" spans="1:10" ht="34" x14ac:dyDescent="0.2">
      <c r="A192" s="73"/>
      <c r="B192" s="41">
        <v>183</v>
      </c>
      <c r="C192" s="137"/>
      <c r="D192" s="45" t="s">
        <v>138</v>
      </c>
      <c r="E192" s="45" t="s">
        <v>242</v>
      </c>
      <c r="F192" s="41">
        <v>1</v>
      </c>
      <c r="H192" s="10">
        <f t="shared" si="6"/>
        <v>1</v>
      </c>
      <c r="I192" s="10">
        <f t="shared" si="7"/>
        <v>1</v>
      </c>
      <c r="J192" s="10">
        <v>1</v>
      </c>
    </row>
    <row r="193" spans="1:10" ht="102" x14ac:dyDescent="0.2">
      <c r="A193" s="73"/>
      <c r="B193" s="41">
        <v>184</v>
      </c>
      <c r="C193" s="135" t="s">
        <v>255</v>
      </c>
      <c r="D193" s="42" t="s">
        <v>415</v>
      </c>
      <c r="E193" s="45" t="s">
        <v>422</v>
      </c>
      <c r="F193" s="41">
        <v>10</v>
      </c>
      <c r="H193" s="10">
        <f t="shared" si="6"/>
        <v>10</v>
      </c>
      <c r="I193" s="10">
        <f t="shared" si="7"/>
        <v>10</v>
      </c>
      <c r="J193" s="10">
        <v>10</v>
      </c>
    </row>
    <row r="194" spans="1:10" ht="75" customHeight="1" x14ac:dyDescent="0.2">
      <c r="A194" s="73"/>
      <c r="B194" s="41">
        <v>185</v>
      </c>
      <c r="C194" s="136"/>
      <c r="D194" s="42" t="s">
        <v>412</v>
      </c>
      <c r="E194" s="132" t="s">
        <v>421</v>
      </c>
      <c r="F194" s="41">
        <v>10</v>
      </c>
      <c r="H194" s="10">
        <f t="shared" si="6"/>
        <v>10</v>
      </c>
      <c r="I194" s="10">
        <f t="shared" si="7"/>
        <v>10</v>
      </c>
      <c r="J194" s="10">
        <v>10</v>
      </c>
    </row>
    <row r="195" spans="1:10" ht="37.5" customHeight="1" x14ac:dyDescent="0.2">
      <c r="A195" s="73"/>
      <c r="B195" s="41">
        <v>186</v>
      </c>
      <c r="C195" s="136"/>
      <c r="D195" s="42" t="s">
        <v>413</v>
      </c>
      <c r="E195" s="133"/>
      <c r="F195" s="41">
        <v>10</v>
      </c>
      <c r="H195" s="10">
        <f t="shared" si="6"/>
        <v>10</v>
      </c>
      <c r="I195" s="10">
        <f t="shared" si="7"/>
        <v>10</v>
      </c>
      <c r="J195" s="10">
        <v>10</v>
      </c>
    </row>
    <row r="196" spans="1:10" ht="34" x14ac:dyDescent="0.2">
      <c r="A196" s="73"/>
      <c r="B196" s="41">
        <v>187</v>
      </c>
      <c r="C196" s="136"/>
      <c r="D196" s="42" t="s">
        <v>414</v>
      </c>
      <c r="E196" s="133"/>
      <c r="F196" s="41">
        <v>10</v>
      </c>
      <c r="H196" s="10">
        <f t="shared" si="6"/>
        <v>10</v>
      </c>
      <c r="I196" s="10">
        <f t="shared" si="7"/>
        <v>10</v>
      </c>
      <c r="J196" s="10">
        <v>10</v>
      </c>
    </row>
    <row r="197" spans="1:10" ht="37.5" customHeight="1" x14ac:dyDescent="0.2">
      <c r="A197" s="73"/>
      <c r="B197" s="41">
        <v>188</v>
      </c>
      <c r="C197" s="136"/>
      <c r="D197" s="45" t="s">
        <v>416</v>
      </c>
      <c r="E197" s="134"/>
      <c r="F197" s="41">
        <v>5</v>
      </c>
      <c r="H197" s="10">
        <f t="shared" si="6"/>
        <v>5</v>
      </c>
      <c r="I197" s="10">
        <f t="shared" si="7"/>
        <v>5</v>
      </c>
      <c r="J197" s="10">
        <v>5</v>
      </c>
    </row>
    <row r="198" spans="1:10" ht="51" x14ac:dyDescent="0.2">
      <c r="A198" s="73"/>
      <c r="B198" s="41">
        <v>189</v>
      </c>
      <c r="C198" s="137"/>
      <c r="D198" s="42" t="s">
        <v>396</v>
      </c>
      <c r="E198" s="45" t="s">
        <v>423</v>
      </c>
      <c r="F198" s="41">
        <v>10</v>
      </c>
      <c r="H198" s="10">
        <f t="shared" si="6"/>
        <v>10</v>
      </c>
      <c r="I198" s="10">
        <f t="shared" si="7"/>
        <v>10</v>
      </c>
      <c r="J198" s="10">
        <v>10</v>
      </c>
    </row>
    <row r="199" spans="1:10" ht="14" hidden="1" x14ac:dyDescent="0.2">
      <c r="F199" s="67">
        <f>SUM(F9:F198)</f>
        <v>760</v>
      </c>
      <c r="G199" s="67"/>
      <c r="H199" s="2">
        <f>SUM(H9:H198)</f>
        <v>760</v>
      </c>
      <c r="I199" s="2">
        <f>SUM(I9:I198)</f>
        <v>760</v>
      </c>
      <c r="J199" s="2">
        <f>SUM(J9:J198)</f>
        <v>760</v>
      </c>
    </row>
  </sheetData>
  <autoFilter ref="B8:F199" xr:uid="{00000000-0009-0000-0000-000001000000}"/>
  <mergeCells count="30">
    <mergeCell ref="K1:N1"/>
    <mergeCell ref="K2:N2"/>
    <mergeCell ref="A4:F4"/>
    <mergeCell ref="K3:N3"/>
    <mergeCell ref="A1:F1"/>
    <mergeCell ref="A2:F2"/>
    <mergeCell ref="A3:F3"/>
    <mergeCell ref="K5:N5"/>
    <mergeCell ref="C64:C73"/>
    <mergeCell ref="C49:C54"/>
    <mergeCell ref="C55:C63"/>
    <mergeCell ref="C9:C26"/>
    <mergeCell ref="A5:F5"/>
    <mergeCell ref="E7:F7"/>
    <mergeCell ref="A7:D7"/>
    <mergeCell ref="C27:C48"/>
    <mergeCell ref="B6:D6"/>
    <mergeCell ref="C113:C122"/>
    <mergeCell ref="C123:C129"/>
    <mergeCell ref="C74:C77"/>
    <mergeCell ref="C78:C86"/>
    <mergeCell ref="C188:C192"/>
    <mergeCell ref="C96:C112"/>
    <mergeCell ref="C87:C95"/>
    <mergeCell ref="E194:E197"/>
    <mergeCell ref="C193:C198"/>
    <mergeCell ref="C177:C180"/>
    <mergeCell ref="C182:C187"/>
    <mergeCell ref="C130:C164"/>
    <mergeCell ref="A165:F165"/>
  </mergeCells>
  <phoneticPr fontId="23" type="noConversion"/>
  <printOptions horizontalCentered="1"/>
  <pageMargins left="0.39370078740157483" right="0.39370078740157483" top="0.19685039370078741" bottom="0.19685039370078741" header="0.19685039370078741" footer="0.19685039370078741"/>
  <pageSetup scale="60" firstPageNumber="0" orientation="portrait" r:id="rId1"/>
  <headerFooter alignWithMargins="0">
    <oddFooter>&amp;R&amp;P de &amp;N</oddFooter>
  </headerFooter>
  <colBreaks count="1" manualBreakCount="1">
    <brk id="1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67"/>
  <sheetViews>
    <sheetView view="pageBreakPreview" zoomScale="68" zoomScaleNormal="100" zoomScaleSheetLayoutView="68" workbookViewId="0">
      <selection activeCell="A7" sqref="A7:H8"/>
    </sheetView>
  </sheetViews>
  <sheetFormatPr baseColWidth="10" defaultColWidth="11.5" defaultRowHeight="20" x14ac:dyDescent="0.2"/>
  <cols>
    <col min="1" max="1" width="6.33203125" style="17" bestFit="1" customWidth="1"/>
    <col min="2" max="2" width="28.83203125" style="17" customWidth="1"/>
    <col min="3" max="3" width="47.6640625" style="17" customWidth="1"/>
    <col min="4" max="4" width="40.1640625" style="17" customWidth="1"/>
    <col min="5" max="5" width="10.5" style="17" customWidth="1"/>
    <col min="6" max="7" width="8.5" style="17" bestFit="1" customWidth="1"/>
    <col min="8" max="8" width="8.5" style="17" customWidth="1"/>
    <col min="9" max="9" width="13.33203125" style="17" hidden="1" customWidth="1"/>
    <col min="10" max="10" width="5.5" style="17" hidden="1" customWidth="1"/>
    <col min="11" max="11" width="12.33203125" style="17" hidden="1" customWidth="1"/>
    <col min="12" max="35" width="11.5" style="17" hidden="1" customWidth="1"/>
    <col min="36" max="47" width="11.5" style="17" customWidth="1"/>
    <col min="48" max="16384" width="11.5" style="17"/>
  </cols>
  <sheetData>
    <row r="1" spans="1:35" customFormat="1" ht="19" x14ac:dyDescent="0.15">
      <c r="A1" s="157" t="s">
        <v>370</v>
      </c>
      <c r="B1" s="157"/>
      <c r="C1" s="157"/>
      <c r="D1" s="157"/>
      <c r="E1" s="157"/>
      <c r="F1" s="157"/>
      <c r="G1" s="157"/>
      <c r="H1" s="157"/>
      <c r="I1" s="1"/>
      <c r="J1" s="3"/>
      <c r="K1" s="150"/>
      <c r="L1" s="150"/>
      <c r="M1" s="150"/>
      <c r="N1" s="150"/>
    </row>
    <row r="2" spans="1:35" customFormat="1" ht="19" x14ac:dyDescent="0.15">
      <c r="A2" s="157" t="s">
        <v>7</v>
      </c>
      <c r="B2" s="157"/>
      <c r="C2" s="157"/>
      <c r="D2" s="157"/>
      <c r="E2" s="157"/>
      <c r="F2" s="157"/>
      <c r="G2" s="157"/>
      <c r="H2" s="157"/>
      <c r="I2" s="1"/>
      <c r="J2" s="3"/>
      <c r="K2" s="150"/>
      <c r="L2" s="150"/>
      <c r="M2" s="150"/>
      <c r="N2" s="150"/>
    </row>
    <row r="3" spans="1:35" customFormat="1" ht="19" x14ac:dyDescent="0.25">
      <c r="A3" s="156"/>
      <c r="B3" s="156"/>
      <c r="C3" s="156"/>
      <c r="D3" s="156"/>
      <c r="E3" s="156"/>
      <c r="F3" s="156"/>
      <c r="G3" s="102"/>
      <c r="H3" s="103"/>
      <c r="I3" s="1"/>
      <c r="J3" s="3"/>
      <c r="K3" s="150"/>
      <c r="L3" s="150"/>
      <c r="M3" s="150"/>
      <c r="N3" s="150"/>
    </row>
    <row r="4" spans="1:35" customFormat="1" ht="19" x14ac:dyDescent="0.15">
      <c r="A4" s="155" t="str">
        <f>Carátula!A4:G4</f>
        <v>CÉDULA DE EVALUACIÓN PARA IMPLANTE COCLEAR</v>
      </c>
      <c r="B4" s="155"/>
      <c r="C4" s="155"/>
      <c r="D4" s="155"/>
      <c r="E4" s="155"/>
      <c r="F4" s="155"/>
      <c r="G4" s="155"/>
      <c r="H4" s="155"/>
      <c r="I4" s="1"/>
      <c r="J4" s="3"/>
      <c r="K4" s="12"/>
      <c r="L4" s="12"/>
      <c r="M4" s="12"/>
      <c r="N4" s="12"/>
    </row>
    <row r="5" spans="1:35" customFormat="1" ht="19" x14ac:dyDescent="0.25">
      <c r="A5" s="153"/>
      <c r="B5" s="153"/>
      <c r="C5" s="153"/>
      <c r="D5" s="153"/>
      <c r="E5" s="153"/>
      <c r="F5" s="153"/>
      <c r="G5" s="102"/>
      <c r="H5" s="103"/>
      <c r="I5" s="1"/>
      <c r="J5" s="3"/>
      <c r="K5" s="146"/>
      <c r="L5" s="146"/>
      <c r="M5" s="146"/>
      <c r="N5" s="146"/>
    </row>
    <row r="6" spans="1:35" customFormat="1" ht="22.5" customHeight="1" x14ac:dyDescent="0.25">
      <c r="A6" s="104"/>
      <c r="B6" s="154">
        <f>Carátula!C10</f>
        <v>0</v>
      </c>
      <c r="C6" s="154"/>
      <c r="D6" s="154"/>
      <c r="E6" s="154">
        <f>Carátula!C9</f>
        <v>0</v>
      </c>
      <c r="F6" s="154"/>
      <c r="G6" s="154"/>
      <c r="H6" s="154"/>
      <c r="I6" s="4"/>
      <c r="J6" s="4"/>
      <c r="K6" s="4"/>
      <c r="L6" s="4"/>
      <c r="M6" s="3"/>
      <c r="N6" s="3"/>
    </row>
    <row r="7" spans="1:35" ht="15" customHeight="1" thickBot="1" x14ac:dyDescent="0.25">
      <c r="A7" s="157">
        <v>2023</v>
      </c>
      <c r="B7" s="157"/>
      <c r="C7" s="157"/>
      <c r="D7" s="157"/>
      <c r="E7" s="157"/>
      <c r="F7" s="157"/>
      <c r="G7" s="157"/>
      <c r="H7" s="157"/>
    </row>
    <row r="8" spans="1:35" ht="15" customHeight="1" x14ac:dyDescent="0.2">
      <c r="A8" s="165"/>
      <c r="B8" s="165"/>
      <c r="C8" s="165"/>
      <c r="D8" s="165"/>
      <c r="E8" s="165"/>
      <c r="F8" s="165"/>
      <c r="G8" s="165"/>
      <c r="H8" s="165"/>
      <c r="I8" s="18" t="s">
        <v>326</v>
      </c>
      <c r="J8" s="19" t="s">
        <v>5</v>
      </c>
      <c r="K8" s="20" t="s">
        <v>327</v>
      </c>
      <c r="L8" s="18" t="s">
        <v>326</v>
      </c>
      <c r="M8" s="19" t="s">
        <v>5</v>
      </c>
      <c r="N8" s="20" t="s">
        <v>327</v>
      </c>
      <c r="O8" s="18" t="s">
        <v>326</v>
      </c>
      <c r="P8" s="19" t="s">
        <v>5</v>
      </c>
      <c r="Q8" s="20" t="s">
        <v>327</v>
      </c>
      <c r="R8" s="18" t="s">
        <v>326</v>
      </c>
      <c r="S8" s="19" t="s">
        <v>5</v>
      </c>
      <c r="T8" s="20" t="s">
        <v>327</v>
      </c>
      <c r="U8" s="18" t="s">
        <v>326</v>
      </c>
      <c r="V8" s="19" t="s">
        <v>5</v>
      </c>
      <c r="W8" s="20" t="s">
        <v>327</v>
      </c>
      <c r="X8" s="18" t="s">
        <v>326</v>
      </c>
      <c r="Y8" s="19" t="s">
        <v>5</v>
      </c>
      <c r="Z8" s="20" t="s">
        <v>327</v>
      </c>
      <c r="AA8" s="18" t="s">
        <v>326</v>
      </c>
      <c r="AB8" s="19" t="s">
        <v>5</v>
      </c>
      <c r="AC8" s="21" t="s">
        <v>327</v>
      </c>
      <c r="AD8" s="18" t="s">
        <v>326</v>
      </c>
      <c r="AE8" s="19" t="s">
        <v>5</v>
      </c>
      <c r="AF8" s="20" t="s">
        <v>327</v>
      </c>
      <c r="AG8" s="18" t="s">
        <v>326</v>
      </c>
      <c r="AH8" s="19" t="s">
        <v>5</v>
      </c>
      <c r="AI8" s="20" t="s">
        <v>327</v>
      </c>
    </row>
    <row r="9" spans="1:35" ht="44" x14ac:dyDescent="0.2">
      <c r="A9" s="75" t="s">
        <v>328</v>
      </c>
      <c r="B9" s="76" t="s">
        <v>329</v>
      </c>
      <c r="C9" s="76" t="s">
        <v>330</v>
      </c>
      <c r="D9" s="76" t="s">
        <v>331</v>
      </c>
      <c r="E9" s="76" t="s">
        <v>333</v>
      </c>
      <c r="F9" s="76" t="s">
        <v>163</v>
      </c>
      <c r="G9" s="76" t="s">
        <v>338</v>
      </c>
      <c r="H9" s="77" t="s">
        <v>317</v>
      </c>
      <c r="I9" s="166" t="s">
        <v>332</v>
      </c>
      <c r="J9" s="167"/>
      <c r="K9" s="168"/>
      <c r="L9" s="166" t="s">
        <v>333</v>
      </c>
      <c r="M9" s="167"/>
      <c r="N9" s="168"/>
      <c r="O9" s="166" t="s">
        <v>334</v>
      </c>
      <c r="P9" s="167"/>
      <c r="Q9" s="168"/>
      <c r="R9" s="166" t="s">
        <v>335</v>
      </c>
      <c r="S9" s="167"/>
      <c r="T9" s="168"/>
      <c r="U9" s="166" t="s">
        <v>336</v>
      </c>
      <c r="V9" s="167"/>
      <c r="W9" s="168"/>
      <c r="X9" s="166" t="s">
        <v>163</v>
      </c>
      <c r="Y9" s="167"/>
      <c r="Z9" s="168"/>
      <c r="AA9" s="166" t="s">
        <v>337</v>
      </c>
      <c r="AB9" s="167"/>
      <c r="AC9" s="167"/>
      <c r="AD9" s="158" t="s">
        <v>338</v>
      </c>
      <c r="AE9" s="159"/>
      <c r="AF9" s="160"/>
      <c r="AG9" s="158" t="s">
        <v>317</v>
      </c>
      <c r="AH9" s="159"/>
      <c r="AI9" s="160"/>
    </row>
    <row r="10" spans="1:35" ht="110" x14ac:dyDescent="0.2">
      <c r="A10" s="76">
        <v>1</v>
      </c>
      <c r="B10" s="161" t="s">
        <v>339</v>
      </c>
      <c r="C10" s="78" t="s">
        <v>164</v>
      </c>
      <c r="D10" s="78" t="s">
        <v>340</v>
      </c>
      <c r="E10" s="79">
        <v>5</v>
      </c>
      <c r="F10" s="79">
        <v>5</v>
      </c>
      <c r="G10" s="79">
        <v>5</v>
      </c>
      <c r="H10" s="80">
        <v>5</v>
      </c>
      <c r="I10" s="23" t="e">
        <f>IF(#REF!=J10,K10)</f>
        <v>#REF!</v>
      </c>
      <c r="J10" s="24" t="e">
        <f>IF(#REF!="NA","NA",K10)</f>
        <v>#REF!</v>
      </c>
      <c r="K10" s="22">
        <v>5</v>
      </c>
      <c r="L10" s="23">
        <f t="shared" ref="L10:L41" si="0">IF(E10=M10,N10)</f>
        <v>5</v>
      </c>
      <c r="M10" s="24">
        <f t="shared" ref="M10:M41" si="1">IF(E10="NA","NA",N10)</f>
        <v>5</v>
      </c>
      <c r="N10" s="22">
        <v>5</v>
      </c>
      <c r="O10" s="23" t="e">
        <f>IF(#REF!=P10,Q10)</f>
        <v>#REF!</v>
      </c>
      <c r="P10" s="24" t="e">
        <f>IF(#REF!="NA","NA",Q10)</f>
        <v>#REF!</v>
      </c>
      <c r="Q10" s="22">
        <v>5</v>
      </c>
      <c r="R10" s="23" t="e">
        <f>IF(#REF!=S10,T10)</f>
        <v>#REF!</v>
      </c>
      <c r="S10" s="24" t="e">
        <f>IF(#REF!="NA","NA",T10)</f>
        <v>#REF!</v>
      </c>
      <c r="T10" s="22">
        <v>5</v>
      </c>
      <c r="U10" s="23" t="e">
        <f>IF(#REF!=V10,W10)</f>
        <v>#REF!</v>
      </c>
      <c r="V10" s="24" t="e">
        <f>IF(#REF!="NA","NA",W10)</f>
        <v>#REF!</v>
      </c>
      <c r="W10" s="22">
        <v>5</v>
      </c>
      <c r="X10" s="23">
        <f t="shared" ref="X10:X41" si="2">IF(F10=Y10,Z10)</f>
        <v>5</v>
      </c>
      <c r="Y10" s="24">
        <f t="shared" ref="Y10:Y41" si="3">IF(F10="NA","NA",Z10)</f>
        <v>5</v>
      </c>
      <c r="Z10" s="22">
        <v>5</v>
      </c>
      <c r="AA10" s="23" t="e">
        <f>IF(#REF!=AB10,AC10)</f>
        <v>#REF!</v>
      </c>
      <c r="AB10" s="24" t="e">
        <f>IF(#REF!="NA","NA",AC10)</f>
        <v>#REF!</v>
      </c>
      <c r="AC10" s="25">
        <v>5</v>
      </c>
      <c r="AD10" s="23">
        <f t="shared" ref="AD10:AD41" si="4">IF(G10=AE10,AF10)</f>
        <v>5</v>
      </c>
      <c r="AE10" s="24">
        <f t="shared" ref="AE10:AE41" si="5">IF(G10="NA","NA",AF10)</f>
        <v>5</v>
      </c>
      <c r="AF10" s="26">
        <v>5</v>
      </c>
      <c r="AG10" s="23">
        <f t="shared" ref="AG10:AG41" si="6">IF(H10=AH10,AF10)</f>
        <v>5</v>
      </c>
      <c r="AH10" s="24">
        <f t="shared" ref="AH10:AH41" si="7">IF(H10="NA","NA",AF10)</f>
        <v>5</v>
      </c>
      <c r="AI10" s="26">
        <v>5</v>
      </c>
    </row>
    <row r="11" spans="1:35" ht="44" x14ac:dyDescent="0.2">
      <c r="A11" s="76">
        <v>2</v>
      </c>
      <c r="B11" s="161"/>
      <c r="C11" s="78" t="s">
        <v>341</v>
      </c>
      <c r="D11" s="79" t="s">
        <v>289</v>
      </c>
      <c r="E11" s="79">
        <v>5</v>
      </c>
      <c r="F11" s="79">
        <v>5</v>
      </c>
      <c r="G11" s="79">
        <v>5</v>
      </c>
      <c r="H11" s="81">
        <v>5</v>
      </c>
      <c r="I11" s="23" t="e">
        <f>IF(#REF!=J11,K11)</f>
        <v>#REF!</v>
      </c>
      <c r="J11" s="24" t="e">
        <f>IF(#REF!="NA","NA",K11)</f>
        <v>#REF!</v>
      </c>
      <c r="K11" s="22">
        <v>5</v>
      </c>
      <c r="L11" s="23">
        <f t="shared" si="0"/>
        <v>5</v>
      </c>
      <c r="M11" s="24">
        <f t="shared" si="1"/>
        <v>5</v>
      </c>
      <c r="N11" s="22">
        <v>5</v>
      </c>
      <c r="O11" s="23" t="e">
        <f>IF(#REF!=P11,Q11)</f>
        <v>#REF!</v>
      </c>
      <c r="P11" s="24" t="e">
        <f>IF(#REF!="NA","NA",Q11)</f>
        <v>#REF!</v>
      </c>
      <c r="Q11" s="22">
        <v>5</v>
      </c>
      <c r="R11" s="23" t="e">
        <f>IF(#REF!=S11,T11)</f>
        <v>#REF!</v>
      </c>
      <c r="S11" s="24" t="e">
        <f>IF(#REF!="NA","NA",T11)</f>
        <v>#REF!</v>
      </c>
      <c r="T11" s="22">
        <v>5</v>
      </c>
      <c r="U11" s="23" t="e">
        <f>IF(#REF!=V11,W11)</f>
        <v>#REF!</v>
      </c>
      <c r="V11" s="24" t="e">
        <f>IF(#REF!="NA","NA",W11)</f>
        <v>#REF!</v>
      </c>
      <c r="W11" s="22">
        <v>5</v>
      </c>
      <c r="X11" s="23">
        <f t="shared" si="2"/>
        <v>5</v>
      </c>
      <c r="Y11" s="24">
        <f t="shared" si="3"/>
        <v>5</v>
      </c>
      <c r="Z11" s="22">
        <v>5</v>
      </c>
      <c r="AA11" s="23" t="e">
        <f>IF(#REF!=AB11,AC11)</f>
        <v>#REF!</v>
      </c>
      <c r="AB11" s="24" t="e">
        <f>IF(#REF!="NA","NA",AC11)</f>
        <v>#REF!</v>
      </c>
      <c r="AC11" s="25">
        <v>5</v>
      </c>
      <c r="AD11" s="23">
        <f t="shared" si="4"/>
        <v>5</v>
      </c>
      <c r="AE11" s="24">
        <f t="shared" si="5"/>
        <v>5</v>
      </c>
      <c r="AF11" s="26">
        <v>5</v>
      </c>
      <c r="AG11" s="23">
        <f t="shared" si="6"/>
        <v>5</v>
      </c>
      <c r="AH11" s="24">
        <f t="shared" si="7"/>
        <v>5</v>
      </c>
      <c r="AI11" s="26">
        <v>5</v>
      </c>
    </row>
    <row r="12" spans="1:35" ht="44" x14ac:dyDescent="0.2">
      <c r="A12" s="76">
        <v>3</v>
      </c>
      <c r="B12" s="161"/>
      <c r="C12" s="78" t="s">
        <v>166</v>
      </c>
      <c r="D12" s="79" t="s">
        <v>289</v>
      </c>
      <c r="E12" s="79">
        <v>5</v>
      </c>
      <c r="F12" s="79">
        <v>5</v>
      </c>
      <c r="G12" s="79">
        <v>5</v>
      </c>
      <c r="H12" s="82">
        <v>5</v>
      </c>
      <c r="I12" s="23" t="e">
        <f>IF(#REF!=J12,K12)</f>
        <v>#REF!</v>
      </c>
      <c r="J12" s="24" t="e">
        <f>IF(#REF!="NA","NA",K12)</f>
        <v>#REF!</v>
      </c>
      <c r="K12" s="22">
        <v>5</v>
      </c>
      <c r="L12" s="23">
        <f t="shared" si="0"/>
        <v>5</v>
      </c>
      <c r="M12" s="24">
        <f t="shared" si="1"/>
        <v>5</v>
      </c>
      <c r="N12" s="22">
        <v>5</v>
      </c>
      <c r="O12" s="23" t="e">
        <f>IF(#REF!=P12,Q12)</f>
        <v>#REF!</v>
      </c>
      <c r="P12" s="24" t="e">
        <f>IF(#REF!="NA","NA",Q12)</f>
        <v>#REF!</v>
      </c>
      <c r="Q12" s="22">
        <v>5</v>
      </c>
      <c r="R12" s="23" t="e">
        <f>IF(#REF!=S12,T12)</f>
        <v>#REF!</v>
      </c>
      <c r="S12" s="24" t="e">
        <f>IF(#REF!="NA","NA",T12)</f>
        <v>#REF!</v>
      </c>
      <c r="T12" s="22">
        <v>5</v>
      </c>
      <c r="U12" s="23" t="e">
        <f>IF(#REF!=V12,W12)</f>
        <v>#REF!</v>
      </c>
      <c r="V12" s="24" t="e">
        <f>IF(#REF!="NA","NA",W12)</f>
        <v>#REF!</v>
      </c>
      <c r="W12" s="22">
        <v>5</v>
      </c>
      <c r="X12" s="23">
        <f t="shared" si="2"/>
        <v>5</v>
      </c>
      <c r="Y12" s="24">
        <f t="shared" si="3"/>
        <v>5</v>
      </c>
      <c r="Z12" s="22">
        <v>5</v>
      </c>
      <c r="AA12" s="23" t="e">
        <f>IF(#REF!=AB12,AC12)</f>
        <v>#REF!</v>
      </c>
      <c r="AB12" s="24" t="e">
        <f>IF(#REF!="NA","NA",AC12)</f>
        <v>#REF!</v>
      </c>
      <c r="AC12" s="25">
        <v>5</v>
      </c>
      <c r="AD12" s="23">
        <f t="shared" si="4"/>
        <v>5</v>
      </c>
      <c r="AE12" s="24">
        <f t="shared" si="5"/>
        <v>5</v>
      </c>
      <c r="AF12" s="26">
        <v>5</v>
      </c>
      <c r="AG12" s="23">
        <f t="shared" si="6"/>
        <v>5</v>
      </c>
      <c r="AH12" s="24">
        <f t="shared" si="7"/>
        <v>5</v>
      </c>
      <c r="AI12" s="26">
        <v>5</v>
      </c>
    </row>
    <row r="13" spans="1:35" ht="44" x14ac:dyDescent="0.2">
      <c r="A13" s="76">
        <v>4</v>
      </c>
      <c r="B13" s="161"/>
      <c r="C13" s="78" t="s">
        <v>167</v>
      </c>
      <c r="D13" s="79" t="s">
        <v>289</v>
      </c>
      <c r="E13" s="79">
        <v>5</v>
      </c>
      <c r="F13" s="79">
        <v>5</v>
      </c>
      <c r="G13" s="79">
        <v>5</v>
      </c>
      <c r="H13" s="82">
        <v>5</v>
      </c>
      <c r="I13" s="23" t="e">
        <f>IF(#REF!=J13,K13)</f>
        <v>#REF!</v>
      </c>
      <c r="J13" s="24" t="e">
        <f>IF(#REF!="NA","NA",K13)</f>
        <v>#REF!</v>
      </c>
      <c r="K13" s="22">
        <v>5</v>
      </c>
      <c r="L13" s="23">
        <f t="shared" si="0"/>
        <v>5</v>
      </c>
      <c r="M13" s="24">
        <f t="shared" si="1"/>
        <v>5</v>
      </c>
      <c r="N13" s="22">
        <v>5</v>
      </c>
      <c r="O13" s="23" t="e">
        <f>IF(#REF!=P13,Q13)</f>
        <v>#REF!</v>
      </c>
      <c r="P13" s="24" t="e">
        <f>IF(#REF!="NA","NA",Q13)</f>
        <v>#REF!</v>
      </c>
      <c r="Q13" s="22">
        <v>5</v>
      </c>
      <c r="R13" s="23" t="e">
        <f>IF(#REF!=S13,T13)</f>
        <v>#REF!</v>
      </c>
      <c r="S13" s="24" t="e">
        <f>IF(#REF!="NA","NA",T13)</f>
        <v>#REF!</v>
      </c>
      <c r="T13" s="22">
        <v>5</v>
      </c>
      <c r="U13" s="23" t="e">
        <f>IF(#REF!=V13,W13)</f>
        <v>#REF!</v>
      </c>
      <c r="V13" s="24" t="e">
        <f>IF(#REF!="NA","NA",W13)</f>
        <v>#REF!</v>
      </c>
      <c r="W13" s="22">
        <v>5</v>
      </c>
      <c r="X13" s="23">
        <f t="shared" si="2"/>
        <v>5</v>
      </c>
      <c r="Y13" s="24">
        <f t="shared" si="3"/>
        <v>5</v>
      </c>
      <c r="Z13" s="22">
        <v>5</v>
      </c>
      <c r="AA13" s="23" t="e">
        <f>IF(#REF!=AB13,AC13)</f>
        <v>#REF!</v>
      </c>
      <c r="AB13" s="24" t="e">
        <f>IF(#REF!="NA","NA",AC13)</f>
        <v>#REF!</v>
      </c>
      <c r="AC13" s="25">
        <v>5</v>
      </c>
      <c r="AD13" s="23">
        <f t="shared" si="4"/>
        <v>5</v>
      </c>
      <c r="AE13" s="24">
        <f t="shared" si="5"/>
        <v>5</v>
      </c>
      <c r="AF13" s="26">
        <v>5</v>
      </c>
      <c r="AG13" s="23">
        <f t="shared" si="6"/>
        <v>5</v>
      </c>
      <c r="AH13" s="24">
        <f t="shared" si="7"/>
        <v>5</v>
      </c>
      <c r="AI13" s="26">
        <v>5</v>
      </c>
    </row>
    <row r="14" spans="1:35" ht="44" x14ac:dyDescent="0.2">
      <c r="A14" s="76">
        <v>5</v>
      </c>
      <c r="B14" s="161"/>
      <c r="C14" s="78" t="s">
        <v>168</v>
      </c>
      <c r="D14" s="79" t="s">
        <v>289</v>
      </c>
      <c r="E14" s="79">
        <v>5</v>
      </c>
      <c r="F14" s="79">
        <v>5</v>
      </c>
      <c r="G14" s="79">
        <v>5</v>
      </c>
      <c r="H14" s="82">
        <v>5</v>
      </c>
      <c r="I14" s="23" t="e">
        <f>IF(#REF!=J14,K14)</f>
        <v>#REF!</v>
      </c>
      <c r="J14" s="24" t="e">
        <f>IF(#REF!="NA","NA",K14)</f>
        <v>#REF!</v>
      </c>
      <c r="K14" s="22">
        <v>5</v>
      </c>
      <c r="L14" s="23">
        <f t="shared" si="0"/>
        <v>5</v>
      </c>
      <c r="M14" s="24">
        <f t="shared" si="1"/>
        <v>5</v>
      </c>
      <c r="N14" s="22">
        <v>5</v>
      </c>
      <c r="O14" s="23" t="e">
        <f>IF(#REF!=P14,Q14)</f>
        <v>#REF!</v>
      </c>
      <c r="P14" s="24" t="e">
        <f>IF(#REF!="NA","NA",Q14)</f>
        <v>#REF!</v>
      </c>
      <c r="Q14" s="22">
        <v>5</v>
      </c>
      <c r="R14" s="23" t="e">
        <f>IF(#REF!=S14,T14)</f>
        <v>#REF!</v>
      </c>
      <c r="S14" s="24" t="e">
        <f>IF(#REF!="NA","NA",T14)</f>
        <v>#REF!</v>
      </c>
      <c r="T14" s="22">
        <v>5</v>
      </c>
      <c r="U14" s="23" t="e">
        <f>IF(#REF!=V14,W14)</f>
        <v>#REF!</v>
      </c>
      <c r="V14" s="24" t="e">
        <f>IF(#REF!="NA","NA",W14)</f>
        <v>#REF!</v>
      </c>
      <c r="W14" s="22">
        <v>5</v>
      </c>
      <c r="X14" s="23">
        <f t="shared" si="2"/>
        <v>5</v>
      </c>
      <c r="Y14" s="24">
        <f t="shared" si="3"/>
        <v>5</v>
      </c>
      <c r="Z14" s="22">
        <v>5</v>
      </c>
      <c r="AA14" s="23" t="e">
        <f>IF(#REF!=AB14,AC14)</f>
        <v>#REF!</v>
      </c>
      <c r="AB14" s="24" t="e">
        <f>IF(#REF!="NA","NA",AC14)</f>
        <v>#REF!</v>
      </c>
      <c r="AC14" s="25">
        <v>5</v>
      </c>
      <c r="AD14" s="23">
        <f t="shared" si="4"/>
        <v>5</v>
      </c>
      <c r="AE14" s="24">
        <f t="shared" si="5"/>
        <v>5</v>
      </c>
      <c r="AF14" s="26">
        <v>5</v>
      </c>
      <c r="AG14" s="23">
        <f t="shared" si="6"/>
        <v>5</v>
      </c>
      <c r="AH14" s="24">
        <f t="shared" si="7"/>
        <v>5</v>
      </c>
      <c r="AI14" s="26">
        <v>5</v>
      </c>
    </row>
    <row r="15" spans="1:35" ht="44" x14ac:dyDescent="0.2">
      <c r="A15" s="76">
        <v>6</v>
      </c>
      <c r="B15" s="161"/>
      <c r="C15" s="78" t="s">
        <v>169</v>
      </c>
      <c r="D15" s="79" t="s">
        <v>289</v>
      </c>
      <c r="E15" s="79">
        <v>5</v>
      </c>
      <c r="F15" s="79">
        <v>5</v>
      </c>
      <c r="G15" s="79">
        <v>5</v>
      </c>
      <c r="H15" s="82">
        <v>5</v>
      </c>
      <c r="I15" s="23" t="e">
        <f>IF(#REF!=J15,K15)</f>
        <v>#REF!</v>
      </c>
      <c r="J15" s="24" t="e">
        <f>IF(#REF!="NA","NA",K15)</f>
        <v>#REF!</v>
      </c>
      <c r="K15" s="22">
        <v>5</v>
      </c>
      <c r="L15" s="23">
        <f t="shared" si="0"/>
        <v>5</v>
      </c>
      <c r="M15" s="24">
        <f t="shared" si="1"/>
        <v>5</v>
      </c>
      <c r="N15" s="22">
        <v>5</v>
      </c>
      <c r="O15" s="23" t="e">
        <f>IF(#REF!=P15,Q15)</f>
        <v>#REF!</v>
      </c>
      <c r="P15" s="24" t="e">
        <f>IF(#REF!="NA","NA",Q15)</f>
        <v>#REF!</v>
      </c>
      <c r="Q15" s="22">
        <v>5</v>
      </c>
      <c r="R15" s="23" t="e">
        <f>IF(#REF!=S15,T15)</f>
        <v>#REF!</v>
      </c>
      <c r="S15" s="24" t="e">
        <f>IF(#REF!="NA","NA",T15)</f>
        <v>#REF!</v>
      </c>
      <c r="T15" s="22">
        <v>5</v>
      </c>
      <c r="U15" s="23" t="e">
        <f>IF(#REF!=V15,W15)</f>
        <v>#REF!</v>
      </c>
      <c r="V15" s="24" t="e">
        <f>IF(#REF!="NA","NA",W15)</f>
        <v>#REF!</v>
      </c>
      <c r="W15" s="22">
        <v>5</v>
      </c>
      <c r="X15" s="23">
        <f t="shared" si="2"/>
        <v>5</v>
      </c>
      <c r="Y15" s="24">
        <f t="shared" si="3"/>
        <v>5</v>
      </c>
      <c r="Z15" s="22">
        <v>5</v>
      </c>
      <c r="AA15" s="23" t="e">
        <f>IF(#REF!=AB15,AC15)</f>
        <v>#REF!</v>
      </c>
      <c r="AB15" s="24" t="e">
        <f>IF(#REF!="NA","NA",AC15)</f>
        <v>#REF!</v>
      </c>
      <c r="AC15" s="25">
        <v>5</v>
      </c>
      <c r="AD15" s="23">
        <f t="shared" si="4"/>
        <v>5</v>
      </c>
      <c r="AE15" s="24">
        <f t="shared" si="5"/>
        <v>5</v>
      </c>
      <c r="AF15" s="26">
        <v>5</v>
      </c>
      <c r="AG15" s="23">
        <f t="shared" si="6"/>
        <v>5</v>
      </c>
      <c r="AH15" s="24">
        <f t="shared" si="7"/>
        <v>5</v>
      </c>
      <c r="AI15" s="26">
        <v>5</v>
      </c>
    </row>
    <row r="16" spans="1:35" ht="44" x14ac:dyDescent="0.2">
      <c r="A16" s="76">
        <v>7</v>
      </c>
      <c r="B16" s="161"/>
      <c r="C16" s="78" t="s">
        <v>170</v>
      </c>
      <c r="D16" s="79" t="s">
        <v>289</v>
      </c>
      <c r="E16" s="79">
        <v>5</v>
      </c>
      <c r="F16" s="79">
        <v>5</v>
      </c>
      <c r="G16" s="79">
        <v>5</v>
      </c>
      <c r="H16" s="82">
        <v>5</v>
      </c>
      <c r="I16" s="23" t="e">
        <f>IF(#REF!=J16,K16)</f>
        <v>#REF!</v>
      </c>
      <c r="J16" s="24" t="e">
        <f>IF(#REF!="NA","NA",K16)</f>
        <v>#REF!</v>
      </c>
      <c r="K16" s="22">
        <v>5</v>
      </c>
      <c r="L16" s="23">
        <f t="shared" si="0"/>
        <v>5</v>
      </c>
      <c r="M16" s="24">
        <f t="shared" si="1"/>
        <v>5</v>
      </c>
      <c r="N16" s="22">
        <v>5</v>
      </c>
      <c r="O16" s="23" t="e">
        <f>IF(#REF!=P16,Q16)</f>
        <v>#REF!</v>
      </c>
      <c r="P16" s="24" t="e">
        <f>IF(#REF!="NA","NA",Q16)</f>
        <v>#REF!</v>
      </c>
      <c r="Q16" s="22">
        <v>5</v>
      </c>
      <c r="R16" s="23" t="e">
        <f>IF(#REF!=S16,T16)</f>
        <v>#REF!</v>
      </c>
      <c r="S16" s="24" t="e">
        <f>IF(#REF!="NA","NA",T16)</f>
        <v>#REF!</v>
      </c>
      <c r="T16" s="22">
        <v>5</v>
      </c>
      <c r="U16" s="23" t="e">
        <f>IF(#REF!=V16,W16)</f>
        <v>#REF!</v>
      </c>
      <c r="V16" s="24" t="e">
        <f>IF(#REF!="NA","NA",W16)</f>
        <v>#REF!</v>
      </c>
      <c r="W16" s="22">
        <v>5</v>
      </c>
      <c r="X16" s="23">
        <f t="shared" si="2"/>
        <v>5</v>
      </c>
      <c r="Y16" s="24">
        <f t="shared" si="3"/>
        <v>5</v>
      </c>
      <c r="Z16" s="22">
        <v>5</v>
      </c>
      <c r="AA16" s="23" t="e">
        <f>IF(#REF!=AB16,AC16)</f>
        <v>#REF!</v>
      </c>
      <c r="AB16" s="24" t="e">
        <f>IF(#REF!="NA","NA",AC16)</f>
        <v>#REF!</v>
      </c>
      <c r="AC16" s="25">
        <v>5</v>
      </c>
      <c r="AD16" s="23">
        <f t="shared" si="4"/>
        <v>5</v>
      </c>
      <c r="AE16" s="24">
        <f t="shared" si="5"/>
        <v>5</v>
      </c>
      <c r="AF16" s="26">
        <v>5</v>
      </c>
      <c r="AG16" s="23">
        <f t="shared" si="6"/>
        <v>5</v>
      </c>
      <c r="AH16" s="24">
        <f t="shared" si="7"/>
        <v>5</v>
      </c>
      <c r="AI16" s="26">
        <v>5</v>
      </c>
    </row>
    <row r="17" spans="1:35" ht="44" x14ac:dyDescent="0.2">
      <c r="A17" s="76">
        <v>8</v>
      </c>
      <c r="B17" s="161"/>
      <c r="C17" s="78" t="s">
        <v>171</v>
      </c>
      <c r="D17" s="79" t="s">
        <v>289</v>
      </c>
      <c r="E17" s="79">
        <v>5</v>
      </c>
      <c r="F17" s="79">
        <v>5</v>
      </c>
      <c r="G17" s="79">
        <v>5</v>
      </c>
      <c r="H17" s="82">
        <v>5</v>
      </c>
      <c r="I17" s="23" t="e">
        <f>IF(#REF!=J17,K17)</f>
        <v>#REF!</v>
      </c>
      <c r="J17" s="24" t="e">
        <f>IF(#REF!="NA","NA",K17)</f>
        <v>#REF!</v>
      </c>
      <c r="K17" s="22">
        <v>5</v>
      </c>
      <c r="L17" s="23">
        <f t="shared" si="0"/>
        <v>5</v>
      </c>
      <c r="M17" s="24">
        <f t="shared" si="1"/>
        <v>5</v>
      </c>
      <c r="N17" s="22">
        <v>5</v>
      </c>
      <c r="O17" s="23" t="e">
        <f>IF(#REF!=P17,Q17)</f>
        <v>#REF!</v>
      </c>
      <c r="P17" s="24" t="e">
        <f>IF(#REF!="NA","NA",Q17)</f>
        <v>#REF!</v>
      </c>
      <c r="Q17" s="22">
        <v>5</v>
      </c>
      <c r="R17" s="23" t="e">
        <f>IF(#REF!=S17,T17)</f>
        <v>#REF!</v>
      </c>
      <c r="S17" s="24" t="e">
        <f>IF(#REF!="NA","NA",T17)</f>
        <v>#REF!</v>
      </c>
      <c r="T17" s="22">
        <v>5</v>
      </c>
      <c r="U17" s="23" t="e">
        <f>IF(#REF!=V17,W17)</f>
        <v>#REF!</v>
      </c>
      <c r="V17" s="24" t="e">
        <f>IF(#REF!="NA","NA",W17)</f>
        <v>#REF!</v>
      </c>
      <c r="W17" s="22">
        <v>5</v>
      </c>
      <c r="X17" s="23">
        <f t="shared" si="2"/>
        <v>5</v>
      </c>
      <c r="Y17" s="24">
        <f t="shared" si="3"/>
        <v>5</v>
      </c>
      <c r="Z17" s="22">
        <v>5</v>
      </c>
      <c r="AA17" s="23" t="e">
        <f>IF(#REF!=AB17,AC17)</f>
        <v>#REF!</v>
      </c>
      <c r="AB17" s="24" t="e">
        <f>IF(#REF!="NA","NA",AC17)</f>
        <v>#REF!</v>
      </c>
      <c r="AC17" s="25">
        <v>5</v>
      </c>
      <c r="AD17" s="23">
        <f t="shared" si="4"/>
        <v>5</v>
      </c>
      <c r="AE17" s="24">
        <f t="shared" si="5"/>
        <v>5</v>
      </c>
      <c r="AF17" s="26">
        <v>5</v>
      </c>
      <c r="AG17" s="23">
        <f t="shared" si="6"/>
        <v>5</v>
      </c>
      <c r="AH17" s="24">
        <f t="shared" si="7"/>
        <v>5</v>
      </c>
      <c r="AI17" s="26">
        <v>5</v>
      </c>
    </row>
    <row r="18" spans="1:35" ht="44" x14ac:dyDescent="0.2">
      <c r="A18" s="76">
        <v>9</v>
      </c>
      <c r="B18" s="161"/>
      <c r="C18" s="78" t="s">
        <v>172</v>
      </c>
      <c r="D18" s="79" t="s">
        <v>289</v>
      </c>
      <c r="E18" s="79">
        <v>5</v>
      </c>
      <c r="F18" s="79">
        <v>5</v>
      </c>
      <c r="G18" s="79">
        <v>5</v>
      </c>
      <c r="H18" s="82">
        <v>5</v>
      </c>
      <c r="I18" s="23" t="e">
        <f>IF(#REF!=J18,K18)</f>
        <v>#REF!</v>
      </c>
      <c r="J18" s="24" t="e">
        <f>IF(#REF!="NA","NA",K18)</f>
        <v>#REF!</v>
      </c>
      <c r="K18" s="22">
        <v>5</v>
      </c>
      <c r="L18" s="23">
        <f t="shared" si="0"/>
        <v>5</v>
      </c>
      <c r="M18" s="24">
        <f t="shared" si="1"/>
        <v>5</v>
      </c>
      <c r="N18" s="22">
        <v>5</v>
      </c>
      <c r="O18" s="23" t="e">
        <f>IF(#REF!=P18,Q18)</f>
        <v>#REF!</v>
      </c>
      <c r="P18" s="24" t="e">
        <f>IF(#REF!="NA","NA",Q18)</f>
        <v>#REF!</v>
      </c>
      <c r="Q18" s="22">
        <v>5</v>
      </c>
      <c r="R18" s="23" t="e">
        <f>IF(#REF!=S18,T18)</f>
        <v>#REF!</v>
      </c>
      <c r="S18" s="24" t="e">
        <f>IF(#REF!="NA","NA",T18)</f>
        <v>#REF!</v>
      </c>
      <c r="T18" s="22">
        <v>5</v>
      </c>
      <c r="U18" s="23" t="e">
        <f>IF(#REF!=V18,W18)</f>
        <v>#REF!</v>
      </c>
      <c r="V18" s="24" t="e">
        <f>IF(#REF!="NA","NA",W18)</f>
        <v>#REF!</v>
      </c>
      <c r="W18" s="22">
        <v>5</v>
      </c>
      <c r="X18" s="23">
        <f t="shared" si="2"/>
        <v>5</v>
      </c>
      <c r="Y18" s="24">
        <f t="shared" si="3"/>
        <v>5</v>
      </c>
      <c r="Z18" s="22">
        <v>5</v>
      </c>
      <c r="AA18" s="23" t="e">
        <f>IF(#REF!=AB18,AC18)</f>
        <v>#REF!</v>
      </c>
      <c r="AB18" s="24" t="e">
        <f>IF(#REF!="NA","NA",AC18)</f>
        <v>#REF!</v>
      </c>
      <c r="AC18" s="25">
        <v>5</v>
      </c>
      <c r="AD18" s="23">
        <f t="shared" si="4"/>
        <v>5</v>
      </c>
      <c r="AE18" s="24">
        <f t="shared" si="5"/>
        <v>5</v>
      </c>
      <c r="AF18" s="26">
        <v>5</v>
      </c>
      <c r="AG18" s="23">
        <f t="shared" si="6"/>
        <v>5</v>
      </c>
      <c r="AH18" s="24">
        <f t="shared" si="7"/>
        <v>5</v>
      </c>
      <c r="AI18" s="26">
        <v>5</v>
      </c>
    </row>
    <row r="19" spans="1:35" ht="44" x14ac:dyDescent="0.2">
      <c r="A19" s="76">
        <v>10</v>
      </c>
      <c r="B19" s="161"/>
      <c r="C19" s="78" t="s">
        <v>342</v>
      </c>
      <c r="D19" s="79" t="s">
        <v>289</v>
      </c>
      <c r="E19" s="79" t="s">
        <v>5</v>
      </c>
      <c r="F19" s="79">
        <v>5</v>
      </c>
      <c r="G19" s="79">
        <v>5</v>
      </c>
      <c r="H19" s="82">
        <v>5</v>
      </c>
      <c r="I19" s="23" t="e">
        <f>IF(#REF!=J19,K19)</f>
        <v>#REF!</v>
      </c>
      <c r="J19" s="24" t="e">
        <f>IF(#REF!="NA","NA",K19)</f>
        <v>#REF!</v>
      </c>
      <c r="K19" s="22">
        <v>5</v>
      </c>
      <c r="L19" s="23" t="str">
        <f t="shared" si="0"/>
        <v>NA</v>
      </c>
      <c r="M19" s="24" t="str">
        <f t="shared" si="1"/>
        <v>NA</v>
      </c>
      <c r="N19" s="22" t="s">
        <v>5</v>
      </c>
      <c r="O19" s="23" t="e">
        <f>IF(#REF!=P19,Q19)</f>
        <v>#REF!</v>
      </c>
      <c r="P19" s="24" t="e">
        <f>IF(#REF!="NA","NA",Q19)</f>
        <v>#REF!</v>
      </c>
      <c r="Q19" s="22">
        <v>5</v>
      </c>
      <c r="R19" s="23" t="e">
        <f>IF(#REF!=S19,T19)</f>
        <v>#REF!</v>
      </c>
      <c r="S19" s="24" t="e">
        <f>IF(#REF!="NA","NA",T19)</f>
        <v>#REF!</v>
      </c>
      <c r="T19" s="27" t="s">
        <v>5</v>
      </c>
      <c r="U19" s="23" t="e">
        <f>IF(#REF!=V19,W19)</f>
        <v>#REF!</v>
      </c>
      <c r="V19" s="24" t="e">
        <f>IF(#REF!="NA","NA",W19)</f>
        <v>#REF!</v>
      </c>
      <c r="W19" s="22">
        <v>5</v>
      </c>
      <c r="X19" s="23">
        <f t="shared" si="2"/>
        <v>5</v>
      </c>
      <c r="Y19" s="24">
        <f t="shared" si="3"/>
        <v>5</v>
      </c>
      <c r="Z19" s="22">
        <v>5</v>
      </c>
      <c r="AA19" s="23" t="e">
        <f>IF(#REF!=AB19,AC19)</f>
        <v>#REF!</v>
      </c>
      <c r="AB19" s="24" t="e">
        <f>IF(#REF!="NA","NA",AC19)</f>
        <v>#REF!</v>
      </c>
      <c r="AC19" s="25">
        <v>5</v>
      </c>
      <c r="AD19" s="23">
        <f t="shared" si="4"/>
        <v>5</v>
      </c>
      <c r="AE19" s="24">
        <f t="shared" si="5"/>
        <v>5</v>
      </c>
      <c r="AF19" s="26">
        <v>5</v>
      </c>
      <c r="AG19" s="23">
        <f t="shared" si="6"/>
        <v>5</v>
      </c>
      <c r="AH19" s="24">
        <f t="shared" si="7"/>
        <v>5</v>
      </c>
      <c r="AI19" s="26">
        <v>5</v>
      </c>
    </row>
    <row r="20" spans="1:35" ht="44" x14ac:dyDescent="0.2">
      <c r="A20" s="76">
        <v>11</v>
      </c>
      <c r="B20" s="161"/>
      <c r="C20" s="78" t="s">
        <v>343</v>
      </c>
      <c r="D20" s="79" t="s">
        <v>289</v>
      </c>
      <c r="E20" s="79">
        <v>5</v>
      </c>
      <c r="F20" s="83">
        <v>5</v>
      </c>
      <c r="G20" s="83">
        <v>5</v>
      </c>
      <c r="H20" s="82">
        <v>5</v>
      </c>
      <c r="I20" s="23" t="e">
        <f>IF(#REF!=J20,K20)</f>
        <v>#REF!</v>
      </c>
      <c r="J20" s="24" t="e">
        <f>IF(#REF!="NA","NA",K20)</f>
        <v>#REF!</v>
      </c>
      <c r="K20" s="22">
        <v>5</v>
      </c>
      <c r="L20" s="23">
        <f t="shared" si="0"/>
        <v>5</v>
      </c>
      <c r="M20" s="24">
        <f t="shared" si="1"/>
        <v>5</v>
      </c>
      <c r="N20" s="22">
        <v>5</v>
      </c>
      <c r="O20" s="23" t="e">
        <f>IF(#REF!=P20,Q20)</f>
        <v>#REF!</v>
      </c>
      <c r="P20" s="24" t="e">
        <f>IF(#REF!="NA","NA",Q20)</f>
        <v>#REF!</v>
      </c>
      <c r="Q20" s="22">
        <v>5</v>
      </c>
      <c r="R20" s="23" t="e">
        <f>IF(#REF!=S20,T20)</f>
        <v>#REF!</v>
      </c>
      <c r="S20" s="24" t="e">
        <f>IF(#REF!="NA","NA",T20)</f>
        <v>#REF!</v>
      </c>
      <c r="T20" s="27">
        <v>5</v>
      </c>
      <c r="U20" s="23" t="e">
        <f>IF(#REF!=V20,W20)</f>
        <v>#REF!</v>
      </c>
      <c r="V20" s="24" t="e">
        <f>IF(#REF!="NA","NA",W20)</f>
        <v>#REF!</v>
      </c>
      <c r="W20" s="22">
        <v>5</v>
      </c>
      <c r="X20" s="23">
        <f t="shared" si="2"/>
        <v>5</v>
      </c>
      <c r="Y20" s="24">
        <f t="shared" si="3"/>
        <v>5</v>
      </c>
      <c r="Z20" s="27">
        <v>5</v>
      </c>
      <c r="AA20" s="23" t="e">
        <f>IF(#REF!=AB20,AC20)</f>
        <v>#REF!</v>
      </c>
      <c r="AB20" s="24" t="e">
        <f>IF(#REF!="NA","NA",AC20)</f>
        <v>#REF!</v>
      </c>
      <c r="AC20" s="28">
        <v>5</v>
      </c>
      <c r="AD20" s="23">
        <f t="shared" si="4"/>
        <v>5</v>
      </c>
      <c r="AE20" s="24">
        <f t="shared" si="5"/>
        <v>5</v>
      </c>
      <c r="AF20" s="29">
        <v>5</v>
      </c>
      <c r="AG20" s="23">
        <f t="shared" si="6"/>
        <v>5</v>
      </c>
      <c r="AH20" s="24">
        <f t="shared" si="7"/>
        <v>5</v>
      </c>
      <c r="AI20" s="26">
        <v>5</v>
      </c>
    </row>
    <row r="21" spans="1:35" ht="44" x14ac:dyDescent="0.2">
      <c r="A21" s="76">
        <v>12</v>
      </c>
      <c r="B21" s="161"/>
      <c r="C21" s="78" t="s">
        <v>344</v>
      </c>
      <c r="D21" s="79" t="s">
        <v>289</v>
      </c>
      <c r="E21" s="79">
        <v>5</v>
      </c>
      <c r="F21" s="83">
        <v>5</v>
      </c>
      <c r="G21" s="83">
        <v>5</v>
      </c>
      <c r="H21" s="82">
        <v>5</v>
      </c>
      <c r="I21" s="23" t="e">
        <f>IF(#REF!=J21,K21)</f>
        <v>#REF!</v>
      </c>
      <c r="J21" s="24" t="e">
        <f>IF(#REF!="NA","NA",K21)</f>
        <v>#REF!</v>
      </c>
      <c r="K21" s="22">
        <v>5</v>
      </c>
      <c r="L21" s="23">
        <f t="shared" si="0"/>
        <v>5</v>
      </c>
      <c r="M21" s="24">
        <f t="shared" si="1"/>
        <v>5</v>
      </c>
      <c r="N21" s="22">
        <v>5</v>
      </c>
      <c r="O21" s="23" t="e">
        <f>IF(#REF!=P21,Q21)</f>
        <v>#REF!</v>
      </c>
      <c r="P21" s="24" t="e">
        <f>IF(#REF!="NA","NA",Q21)</f>
        <v>#REF!</v>
      </c>
      <c r="Q21" s="22">
        <v>5</v>
      </c>
      <c r="R21" s="23" t="e">
        <f>IF(#REF!=S21,T21)</f>
        <v>#REF!</v>
      </c>
      <c r="S21" s="24" t="e">
        <f>IF(#REF!="NA","NA",T21)</f>
        <v>#REF!</v>
      </c>
      <c r="T21" s="27">
        <v>5</v>
      </c>
      <c r="U21" s="23" t="e">
        <f>IF(#REF!=V21,W21)</f>
        <v>#REF!</v>
      </c>
      <c r="V21" s="24" t="e">
        <f>IF(#REF!="NA","NA",W21)</f>
        <v>#REF!</v>
      </c>
      <c r="W21" s="22">
        <v>5</v>
      </c>
      <c r="X21" s="23">
        <f t="shared" si="2"/>
        <v>5</v>
      </c>
      <c r="Y21" s="24">
        <f t="shared" si="3"/>
        <v>5</v>
      </c>
      <c r="Z21" s="27">
        <v>5</v>
      </c>
      <c r="AA21" s="23" t="e">
        <f>IF(#REF!=AB21,AC21)</f>
        <v>#REF!</v>
      </c>
      <c r="AB21" s="24" t="e">
        <f>IF(#REF!="NA","NA",AC21)</f>
        <v>#REF!</v>
      </c>
      <c r="AC21" s="28">
        <v>5</v>
      </c>
      <c r="AD21" s="23">
        <f t="shared" si="4"/>
        <v>5</v>
      </c>
      <c r="AE21" s="24">
        <f t="shared" si="5"/>
        <v>5</v>
      </c>
      <c r="AF21" s="29">
        <v>5</v>
      </c>
      <c r="AG21" s="23">
        <f t="shared" si="6"/>
        <v>5</v>
      </c>
      <c r="AH21" s="24">
        <f t="shared" si="7"/>
        <v>5</v>
      </c>
      <c r="AI21" s="26">
        <v>5</v>
      </c>
    </row>
    <row r="22" spans="1:35" ht="44" x14ac:dyDescent="0.2">
      <c r="A22" s="76">
        <v>13</v>
      </c>
      <c r="B22" s="161"/>
      <c r="C22" s="78" t="s">
        <v>173</v>
      </c>
      <c r="D22" s="79" t="s">
        <v>289</v>
      </c>
      <c r="E22" s="79">
        <v>5</v>
      </c>
      <c r="F22" s="79">
        <v>5</v>
      </c>
      <c r="G22" s="79">
        <v>5</v>
      </c>
      <c r="H22" s="82">
        <v>5</v>
      </c>
      <c r="I22" s="23" t="e">
        <f>IF(#REF!=J22,K22)</f>
        <v>#REF!</v>
      </c>
      <c r="J22" s="24" t="e">
        <f>IF(#REF!="NA","NA",K22)</f>
        <v>#REF!</v>
      </c>
      <c r="K22" s="22">
        <v>5</v>
      </c>
      <c r="L22" s="23">
        <f t="shared" si="0"/>
        <v>5</v>
      </c>
      <c r="M22" s="24">
        <f t="shared" si="1"/>
        <v>5</v>
      </c>
      <c r="N22" s="22">
        <v>5</v>
      </c>
      <c r="O22" s="23" t="e">
        <f>IF(#REF!=P22,Q22)</f>
        <v>#REF!</v>
      </c>
      <c r="P22" s="24" t="e">
        <f>IF(#REF!="NA","NA",Q22)</f>
        <v>#REF!</v>
      </c>
      <c r="Q22" s="22">
        <v>5</v>
      </c>
      <c r="R22" s="23" t="e">
        <f>IF(#REF!=S22,T22)</f>
        <v>#REF!</v>
      </c>
      <c r="S22" s="24" t="e">
        <f>IF(#REF!="NA","NA",T22)</f>
        <v>#REF!</v>
      </c>
      <c r="T22" s="27">
        <v>5</v>
      </c>
      <c r="U22" s="23" t="e">
        <f>IF(#REF!=V22,W22)</f>
        <v>#REF!</v>
      </c>
      <c r="V22" s="24" t="e">
        <f>IF(#REF!="NA","NA",W22)</f>
        <v>#REF!</v>
      </c>
      <c r="W22" s="22">
        <v>5</v>
      </c>
      <c r="X22" s="23">
        <f t="shared" si="2"/>
        <v>5</v>
      </c>
      <c r="Y22" s="24">
        <f t="shared" si="3"/>
        <v>5</v>
      </c>
      <c r="Z22" s="22">
        <v>5</v>
      </c>
      <c r="AA22" s="23" t="e">
        <f>IF(#REF!=AB22,AC22)</f>
        <v>#REF!</v>
      </c>
      <c r="AB22" s="24" t="e">
        <f>IF(#REF!="NA","NA",AC22)</f>
        <v>#REF!</v>
      </c>
      <c r="AC22" s="25">
        <v>5</v>
      </c>
      <c r="AD22" s="23">
        <f t="shared" si="4"/>
        <v>5</v>
      </c>
      <c r="AE22" s="24">
        <f t="shared" si="5"/>
        <v>5</v>
      </c>
      <c r="AF22" s="26">
        <v>5</v>
      </c>
      <c r="AG22" s="23">
        <f t="shared" si="6"/>
        <v>5</v>
      </c>
      <c r="AH22" s="24">
        <f t="shared" si="7"/>
        <v>5</v>
      </c>
      <c r="AI22" s="26">
        <v>5</v>
      </c>
    </row>
    <row r="23" spans="1:35" ht="44" x14ac:dyDescent="0.2">
      <c r="A23" s="76">
        <v>14</v>
      </c>
      <c r="B23" s="161"/>
      <c r="C23" s="78" t="s">
        <v>174</v>
      </c>
      <c r="D23" s="79" t="s">
        <v>289</v>
      </c>
      <c r="E23" s="79">
        <v>5</v>
      </c>
      <c r="F23" s="79">
        <v>5</v>
      </c>
      <c r="G23" s="79">
        <v>5</v>
      </c>
      <c r="H23" s="82">
        <v>5</v>
      </c>
      <c r="I23" s="23" t="e">
        <f>IF(#REF!=J23,K23)</f>
        <v>#REF!</v>
      </c>
      <c r="J23" s="24" t="e">
        <f>IF(#REF!="NA","NA",K23)</f>
        <v>#REF!</v>
      </c>
      <c r="K23" s="22">
        <v>5</v>
      </c>
      <c r="L23" s="23">
        <f t="shared" si="0"/>
        <v>5</v>
      </c>
      <c r="M23" s="24">
        <f t="shared" si="1"/>
        <v>5</v>
      </c>
      <c r="N23" s="22">
        <v>5</v>
      </c>
      <c r="O23" s="23" t="e">
        <f>IF(#REF!=P23,Q23)</f>
        <v>#REF!</v>
      </c>
      <c r="P23" s="24" t="e">
        <f>IF(#REF!="NA","NA",Q23)</f>
        <v>#REF!</v>
      </c>
      <c r="Q23" s="22">
        <v>5</v>
      </c>
      <c r="R23" s="23" t="e">
        <f>IF(#REF!=S23,T23)</f>
        <v>#REF!</v>
      </c>
      <c r="S23" s="24" t="e">
        <f>IF(#REF!="NA","NA",T23)</f>
        <v>#REF!</v>
      </c>
      <c r="T23" s="22">
        <v>5</v>
      </c>
      <c r="U23" s="23" t="e">
        <f>IF(#REF!=V23,W23)</f>
        <v>#REF!</v>
      </c>
      <c r="V23" s="24" t="e">
        <f>IF(#REF!="NA","NA",W23)</f>
        <v>#REF!</v>
      </c>
      <c r="W23" s="22">
        <v>5</v>
      </c>
      <c r="X23" s="23">
        <f t="shared" si="2"/>
        <v>5</v>
      </c>
      <c r="Y23" s="24">
        <f t="shared" si="3"/>
        <v>5</v>
      </c>
      <c r="Z23" s="22">
        <v>5</v>
      </c>
      <c r="AA23" s="23" t="e">
        <f>IF(#REF!=AB23,AC23)</f>
        <v>#REF!</v>
      </c>
      <c r="AB23" s="24" t="e">
        <f>IF(#REF!="NA","NA",AC23)</f>
        <v>#REF!</v>
      </c>
      <c r="AC23" s="25">
        <v>5</v>
      </c>
      <c r="AD23" s="23">
        <f t="shared" si="4"/>
        <v>5</v>
      </c>
      <c r="AE23" s="24">
        <f t="shared" si="5"/>
        <v>5</v>
      </c>
      <c r="AF23" s="26">
        <v>5</v>
      </c>
      <c r="AG23" s="23">
        <f t="shared" si="6"/>
        <v>5</v>
      </c>
      <c r="AH23" s="24">
        <f t="shared" si="7"/>
        <v>5</v>
      </c>
      <c r="AI23" s="26">
        <v>5</v>
      </c>
    </row>
    <row r="24" spans="1:35" ht="66" x14ac:dyDescent="0.2">
      <c r="A24" s="76">
        <v>15</v>
      </c>
      <c r="B24" s="161"/>
      <c r="C24" s="78" t="s">
        <v>345</v>
      </c>
      <c r="D24" s="79" t="s">
        <v>289</v>
      </c>
      <c r="E24" s="79">
        <v>5</v>
      </c>
      <c r="F24" s="79">
        <v>5</v>
      </c>
      <c r="G24" s="79">
        <v>5</v>
      </c>
      <c r="H24" s="82">
        <v>5</v>
      </c>
      <c r="I24" s="23" t="e">
        <f>IF(#REF!=J24,K24)</f>
        <v>#REF!</v>
      </c>
      <c r="J24" s="24" t="e">
        <f>IF(#REF!="NA","NA",K24)</f>
        <v>#REF!</v>
      </c>
      <c r="K24" s="22">
        <v>5</v>
      </c>
      <c r="L24" s="23">
        <f t="shared" si="0"/>
        <v>5</v>
      </c>
      <c r="M24" s="24">
        <f t="shared" si="1"/>
        <v>5</v>
      </c>
      <c r="N24" s="22">
        <v>5</v>
      </c>
      <c r="O24" s="23" t="e">
        <f>IF(#REF!=P24,Q24)</f>
        <v>#REF!</v>
      </c>
      <c r="P24" s="24" t="e">
        <f>IF(#REF!="NA","NA",Q24)</f>
        <v>#REF!</v>
      </c>
      <c r="Q24" s="22">
        <v>5</v>
      </c>
      <c r="R24" s="23" t="e">
        <f>IF(#REF!=S24,T24)</f>
        <v>#REF!</v>
      </c>
      <c r="S24" s="24" t="e">
        <f>IF(#REF!="NA","NA",T24)</f>
        <v>#REF!</v>
      </c>
      <c r="T24" s="22">
        <v>5</v>
      </c>
      <c r="U24" s="23" t="e">
        <f>IF(#REF!=V24,W24)</f>
        <v>#REF!</v>
      </c>
      <c r="V24" s="24" t="e">
        <f>IF(#REF!="NA","NA",W24)</f>
        <v>#REF!</v>
      </c>
      <c r="W24" s="22">
        <v>5</v>
      </c>
      <c r="X24" s="23">
        <f t="shared" si="2"/>
        <v>5</v>
      </c>
      <c r="Y24" s="24">
        <f t="shared" si="3"/>
        <v>5</v>
      </c>
      <c r="Z24" s="22">
        <v>5</v>
      </c>
      <c r="AA24" s="23" t="e">
        <f>IF(#REF!=AB24,AC24)</f>
        <v>#REF!</v>
      </c>
      <c r="AB24" s="24" t="e">
        <f>IF(#REF!="NA","NA",AC24)</f>
        <v>#REF!</v>
      </c>
      <c r="AC24" s="25">
        <v>5</v>
      </c>
      <c r="AD24" s="23">
        <f t="shared" si="4"/>
        <v>5</v>
      </c>
      <c r="AE24" s="24">
        <f t="shared" si="5"/>
        <v>5</v>
      </c>
      <c r="AF24" s="26">
        <v>5</v>
      </c>
      <c r="AG24" s="23">
        <f t="shared" si="6"/>
        <v>5</v>
      </c>
      <c r="AH24" s="24">
        <f t="shared" si="7"/>
        <v>5</v>
      </c>
      <c r="AI24" s="26">
        <v>5</v>
      </c>
    </row>
    <row r="25" spans="1:35" ht="44" x14ac:dyDescent="0.2">
      <c r="A25" s="76">
        <v>16</v>
      </c>
      <c r="B25" s="161"/>
      <c r="C25" s="78" t="s">
        <v>175</v>
      </c>
      <c r="D25" s="79" t="s">
        <v>289</v>
      </c>
      <c r="E25" s="79">
        <v>5</v>
      </c>
      <c r="F25" s="79">
        <v>5</v>
      </c>
      <c r="G25" s="79">
        <v>5</v>
      </c>
      <c r="H25" s="82">
        <v>5</v>
      </c>
      <c r="I25" s="23" t="e">
        <f>IF(#REF!=J25,K25)</f>
        <v>#REF!</v>
      </c>
      <c r="J25" s="24" t="e">
        <f>IF(#REF!="NA","NA",K25)</f>
        <v>#REF!</v>
      </c>
      <c r="K25" s="22">
        <v>5</v>
      </c>
      <c r="L25" s="23">
        <f t="shared" si="0"/>
        <v>5</v>
      </c>
      <c r="M25" s="24">
        <f t="shared" si="1"/>
        <v>5</v>
      </c>
      <c r="N25" s="22">
        <v>5</v>
      </c>
      <c r="O25" s="23" t="e">
        <f>IF(#REF!=P25,Q25)</f>
        <v>#REF!</v>
      </c>
      <c r="P25" s="24" t="e">
        <f>IF(#REF!="NA","NA",Q25)</f>
        <v>#REF!</v>
      </c>
      <c r="Q25" s="22">
        <v>5</v>
      </c>
      <c r="R25" s="23" t="e">
        <f>IF(#REF!=S25,T25)</f>
        <v>#REF!</v>
      </c>
      <c r="S25" s="24" t="e">
        <f>IF(#REF!="NA","NA",T25)</f>
        <v>#REF!</v>
      </c>
      <c r="T25" s="22">
        <v>5</v>
      </c>
      <c r="U25" s="23" t="e">
        <f>IF(#REF!=V25,W25)</f>
        <v>#REF!</v>
      </c>
      <c r="V25" s="24" t="e">
        <f>IF(#REF!="NA","NA",W25)</f>
        <v>#REF!</v>
      </c>
      <c r="W25" s="22">
        <v>5</v>
      </c>
      <c r="X25" s="23">
        <f t="shared" si="2"/>
        <v>5</v>
      </c>
      <c r="Y25" s="24">
        <f t="shared" si="3"/>
        <v>5</v>
      </c>
      <c r="Z25" s="22">
        <v>5</v>
      </c>
      <c r="AA25" s="23" t="e">
        <f>IF(#REF!=AB25,AC25)</f>
        <v>#REF!</v>
      </c>
      <c r="AB25" s="24" t="e">
        <f>IF(#REF!="NA","NA",AC25)</f>
        <v>#REF!</v>
      </c>
      <c r="AC25" s="25">
        <v>5</v>
      </c>
      <c r="AD25" s="23">
        <f t="shared" si="4"/>
        <v>5</v>
      </c>
      <c r="AE25" s="24">
        <f t="shared" si="5"/>
        <v>5</v>
      </c>
      <c r="AF25" s="26">
        <v>5</v>
      </c>
      <c r="AG25" s="23">
        <f t="shared" si="6"/>
        <v>5</v>
      </c>
      <c r="AH25" s="24">
        <f t="shared" si="7"/>
        <v>5</v>
      </c>
      <c r="AI25" s="26">
        <v>5</v>
      </c>
    </row>
    <row r="26" spans="1:35" ht="44" x14ac:dyDescent="0.2">
      <c r="A26" s="76">
        <v>17</v>
      </c>
      <c r="B26" s="161"/>
      <c r="C26" s="78" t="s">
        <v>176</v>
      </c>
      <c r="D26" s="79" t="s">
        <v>289</v>
      </c>
      <c r="E26" s="79">
        <v>1</v>
      </c>
      <c r="F26" s="79">
        <v>1</v>
      </c>
      <c r="G26" s="79">
        <v>1</v>
      </c>
      <c r="H26" s="82">
        <v>1</v>
      </c>
      <c r="I26" s="23" t="e">
        <f>IF(#REF!=J26,K26)</f>
        <v>#REF!</v>
      </c>
      <c r="J26" s="24" t="e">
        <f>IF(#REF!="NA","NA",K26)</f>
        <v>#REF!</v>
      </c>
      <c r="K26" s="22">
        <v>1</v>
      </c>
      <c r="L26" s="23">
        <f t="shared" si="0"/>
        <v>1</v>
      </c>
      <c r="M26" s="24">
        <f t="shared" si="1"/>
        <v>1</v>
      </c>
      <c r="N26" s="22">
        <v>1</v>
      </c>
      <c r="O26" s="23" t="e">
        <f>IF(#REF!=P26,Q26)</f>
        <v>#REF!</v>
      </c>
      <c r="P26" s="24" t="e">
        <f>IF(#REF!="NA","NA",Q26)</f>
        <v>#REF!</v>
      </c>
      <c r="Q26" s="22">
        <v>1</v>
      </c>
      <c r="R26" s="23" t="e">
        <f>IF(#REF!=S26,T26)</f>
        <v>#REF!</v>
      </c>
      <c r="S26" s="24" t="e">
        <f>IF(#REF!="NA","NA",T26)</f>
        <v>#REF!</v>
      </c>
      <c r="T26" s="22">
        <v>1</v>
      </c>
      <c r="U26" s="23" t="e">
        <f>IF(#REF!=V26,W26)</f>
        <v>#REF!</v>
      </c>
      <c r="V26" s="24" t="e">
        <f>IF(#REF!="NA","NA",W26)</f>
        <v>#REF!</v>
      </c>
      <c r="W26" s="22">
        <v>1</v>
      </c>
      <c r="X26" s="23">
        <f t="shared" si="2"/>
        <v>1</v>
      </c>
      <c r="Y26" s="24">
        <f t="shared" si="3"/>
        <v>1</v>
      </c>
      <c r="Z26" s="22">
        <v>1</v>
      </c>
      <c r="AA26" s="23" t="e">
        <f>IF(#REF!=AB26,AC26)</f>
        <v>#REF!</v>
      </c>
      <c r="AB26" s="24" t="e">
        <f>IF(#REF!="NA","NA",AC26)</f>
        <v>#REF!</v>
      </c>
      <c r="AC26" s="25">
        <v>1</v>
      </c>
      <c r="AD26" s="23">
        <f t="shared" si="4"/>
        <v>1</v>
      </c>
      <c r="AE26" s="24">
        <f t="shared" si="5"/>
        <v>1</v>
      </c>
      <c r="AF26" s="26">
        <v>1</v>
      </c>
      <c r="AG26" s="23">
        <f t="shared" si="6"/>
        <v>1</v>
      </c>
      <c r="AH26" s="24">
        <f t="shared" si="7"/>
        <v>1</v>
      </c>
      <c r="AI26" s="26">
        <v>1</v>
      </c>
    </row>
    <row r="27" spans="1:35" ht="44" x14ac:dyDescent="0.2">
      <c r="A27" s="76">
        <v>18</v>
      </c>
      <c r="B27" s="161"/>
      <c r="C27" s="84" t="s">
        <v>346</v>
      </c>
      <c r="D27" s="79" t="s">
        <v>289</v>
      </c>
      <c r="E27" s="79" t="s">
        <v>5</v>
      </c>
      <c r="F27" s="79">
        <v>5</v>
      </c>
      <c r="G27" s="79">
        <v>5</v>
      </c>
      <c r="H27" s="82">
        <v>5</v>
      </c>
      <c r="I27" s="23" t="e">
        <f>IF(#REF!=J27,K27)</f>
        <v>#REF!</v>
      </c>
      <c r="J27" s="24" t="e">
        <f>IF(#REF!="NA","NA",K27)</f>
        <v>#REF!</v>
      </c>
      <c r="K27" s="22">
        <v>5</v>
      </c>
      <c r="L27" s="23" t="str">
        <f t="shared" si="0"/>
        <v>NA</v>
      </c>
      <c r="M27" s="24" t="str">
        <f t="shared" si="1"/>
        <v>NA</v>
      </c>
      <c r="N27" s="22" t="s">
        <v>5</v>
      </c>
      <c r="O27" s="23" t="e">
        <f>IF(#REF!=P27,Q27)</f>
        <v>#REF!</v>
      </c>
      <c r="P27" s="24" t="e">
        <f>IF(#REF!="NA","NA",Q27)</f>
        <v>#REF!</v>
      </c>
      <c r="Q27" s="22">
        <v>5</v>
      </c>
      <c r="R27" s="23" t="e">
        <f>IF(#REF!=S27,T27)</f>
        <v>#REF!</v>
      </c>
      <c r="S27" s="24" t="e">
        <f>IF(#REF!="NA","NA",T27)</f>
        <v>#REF!</v>
      </c>
      <c r="T27" s="22" t="s">
        <v>5</v>
      </c>
      <c r="U27" s="23" t="e">
        <f>IF(#REF!=V27,W27)</f>
        <v>#REF!</v>
      </c>
      <c r="V27" s="24" t="e">
        <f>IF(#REF!="NA","NA",W27)</f>
        <v>#REF!</v>
      </c>
      <c r="W27" s="22">
        <v>5</v>
      </c>
      <c r="X27" s="23">
        <f t="shared" si="2"/>
        <v>5</v>
      </c>
      <c r="Y27" s="24">
        <f t="shared" si="3"/>
        <v>5</v>
      </c>
      <c r="Z27" s="22">
        <v>5</v>
      </c>
      <c r="AA27" s="23" t="e">
        <f>IF(#REF!=AB27,AC27)</f>
        <v>#REF!</v>
      </c>
      <c r="AB27" s="24" t="e">
        <f>IF(#REF!="NA","NA",AC27)</f>
        <v>#REF!</v>
      </c>
      <c r="AC27" s="25">
        <v>5</v>
      </c>
      <c r="AD27" s="23">
        <f t="shared" si="4"/>
        <v>5</v>
      </c>
      <c r="AE27" s="24">
        <f t="shared" si="5"/>
        <v>5</v>
      </c>
      <c r="AF27" s="26">
        <v>5</v>
      </c>
      <c r="AG27" s="23">
        <f t="shared" si="6"/>
        <v>5</v>
      </c>
      <c r="AH27" s="24">
        <f t="shared" si="7"/>
        <v>5</v>
      </c>
      <c r="AI27" s="26">
        <v>5</v>
      </c>
    </row>
    <row r="28" spans="1:35" ht="44" x14ac:dyDescent="0.2">
      <c r="A28" s="76">
        <v>19</v>
      </c>
      <c r="B28" s="161"/>
      <c r="C28" s="84" t="s">
        <v>347</v>
      </c>
      <c r="D28" s="79" t="s">
        <v>289</v>
      </c>
      <c r="E28" s="79" t="s">
        <v>5</v>
      </c>
      <c r="F28" s="79">
        <v>5</v>
      </c>
      <c r="G28" s="79">
        <v>5</v>
      </c>
      <c r="H28" s="82">
        <v>5</v>
      </c>
      <c r="I28" s="23" t="e">
        <f>IF(#REF!=J28,K28)</f>
        <v>#REF!</v>
      </c>
      <c r="J28" s="24" t="e">
        <f>IF(#REF!="NA","NA",K28)</f>
        <v>#REF!</v>
      </c>
      <c r="K28" s="22">
        <v>5</v>
      </c>
      <c r="L28" s="23" t="str">
        <f t="shared" si="0"/>
        <v>NA</v>
      </c>
      <c r="M28" s="24" t="str">
        <f t="shared" si="1"/>
        <v>NA</v>
      </c>
      <c r="N28" s="22" t="s">
        <v>5</v>
      </c>
      <c r="O28" s="23" t="e">
        <f>IF(#REF!=P28,Q28)</f>
        <v>#REF!</v>
      </c>
      <c r="P28" s="24" t="e">
        <f>IF(#REF!="NA","NA",Q28)</f>
        <v>#REF!</v>
      </c>
      <c r="Q28" s="22">
        <v>5</v>
      </c>
      <c r="R28" s="23" t="e">
        <f>IF(#REF!=S28,T28)</f>
        <v>#REF!</v>
      </c>
      <c r="S28" s="24" t="e">
        <f>IF(#REF!="NA","NA",T28)</f>
        <v>#REF!</v>
      </c>
      <c r="T28" s="22" t="s">
        <v>5</v>
      </c>
      <c r="U28" s="23" t="e">
        <f>IF(#REF!=V28,W28)</f>
        <v>#REF!</v>
      </c>
      <c r="V28" s="24" t="e">
        <f>IF(#REF!="NA","NA",W28)</f>
        <v>#REF!</v>
      </c>
      <c r="W28" s="22">
        <v>5</v>
      </c>
      <c r="X28" s="23">
        <f t="shared" si="2"/>
        <v>5</v>
      </c>
      <c r="Y28" s="24">
        <f t="shared" si="3"/>
        <v>5</v>
      </c>
      <c r="Z28" s="22">
        <v>5</v>
      </c>
      <c r="AA28" s="23" t="e">
        <f>IF(#REF!=AB28,AC28)</f>
        <v>#REF!</v>
      </c>
      <c r="AB28" s="24" t="e">
        <f>IF(#REF!="NA","NA",AC28)</f>
        <v>#REF!</v>
      </c>
      <c r="AC28" s="25">
        <v>5</v>
      </c>
      <c r="AD28" s="23">
        <f t="shared" si="4"/>
        <v>5</v>
      </c>
      <c r="AE28" s="24">
        <f t="shared" si="5"/>
        <v>5</v>
      </c>
      <c r="AF28" s="26">
        <v>5</v>
      </c>
      <c r="AG28" s="23">
        <f t="shared" si="6"/>
        <v>5</v>
      </c>
      <c r="AH28" s="24">
        <f t="shared" si="7"/>
        <v>5</v>
      </c>
      <c r="AI28" s="26">
        <v>5</v>
      </c>
    </row>
    <row r="29" spans="1:35" ht="44" x14ac:dyDescent="0.2">
      <c r="A29" s="76">
        <v>20</v>
      </c>
      <c r="B29" s="161"/>
      <c r="C29" s="78" t="s">
        <v>177</v>
      </c>
      <c r="D29" s="79" t="s">
        <v>289</v>
      </c>
      <c r="E29" s="79">
        <v>5</v>
      </c>
      <c r="F29" s="79">
        <v>5</v>
      </c>
      <c r="G29" s="79">
        <v>5</v>
      </c>
      <c r="H29" s="82">
        <v>5</v>
      </c>
      <c r="I29" s="23" t="e">
        <f>IF(#REF!=J29,K29)</f>
        <v>#REF!</v>
      </c>
      <c r="J29" s="24" t="e">
        <f>IF(#REF!="NA","NA",K29)</f>
        <v>#REF!</v>
      </c>
      <c r="K29" s="22">
        <v>5</v>
      </c>
      <c r="L29" s="23">
        <f t="shared" si="0"/>
        <v>5</v>
      </c>
      <c r="M29" s="24">
        <f t="shared" si="1"/>
        <v>5</v>
      </c>
      <c r="N29" s="22">
        <v>5</v>
      </c>
      <c r="O29" s="23" t="e">
        <f>IF(#REF!=P29,Q29)</f>
        <v>#REF!</v>
      </c>
      <c r="P29" s="24" t="e">
        <f>IF(#REF!="NA","NA",Q29)</f>
        <v>#REF!</v>
      </c>
      <c r="Q29" s="22">
        <v>5</v>
      </c>
      <c r="R29" s="23" t="e">
        <f>IF(#REF!=S29,T29)</f>
        <v>#REF!</v>
      </c>
      <c r="S29" s="24" t="e">
        <f>IF(#REF!="NA","NA",T29)</f>
        <v>#REF!</v>
      </c>
      <c r="T29" s="22" t="s">
        <v>5</v>
      </c>
      <c r="U29" s="23" t="e">
        <f>IF(#REF!=V29,W29)</f>
        <v>#REF!</v>
      </c>
      <c r="V29" s="24" t="e">
        <f>IF(#REF!="NA","NA",W29)</f>
        <v>#REF!</v>
      </c>
      <c r="W29" s="22">
        <v>5</v>
      </c>
      <c r="X29" s="23">
        <f t="shared" si="2"/>
        <v>5</v>
      </c>
      <c r="Y29" s="24">
        <f t="shared" si="3"/>
        <v>5</v>
      </c>
      <c r="Z29" s="22">
        <v>5</v>
      </c>
      <c r="AA29" s="23" t="e">
        <f>IF(#REF!=AB29,AC29)</f>
        <v>#REF!</v>
      </c>
      <c r="AB29" s="24" t="e">
        <f>IF(#REF!="NA","NA",AC29)</f>
        <v>#REF!</v>
      </c>
      <c r="AC29" s="25">
        <v>5</v>
      </c>
      <c r="AD29" s="23">
        <f t="shared" si="4"/>
        <v>5</v>
      </c>
      <c r="AE29" s="24">
        <f t="shared" si="5"/>
        <v>5</v>
      </c>
      <c r="AF29" s="26">
        <v>5</v>
      </c>
      <c r="AG29" s="23">
        <f t="shared" si="6"/>
        <v>5</v>
      </c>
      <c r="AH29" s="24">
        <f t="shared" si="7"/>
        <v>5</v>
      </c>
      <c r="AI29" s="26">
        <v>5</v>
      </c>
    </row>
    <row r="30" spans="1:35" ht="44" x14ac:dyDescent="0.2">
      <c r="A30" s="76">
        <v>21</v>
      </c>
      <c r="B30" s="161"/>
      <c r="C30" s="78" t="s">
        <v>178</v>
      </c>
      <c r="D30" s="79" t="s">
        <v>289</v>
      </c>
      <c r="E30" s="79">
        <v>5</v>
      </c>
      <c r="F30" s="79">
        <v>5</v>
      </c>
      <c r="G30" s="79">
        <v>5</v>
      </c>
      <c r="H30" s="82">
        <v>5</v>
      </c>
      <c r="I30" s="23" t="e">
        <f>IF(#REF!=J30,K30)</f>
        <v>#REF!</v>
      </c>
      <c r="J30" s="24" t="e">
        <f>IF(#REF!="NA","NA",K30)</f>
        <v>#REF!</v>
      </c>
      <c r="K30" s="22">
        <v>5</v>
      </c>
      <c r="L30" s="23">
        <f t="shared" si="0"/>
        <v>5</v>
      </c>
      <c r="M30" s="24">
        <f t="shared" si="1"/>
        <v>5</v>
      </c>
      <c r="N30" s="22">
        <v>5</v>
      </c>
      <c r="O30" s="23" t="e">
        <f>IF(#REF!=P30,Q30)</f>
        <v>#REF!</v>
      </c>
      <c r="P30" s="24" t="e">
        <f>IF(#REF!="NA","NA",Q30)</f>
        <v>#REF!</v>
      </c>
      <c r="Q30" s="22">
        <v>5</v>
      </c>
      <c r="R30" s="23" t="e">
        <f>IF(#REF!=S30,T30)</f>
        <v>#REF!</v>
      </c>
      <c r="S30" s="24" t="e">
        <f>IF(#REF!="NA","NA",T30)</f>
        <v>#REF!</v>
      </c>
      <c r="T30" s="22">
        <v>5</v>
      </c>
      <c r="U30" s="23" t="e">
        <f>IF(#REF!=V30,W30)</f>
        <v>#REF!</v>
      </c>
      <c r="V30" s="24" t="e">
        <f>IF(#REF!="NA","NA",W30)</f>
        <v>#REF!</v>
      </c>
      <c r="W30" s="22">
        <v>5</v>
      </c>
      <c r="X30" s="23">
        <f t="shared" si="2"/>
        <v>5</v>
      </c>
      <c r="Y30" s="24">
        <f t="shared" si="3"/>
        <v>5</v>
      </c>
      <c r="Z30" s="22">
        <v>5</v>
      </c>
      <c r="AA30" s="23" t="e">
        <f>IF(#REF!=AB30,AC30)</f>
        <v>#REF!</v>
      </c>
      <c r="AB30" s="24" t="e">
        <f>IF(#REF!="NA","NA",AC30)</f>
        <v>#REF!</v>
      </c>
      <c r="AC30" s="25">
        <v>5</v>
      </c>
      <c r="AD30" s="23">
        <f t="shared" si="4"/>
        <v>5</v>
      </c>
      <c r="AE30" s="24">
        <f t="shared" si="5"/>
        <v>5</v>
      </c>
      <c r="AF30" s="26">
        <v>5</v>
      </c>
      <c r="AG30" s="23">
        <f t="shared" si="6"/>
        <v>5</v>
      </c>
      <c r="AH30" s="24">
        <f t="shared" si="7"/>
        <v>5</v>
      </c>
      <c r="AI30" s="26">
        <v>5</v>
      </c>
    </row>
    <row r="31" spans="1:35" ht="88" x14ac:dyDescent="0.2">
      <c r="A31" s="76">
        <v>22</v>
      </c>
      <c r="B31" s="161" t="s">
        <v>348</v>
      </c>
      <c r="C31" s="78" t="s">
        <v>349</v>
      </c>
      <c r="D31" s="78" t="s">
        <v>350</v>
      </c>
      <c r="E31" s="79">
        <v>1</v>
      </c>
      <c r="F31" s="79">
        <v>1</v>
      </c>
      <c r="G31" s="79">
        <v>1</v>
      </c>
      <c r="H31" s="82">
        <v>1</v>
      </c>
      <c r="I31" s="23" t="e">
        <f>IF(#REF!=J31,K31)</f>
        <v>#REF!</v>
      </c>
      <c r="J31" s="24" t="e">
        <f>IF(#REF!="NA","NA",K31)</f>
        <v>#REF!</v>
      </c>
      <c r="K31" s="22">
        <v>1</v>
      </c>
      <c r="L31" s="23">
        <f t="shared" si="0"/>
        <v>1</v>
      </c>
      <c r="M31" s="24">
        <f t="shared" si="1"/>
        <v>1</v>
      </c>
      <c r="N31" s="22">
        <v>1</v>
      </c>
      <c r="O31" s="23" t="e">
        <f>IF(#REF!=P31,Q31)</f>
        <v>#REF!</v>
      </c>
      <c r="P31" s="24" t="e">
        <f>IF(#REF!="NA","NA",Q31)</f>
        <v>#REF!</v>
      </c>
      <c r="Q31" s="22">
        <v>1</v>
      </c>
      <c r="R31" s="23" t="e">
        <f>IF(#REF!=S31,T31)</f>
        <v>#REF!</v>
      </c>
      <c r="S31" s="24" t="e">
        <f>IF(#REF!="NA","NA",T31)</f>
        <v>#REF!</v>
      </c>
      <c r="T31" s="22">
        <v>1</v>
      </c>
      <c r="U31" s="23" t="e">
        <f>IF(#REF!=V31,W31)</f>
        <v>#REF!</v>
      </c>
      <c r="V31" s="24" t="e">
        <f>IF(#REF!="NA","NA",W31)</f>
        <v>#REF!</v>
      </c>
      <c r="W31" s="22">
        <v>1</v>
      </c>
      <c r="X31" s="23">
        <f t="shared" si="2"/>
        <v>1</v>
      </c>
      <c r="Y31" s="24">
        <f t="shared" si="3"/>
        <v>1</v>
      </c>
      <c r="Z31" s="22">
        <v>1</v>
      </c>
      <c r="AA31" s="23" t="e">
        <f>IF(#REF!=AB31,AC31)</f>
        <v>#REF!</v>
      </c>
      <c r="AB31" s="24" t="e">
        <f>IF(#REF!="NA","NA",AC31)</f>
        <v>#REF!</v>
      </c>
      <c r="AC31" s="25">
        <v>1</v>
      </c>
      <c r="AD31" s="23">
        <f t="shared" si="4"/>
        <v>1</v>
      </c>
      <c r="AE31" s="24">
        <f t="shared" si="5"/>
        <v>1</v>
      </c>
      <c r="AF31" s="26">
        <v>1</v>
      </c>
      <c r="AG31" s="23">
        <f t="shared" si="6"/>
        <v>1</v>
      </c>
      <c r="AH31" s="24">
        <f t="shared" si="7"/>
        <v>1</v>
      </c>
      <c r="AI31" s="26">
        <v>1</v>
      </c>
    </row>
    <row r="32" spans="1:35" ht="22" x14ac:dyDescent="0.2">
      <c r="A32" s="76">
        <v>23</v>
      </c>
      <c r="B32" s="161"/>
      <c r="C32" s="78" t="s">
        <v>351</v>
      </c>
      <c r="D32" s="79" t="s">
        <v>289</v>
      </c>
      <c r="E32" s="79">
        <v>5</v>
      </c>
      <c r="F32" s="79">
        <v>5</v>
      </c>
      <c r="G32" s="79">
        <v>5</v>
      </c>
      <c r="H32" s="82">
        <v>5</v>
      </c>
      <c r="I32" s="23" t="e">
        <f>IF(#REF!=J32,K32)</f>
        <v>#REF!</v>
      </c>
      <c r="J32" s="24" t="e">
        <f>IF(#REF!="NA","NA",K32)</f>
        <v>#REF!</v>
      </c>
      <c r="K32" s="22">
        <v>5</v>
      </c>
      <c r="L32" s="23">
        <f t="shared" si="0"/>
        <v>5</v>
      </c>
      <c r="M32" s="24">
        <f t="shared" si="1"/>
        <v>5</v>
      </c>
      <c r="N32" s="22">
        <v>5</v>
      </c>
      <c r="O32" s="23" t="e">
        <f>IF(#REF!=P32,Q32)</f>
        <v>#REF!</v>
      </c>
      <c r="P32" s="24" t="e">
        <f>IF(#REF!="NA","NA",Q32)</f>
        <v>#REF!</v>
      </c>
      <c r="Q32" s="22">
        <v>5</v>
      </c>
      <c r="R32" s="23" t="e">
        <f>IF(#REF!=S32,T32)</f>
        <v>#REF!</v>
      </c>
      <c r="S32" s="24" t="e">
        <f>IF(#REF!="NA","NA",T32)</f>
        <v>#REF!</v>
      </c>
      <c r="T32" s="22" t="s">
        <v>5</v>
      </c>
      <c r="U32" s="23" t="e">
        <f>IF(#REF!=V32,W32)</f>
        <v>#REF!</v>
      </c>
      <c r="V32" s="24" t="e">
        <f>IF(#REF!="NA","NA",W32)</f>
        <v>#REF!</v>
      </c>
      <c r="W32" s="22">
        <v>5</v>
      </c>
      <c r="X32" s="23">
        <f t="shared" si="2"/>
        <v>5</v>
      </c>
      <c r="Y32" s="24">
        <f t="shared" si="3"/>
        <v>5</v>
      </c>
      <c r="Z32" s="22">
        <v>5</v>
      </c>
      <c r="AA32" s="23" t="e">
        <f>IF(#REF!=AB32,AC32)</f>
        <v>#REF!</v>
      </c>
      <c r="AB32" s="24" t="e">
        <f>IF(#REF!="NA","NA",AC32)</f>
        <v>#REF!</v>
      </c>
      <c r="AC32" s="25">
        <v>5</v>
      </c>
      <c r="AD32" s="23">
        <f t="shared" si="4"/>
        <v>5</v>
      </c>
      <c r="AE32" s="24">
        <f t="shared" si="5"/>
        <v>5</v>
      </c>
      <c r="AF32" s="26">
        <v>5</v>
      </c>
      <c r="AG32" s="23">
        <f t="shared" si="6"/>
        <v>5</v>
      </c>
      <c r="AH32" s="24">
        <f t="shared" si="7"/>
        <v>5</v>
      </c>
      <c r="AI32" s="26">
        <v>5</v>
      </c>
    </row>
    <row r="33" spans="1:35" ht="44" x14ac:dyDescent="0.2">
      <c r="A33" s="76">
        <v>24</v>
      </c>
      <c r="B33" s="161"/>
      <c r="C33" s="78" t="s">
        <v>352</v>
      </c>
      <c r="D33" s="79" t="s">
        <v>289</v>
      </c>
      <c r="E33" s="79">
        <v>1</v>
      </c>
      <c r="F33" s="79">
        <v>1</v>
      </c>
      <c r="G33" s="79">
        <v>1</v>
      </c>
      <c r="H33" s="82">
        <v>1</v>
      </c>
      <c r="I33" s="23" t="e">
        <f>IF(#REF!=J33,K33)</f>
        <v>#REF!</v>
      </c>
      <c r="J33" s="24" t="e">
        <f>IF(#REF!="NA","NA",K33)</f>
        <v>#REF!</v>
      </c>
      <c r="K33" s="22">
        <v>1</v>
      </c>
      <c r="L33" s="23">
        <f t="shared" si="0"/>
        <v>1</v>
      </c>
      <c r="M33" s="24">
        <f t="shared" si="1"/>
        <v>1</v>
      </c>
      <c r="N33" s="22">
        <v>1</v>
      </c>
      <c r="O33" s="23" t="e">
        <f>IF(#REF!=P33,Q33)</f>
        <v>#REF!</v>
      </c>
      <c r="P33" s="24" t="e">
        <f>IF(#REF!="NA","NA",Q33)</f>
        <v>#REF!</v>
      </c>
      <c r="Q33" s="22">
        <v>1</v>
      </c>
      <c r="R33" s="23" t="e">
        <f>IF(#REF!=S33,T33)</f>
        <v>#REF!</v>
      </c>
      <c r="S33" s="24" t="e">
        <f>IF(#REF!="NA","NA",T33)</f>
        <v>#REF!</v>
      </c>
      <c r="T33" s="22">
        <v>1</v>
      </c>
      <c r="U33" s="23" t="e">
        <f>IF(#REF!=V33,W33)</f>
        <v>#REF!</v>
      </c>
      <c r="V33" s="24" t="e">
        <f>IF(#REF!="NA","NA",W33)</f>
        <v>#REF!</v>
      </c>
      <c r="W33" s="22">
        <v>1</v>
      </c>
      <c r="X33" s="23">
        <f t="shared" si="2"/>
        <v>1</v>
      </c>
      <c r="Y33" s="24">
        <f t="shared" si="3"/>
        <v>1</v>
      </c>
      <c r="Z33" s="22">
        <v>1</v>
      </c>
      <c r="AA33" s="23" t="e">
        <f>IF(#REF!=AB33,AC33)</f>
        <v>#REF!</v>
      </c>
      <c r="AB33" s="24" t="e">
        <f>IF(#REF!="NA","NA",AC33)</f>
        <v>#REF!</v>
      </c>
      <c r="AC33" s="25">
        <v>1</v>
      </c>
      <c r="AD33" s="23">
        <f t="shared" si="4"/>
        <v>1</v>
      </c>
      <c r="AE33" s="24">
        <f t="shared" si="5"/>
        <v>1</v>
      </c>
      <c r="AF33" s="26">
        <v>1</v>
      </c>
      <c r="AG33" s="23">
        <f t="shared" si="6"/>
        <v>1</v>
      </c>
      <c r="AH33" s="24">
        <f t="shared" si="7"/>
        <v>1</v>
      </c>
      <c r="AI33" s="26">
        <v>1</v>
      </c>
    </row>
    <row r="34" spans="1:35" ht="22" x14ac:dyDescent="0.2">
      <c r="A34" s="76">
        <v>25</v>
      </c>
      <c r="B34" s="161"/>
      <c r="C34" s="78" t="s">
        <v>179</v>
      </c>
      <c r="D34" s="79" t="s">
        <v>289</v>
      </c>
      <c r="E34" s="79">
        <v>1</v>
      </c>
      <c r="F34" s="79">
        <v>1</v>
      </c>
      <c r="G34" s="79">
        <v>1</v>
      </c>
      <c r="H34" s="82">
        <v>1</v>
      </c>
      <c r="I34" s="23" t="e">
        <f>IF(#REF!=J34,K34)</f>
        <v>#REF!</v>
      </c>
      <c r="J34" s="24" t="e">
        <f>IF(#REF!="NA","NA",K34)</f>
        <v>#REF!</v>
      </c>
      <c r="K34" s="22">
        <v>1</v>
      </c>
      <c r="L34" s="23">
        <f t="shared" si="0"/>
        <v>1</v>
      </c>
      <c r="M34" s="24">
        <f t="shared" si="1"/>
        <v>1</v>
      </c>
      <c r="N34" s="22">
        <v>1</v>
      </c>
      <c r="O34" s="23" t="e">
        <f>IF(#REF!=P34,Q34)</f>
        <v>#REF!</v>
      </c>
      <c r="P34" s="24" t="e">
        <f>IF(#REF!="NA","NA",Q34)</f>
        <v>#REF!</v>
      </c>
      <c r="Q34" s="22">
        <v>1</v>
      </c>
      <c r="R34" s="23" t="e">
        <f>IF(#REF!=S34,T34)</f>
        <v>#REF!</v>
      </c>
      <c r="S34" s="24" t="e">
        <f>IF(#REF!="NA","NA",T34)</f>
        <v>#REF!</v>
      </c>
      <c r="T34" s="22">
        <v>1</v>
      </c>
      <c r="U34" s="23" t="e">
        <f>IF(#REF!=V34,W34)</f>
        <v>#REF!</v>
      </c>
      <c r="V34" s="24" t="e">
        <f>IF(#REF!="NA","NA",W34)</f>
        <v>#REF!</v>
      </c>
      <c r="W34" s="22">
        <v>1</v>
      </c>
      <c r="X34" s="23">
        <f t="shared" si="2"/>
        <v>1</v>
      </c>
      <c r="Y34" s="24">
        <f t="shared" si="3"/>
        <v>1</v>
      </c>
      <c r="Z34" s="22">
        <v>1</v>
      </c>
      <c r="AA34" s="23" t="e">
        <f>IF(#REF!=AB34,AC34)</f>
        <v>#REF!</v>
      </c>
      <c r="AB34" s="24" t="e">
        <f>IF(#REF!="NA","NA",AC34)</f>
        <v>#REF!</v>
      </c>
      <c r="AC34" s="25">
        <v>1</v>
      </c>
      <c r="AD34" s="23">
        <f t="shared" si="4"/>
        <v>1</v>
      </c>
      <c r="AE34" s="24">
        <f t="shared" si="5"/>
        <v>1</v>
      </c>
      <c r="AF34" s="26">
        <v>1</v>
      </c>
      <c r="AG34" s="23">
        <f t="shared" si="6"/>
        <v>1</v>
      </c>
      <c r="AH34" s="24">
        <f t="shared" si="7"/>
        <v>1</v>
      </c>
      <c r="AI34" s="26">
        <v>1</v>
      </c>
    </row>
    <row r="35" spans="1:35" ht="22" x14ac:dyDescent="0.2">
      <c r="A35" s="76">
        <v>26</v>
      </c>
      <c r="B35" s="161"/>
      <c r="C35" s="78" t="s">
        <v>180</v>
      </c>
      <c r="D35" s="79" t="s">
        <v>289</v>
      </c>
      <c r="E35" s="79">
        <v>1</v>
      </c>
      <c r="F35" s="79">
        <v>1</v>
      </c>
      <c r="G35" s="79">
        <v>1</v>
      </c>
      <c r="H35" s="82">
        <v>1</v>
      </c>
      <c r="I35" s="23" t="e">
        <f>IF(#REF!=J35,K35)</f>
        <v>#REF!</v>
      </c>
      <c r="J35" s="24" t="e">
        <f>IF(#REF!="NA","NA",K35)</f>
        <v>#REF!</v>
      </c>
      <c r="K35" s="22">
        <v>1</v>
      </c>
      <c r="L35" s="23">
        <f t="shared" si="0"/>
        <v>1</v>
      </c>
      <c r="M35" s="24">
        <f t="shared" si="1"/>
        <v>1</v>
      </c>
      <c r="N35" s="22">
        <v>1</v>
      </c>
      <c r="O35" s="23" t="e">
        <f>IF(#REF!=P35,Q35)</f>
        <v>#REF!</v>
      </c>
      <c r="P35" s="24" t="e">
        <f>IF(#REF!="NA","NA",Q35)</f>
        <v>#REF!</v>
      </c>
      <c r="Q35" s="22">
        <v>1</v>
      </c>
      <c r="R35" s="23" t="e">
        <f>IF(#REF!=S35,T35)</f>
        <v>#REF!</v>
      </c>
      <c r="S35" s="24" t="e">
        <f>IF(#REF!="NA","NA",T35)</f>
        <v>#REF!</v>
      </c>
      <c r="T35" s="22">
        <v>1</v>
      </c>
      <c r="U35" s="23" t="e">
        <f>IF(#REF!=V35,W35)</f>
        <v>#REF!</v>
      </c>
      <c r="V35" s="24" t="e">
        <f>IF(#REF!="NA","NA",W35)</f>
        <v>#REF!</v>
      </c>
      <c r="W35" s="22">
        <v>1</v>
      </c>
      <c r="X35" s="23">
        <f t="shared" si="2"/>
        <v>1</v>
      </c>
      <c r="Y35" s="24">
        <f t="shared" si="3"/>
        <v>1</v>
      </c>
      <c r="Z35" s="22">
        <v>1</v>
      </c>
      <c r="AA35" s="23" t="e">
        <f>IF(#REF!=AB35,AC35)</f>
        <v>#REF!</v>
      </c>
      <c r="AB35" s="24" t="e">
        <f>IF(#REF!="NA","NA",AC35)</f>
        <v>#REF!</v>
      </c>
      <c r="AC35" s="25">
        <v>1</v>
      </c>
      <c r="AD35" s="23">
        <f t="shared" si="4"/>
        <v>1</v>
      </c>
      <c r="AE35" s="24">
        <f t="shared" si="5"/>
        <v>1</v>
      </c>
      <c r="AF35" s="26">
        <v>1</v>
      </c>
      <c r="AG35" s="23">
        <f t="shared" si="6"/>
        <v>1</v>
      </c>
      <c r="AH35" s="24">
        <f t="shared" si="7"/>
        <v>1</v>
      </c>
      <c r="AI35" s="26">
        <v>1</v>
      </c>
    </row>
    <row r="36" spans="1:35" ht="22" x14ac:dyDescent="0.2">
      <c r="A36" s="76">
        <v>27</v>
      </c>
      <c r="B36" s="161"/>
      <c r="C36" s="78" t="s">
        <v>181</v>
      </c>
      <c r="D36" s="79" t="s">
        <v>289</v>
      </c>
      <c r="E36" s="79">
        <v>1</v>
      </c>
      <c r="F36" s="79">
        <v>1</v>
      </c>
      <c r="G36" s="79">
        <v>1</v>
      </c>
      <c r="H36" s="82">
        <v>1</v>
      </c>
      <c r="I36" s="23" t="e">
        <f>IF(#REF!=J36,K36)</f>
        <v>#REF!</v>
      </c>
      <c r="J36" s="24" t="e">
        <f>IF(#REF!="NA","NA",K36)</f>
        <v>#REF!</v>
      </c>
      <c r="K36" s="22">
        <v>1</v>
      </c>
      <c r="L36" s="23">
        <f t="shared" si="0"/>
        <v>1</v>
      </c>
      <c r="M36" s="24">
        <f t="shared" si="1"/>
        <v>1</v>
      </c>
      <c r="N36" s="22">
        <v>1</v>
      </c>
      <c r="O36" s="23" t="e">
        <f>IF(#REF!=P36,Q36)</f>
        <v>#REF!</v>
      </c>
      <c r="P36" s="24" t="e">
        <f>IF(#REF!="NA","NA",Q36)</f>
        <v>#REF!</v>
      </c>
      <c r="Q36" s="22">
        <v>1</v>
      </c>
      <c r="R36" s="23" t="e">
        <f>IF(#REF!=S36,T36)</f>
        <v>#REF!</v>
      </c>
      <c r="S36" s="24" t="e">
        <f>IF(#REF!="NA","NA",T36)</f>
        <v>#REF!</v>
      </c>
      <c r="T36" s="22">
        <v>1</v>
      </c>
      <c r="U36" s="23" t="e">
        <f>IF(#REF!=V36,W36)</f>
        <v>#REF!</v>
      </c>
      <c r="V36" s="24" t="e">
        <f>IF(#REF!="NA","NA",W36)</f>
        <v>#REF!</v>
      </c>
      <c r="W36" s="22">
        <v>1</v>
      </c>
      <c r="X36" s="23">
        <f t="shared" si="2"/>
        <v>1</v>
      </c>
      <c r="Y36" s="24">
        <f t="shared" si="3"/>
        <v>1</v>
      </c>
      <c r="Z36" s="22">
        <v>1</v>
      </c>
      <c r="AA36" s="23" t="e">
        <f>IF(#REF!=AB36,AC36)</f>
        <v>#REF!</v>
      </c>
      <c r="AB36" s="24" t="e">
        <f>IF(#REF!="NA","NA",AC36)</f>
        <v>#REF!</v>
      </c>
      <c r="AC36" s="25">
        <v>1</v>
      </c>
      <c r="AD36" s="23">
        <f t="shared" si="4"/>
        <v>1</v>
      </c>
      <c r="AE36" s="24">
        <f t="shared" si="5"/>
        <v>1</v>
      </c>
      <c r="AF36" s="26">
        <v>1</v>
      </c>
      <c r="AG36" s="23">
        <f t="shared" si="6"/>
        <v>1</v>
      </c>
      <c r="AH36" s="24">
        <f t="shared" si="7"/>
        <v>1</v>
      </c>
      <c r="AI36" s="26">
        <v>1</v>
      </c>
    </row>
    <row r="37" spans="1:35" ht="22" x14ac:dyDescent="0.2">
      <c r="A37" s="76">
        <v>28</v>
      </c>
      <c r="B37" s="161"/>
      <c r="C37" s="78" t="s">
        <v>182</v>
      </c>
      <c r="D37" s="79" t="s">
        <v>289</v>
      </c>
      <c r="E37" s="79">
        <v>1</v>
      </c>
      <c r="F37" s="79">
        <v>1</v>
      </c>
      <c r="G37" s="79">
        <v>1</v>
      </c>
      <c r="H37" s="82">
        <v>1</v>
      </c>
      <c r="I37" s="23" t="e">
        <f>IF(#REF!=J37,K37)</f>
        <v>#REF!</v>
      </c>
      <c r="J37" s="24" t="e">
        <f>IF(#REF!="NA","NA",K37)</f>
        <v>#REF!</v>
      </c>
      <c r="K37" s="22">
        <v>1</v>
      </c>
      <c r="L37" s="23">
        <f t="shared" si="0"/>
        <v>1</v>
      </c>
      <c r="M37" s="24">
        <f t="shared" si="1"/>
        <v>1</v>
      </c>
      <c r="N37" s="22">
        <v>1</v>
      </c>
      <c r="O37" s="23" t="e">
        <f>IF(#REF!=P37,Q37)</f>
        <v>#REF!</v>
      </c>
      <c r="P37" s="24" t="e">
        <f>IF(#REF!="NA","NA",Q37)</f>
        <v>#REF!</v>
      </c>
      <c r="Q37" s="22">
        <v>1</v>
      </c>
      <c r="R37" s="23" t="e">
        <f>IF(#REF!=S37,T37)</f>
        <v>#REF!</v>
      </c>
      <c r="S37" s="24" t="e">
        <f>IF(#REF!="NA","NA",T37)</f>
        <v>#REF!</v>
      </c>
      <c r="T37" s="22">
        <v>1</v>
      </c>
      <c r="U37" s="23" t="e">
        <f>IF(#REF!=V37,W37)</f>
        <v>#REF!</v>
      </c>
      <c r="V37" s="24" t="e">
        <f>IF(#REF!="NA","NA",W37)</f>
        <v>#REF!</v>
      </c>
      <c r="W37" s="22">
        <v>1</v>
      </c>
      <c r="X37" s="23">
        <f t="shared" si="2"/>
        <v>1</v>
      </c>
      <c r="Y37" s="24">
        <f t="shared" si="3"/>
        <v>1</v>
      </c>
      <c r="Z37" s="22">
        <v>1</v>
      </c>
      <c r="AA37" s="23" t="e">
        <f>IF(#REF!=AB37,AC37)</f>
        <v>#REF!</v>
      </c>
      <c r="AB37" s="24" t="e">
        <f>IF(#REF!="NA","NA",AC37)</f>
        <v>#REF!</v>
      </c>
      <c r="AC37" s="25">
        <v>1</v>
      </c>
      <c r="AD37" s="23">
        <f t="shared" si="4"/>
        <v>1</v>
      </c>
      <c r="AE37" s="24">
        <f t="shared" si="5"/>
        <v>1</v>
      </c>
      <c r="AF37" s="26">
        <v>1</v>
      </c>
      <c r="AG37" s="23">
        <f t="shared" si="6"/>
        <v>1</v>
      </c>
      <c r="AH37" s="24">
        <f t="shared" si="7"/>
        <v>1</v>
      </c>
      <c r="AI37" s="26">
        <v>1</v>
      </c>
    </row>
    <row r="38" spans="1:35" ht="44" x14ac:dyDescent="0.2">
      <c r="A38" s="76">
        <v>29</v>
      </c>
      <c r="B38" s="161"/>
      <c r="C38" s="78" t="s">
        <v>183</v>
      </c>
      <c r="D38" s="79" t="s">
        <v>289</v>
      </c>
      <c r="E38" s="79">
        <v>1</v>
      </c>
      <c r="F38" s="79">
        <v>1</v>
      </c>
      <c r="G38" s="79">
        <v>1</v>
      </c>
      <c r="H38" s="82">
        <v>1</v>
      </c>
      <c r="I38" s="23" t="e">
        <f>IF(#REF!=J38,K38)</f>
        <v>#REF!</v>
      </c>
      <c r="J38" s="24" t="e">
        <f>IF(#REF!="NA","NA",K38)</f>
        <v>#REF!</v>
      </c>
      <c r="K38" s="22">
        <v>1</v>
      </c>
      <c r="L38" s="23">
        <f t="shared" si="0"/>
        <v>1</v>
      </c>
      <c r="M38" s="24">
        <f t="shared" si="1"/>
        <v>1</v>
      </c>
      <c r="N38" s="22">
        <v>1</v>
      </c>
      <c r="O38" s="23" t="e">
        <f>IF(#REF!=P38,Q38)</f>
        <v>#REF!</v>
      </c>
      <c r="P38" s="24" t="e">
        <f>IF(#REF!="NA","NA",Q38)</f>
        <v>#REF!</v>
      </c>
      <c r="Q38" s="22">
        <v>1</v>
      </c>
      <c r="R38" s="23" t="e">
        <f>IF(#REF!=S38,T38)</f>
        <v>#REF!</v>
      </c>
      <c r="S38" s="24" t="e">
        <f>IF(#REF!="NA","NA",T38)</f>
        <v>#REF!</v>
      </c>
      <c r="T38" s="22">
        <v>1</v>
      </c>
      <c r="U38" s="23" t="e">
        <f>IF(#REF!=V38,W38)</f>
        <v>#REF!</v>
      </c>
      <c r="V38" s="24" t="e">
        <f>IF(#REF!="NA","NA",W38)</f>
        <v>#REF!</v>
      </c>
      <c r="W38" s="22">
        <v>1</v>
      </c>
      <c r="X38" s="23">
        <f t="shared" si="2"/>
        <v>1</v>
      </c>
      <c r="Y38" s="24">
        <f t="shared" si="3"/>
        <v>1</v>
      </c>
      <c r="Z38" s="22">
        <v>1</v>
      </c>
      <c r="AA38" s="23" t="e">
        <f>IF(#REF!=AB38,AC38)</f>
        <v>#REF!</v>
      </c>
      <c r="AB38" s="24" t="e">
        <f>IF(#REF!="NA","NA",AC38)</f>
        <v>#REF!</v>
      </c>
      <c r="AC38" s="25">
        <v>1</v>
      </c>
      <c r="AD38" s="23">
        <f t="shared" si="4"/>
        <v>1</v>
      </c>
      <c r="AE38" s="24">
        <f t="shared" si="5"/>
        <v>1</v>
      </c>
      <c r="AF38" s="26">
        <v>1</v>
      </c>
      <c r="AG38" s="23">
        <f t="shared" si="6"/>
        <v>1</v>
      </c>
      <c r="AH38" s="24">
        <f t="shared" si="7"/>
        <v>1</v>
      </c>
      <c r="AI38" s="26">
        <v>1</v>
      </c>
    </row>
    <row r="39" spans="1:35" ht="44" x14ac:dyDescent="0.2">
      <c r="A39" s="76">
        <v>30</v>
      </c>
      <c r="B39" s="161"/>
      <c r="C39" s="78" t="s">
        <v>184</v>
      </c>
      <c r="D39" s="79" t="s">
        <v>289</v>
      </c>
      <c r="E39" s="79">
        <v>1</v>
      </c>
      <c r="F39" s="79">
        <v>1</v>
      </c>
      <c r="G39" s="79">
        <v>1</v>
      </c>
      <c r="H39" s="82">
        <v>1</v>
      </c>
      <c r="I39" s="23" t="e">
        <f>IF(#REF!=J39,K39)</f>
        <v>#REF!</v>
      </c>
      <c r="J39" s="24" t="e">
        <f>IF(#REF!="NA","NA",K39)</f>
        <v>#REF!</v>
      </c>
      <c r="K39" s="22">
        <v>1</v>
      </c>
      <c r="L39" s="23">
        <f t="shared" si="0"/>
        <v>1</v>
      </c>
      <c r="M39" s="24">
        <f t="shared" si="1"/>
        <v>1</v>
      </c>
      <c r="N39" s="22">
        <v>1</v>
      </c>
      <c r="O39" s="23" t="e">
        <f>IF(#REF!=P39,Q39)</f>
        <v>#REF!</v>
      </c>
      <c r="P39" s="24" t="e">
        <f>IF(#REF!="NA","NA",Q39)</f>
        <v>#REF!</v>
      </c>
      <c r="Q39" s="22">
        <v>1</v>
      </c>
      <c r="R39" s="23" t="e">
        <f>IF(#REF!=S39,T39)</f>
        <v>#REF!</v>
      </c>
      <c r="S39" s="24" t="e">
        <f>IF(#REF!="NA","NA",T39)</f>
        <v>#REF!</v>
      </c>
      <c r="T39" s="22">
        <v>1</v>
      </c>
      <c r="U39" s="23" t="e">
        <f>IF(#REF!=V39,W39)</f>
        <v>#REF!</v>
      </c>
      <c r="V39" s="24" t="e">
        <f>IF(#REF!="NA","NA",W39)</f>
        <v>#REF!</v>
      </c>
      <c r="W39" s="22">
        <v>1</v>
      </c>
      <c r="X39" s="23">
        <f t="shared" si="2"/>
        <v>1</v>
      </c>
      <c r="Y39" s="24">
        <f t="shared" si="3"/>
        <v>1</v>
      </c>
      <c r="Z39" s="22">
        <v>1</v>
      </c>
      <c r="AA39" s="23" t="e">
        <f>IF(#REF!=AB39,AC39)</f>
        <v>#REF!</v>
      </c>
      <c r="AB39" s="24" t="e">
        <f>IF(#REF!="NA","NA",AC39)</f>
        <v>#REF!</v>
      </c>
      <c r="AC39" s="25">
        <v>1</v>
      </c>
      <c r="AD39" s="23">
        <f t="shared" si="4"/>
        <v>1</v>
      </c>
      <c r="AE39" s="24">
        <f t="shared" si="5"/>
        <v>1</v>
      </c>
      <c r="AF39" s="26">
        <v>1</v>
      </c>
      <c r="AG39" s="23">
        <f t="shared" si="6"/>
        <v>1</v>
      </c>
      <c r="AH39" s="24">
        <f t="shared" si="7"/>
        <v>1</v>
      </c>
      <c r="AI39" s="26">
        <v>1</v>
      </c>
    </row>
    <row r="40" spans="1:35" ht="88" x14ac:dyDescent="0.2">
      <c r="A40" s="76">
        <v>31</v>
      </c>
      <c r="B40" s="161" t="s">
        <v>353</v>
      </c>
      <c r="C40" s="78" t="s">
        <v>354</v>
      </c>
      <c r="D40" s="78" t="s">
        <v>355</v>
      </c>
      <c r="E40" s="79">
        <v>1</v>
      </c>
      <c r="F40" s="79">
        <v>1</v>
      </c>
      <c r="G40" s="79">
        <v>1</v>
      </c>
      <c r="H40" s="82">
        <v>1</v>
      </c>
      <c r="I40" s="23" t="e">
        <f>IF(#REF!=J40,K40)</f>
        <v>#REF!</v>
      </c>
      <c r="J40" s="24" t="e">
        <f>IF(#REF!="NA","NA",K40)</f>
        <v>#REF!</v>
      </c>
      <c r="K40" s="22">
        <v>1</v>
      </c>
      <c r="L40" s="23">
        <f t="shared" si="0"/>
        <v>1</v>
      </c>
      <c r="M40" s="24">
        <f t="shared" si="1"/>
        <v>1</v>
      </c>
      <c r="N40" s="22">
        <v>1</v>
      </c>
      <c r="O40" s="23" t="e">
        <f>IF(#REF!=P40,Q40)</f>
        <v>#REF!</v>
      </c>
      <c r="P40" s="24" t="e">
        <f>IF(#REF!="NA","NA",Q40)</f>
        <v>#REF!</v>
      </c>
      <c r="Q40" s="22">
        <v>1</v>
      </c>
      <c r="R40" s="23" t="e">
        <f>IF(#REF!=S40,T40)</f>
        <v>#REF!</v>
      </c>
      <c r="S40" s="24" t="e">
        <f>IF(#REF!="NA","NA",T40)</f>
        <v>#REF!</v>
      </c>
      <c r="T40" s="22">
        <v>1</v>
      </c>
      <c r="U40" s="23" t="e">
        <f>IF(#REF!=V40,W40)</f>
        <v>#REF!</v>
      </c>
      <c r="V40" s="24" t="e">
        <f>IF(#REF!="NA","NA",W40)</f>
        <v>#REF!</v>
      </c>
      <c r="W40" s="22">
        <v>1</v>
      </c>
      <c r="X40" s="23">
        <f t="shared" si="2"/>
        <v>1</v>
      </c>
      <c r="Y40" s="24">
        <f t="shared" si="3"/>
        <v>1</v>
      </c>
      <c r="Z40" s="22">
        <v>1</v>
      </c>
      <c r="AA40" s="23" t="e">
        <f>IF(#REF!=AB40,AC40)</f>
        <v>#REF!</v>
      </c>
      <c r="AB40" s="24" t="e">
        <f>IF(#REF!="NA","NA",AC40)</f>
        <v>#REF!</v>
      </c>
      <c r="AC40" s="25">
        <v>1</v>
      </c>
      <c r="AD40" s="23">
        <f t="shared" si="4"/>
        <v>1</v>
      </c>
      <c r="AE40" s="24">
        <f t="shared" si="5"/>
        <v>1</v>
      </c>
      <c r="AF40" s="26">
        <v>1</v>
      </c>
      <c r="AG40" s="23">
        <f t="shared" si="6"/>
        <v>1</v>
      </c>
      <c r="AH40" s="24">
        <f t="shared" si="7"/>
        <v>1</v>
      </c>
      <c r="AI40" s="26">
        <v>1</v>
      </c>
    </row>
    <row r="41" spans="1:35" ht="22" x14ac:dyDescent="0.2">
      <c r="A41" s="76">
        <v>32</v>
      </c>
      <c r="B41" s="161"/>
      <c r="C41" s="78" t="s">
        <v>356</v>
      </c>
      <c r="D41" s="79" t="s">
        <v>289</v>
      </c>
      <c r="E41" s="79" t="s">
        <v>5</v>
      </c>
      <c r="F41" s="79">
        <v>5</v>
      </c>
      <c r="G41" s="79" t="s">
        <v>5</v>
      </c>
      <c r="H41" s="82" t="s">
        <v>5</v>
      </c>
      <c r="I41" s="23" t="e">
        <f>IF(#REF!=J41,K41)</f>
        <v>#REF!</v>
      </c>
      <c r="J41" s="24" t="e">
        <f>IF(#REF!="NA","NA",K41)</f>
        <v>#REF!</v>
      </c>
      <c r="K41" s="22">
        <v>5</v>
      </c>
      <c r="L41" s="23" t="str">
        <f t="shared" si="0"/>
        <v>NA</v>
      </c>
      <c r="M41" s="24" t="str">
        <f t="shared" si="1"/>
        <v>NA</v>
      </c>
      <c r="N41" s="22" t="s">
        <v>5</v>
      </c>
      <c r="O41" s="23" t="e">
        <f>IF(#REF!=P41,Q41)</f>
        <v>#REF!</v>
      </c>
      <c r="P41" s="24" t="e">
        <f>IF(#REF!="NA","NA",Q41)</f>
        <v>#REF!</v>
      </c>
      <c r="Q41" s="22" t="s">
        <v>5</v>
      </c>
      <c r="R41" s="23" t="e">
        <f>IF(#REF!=S41,T41)</f>
        <v>#REF!</v>
      </c>
      <c r="S41" s="24" t="e">
        <f>IF(#REF!="NA","NA",T41)</f>
        <v>#REF!</v>
      </c>
      <c r="T41" s="22">
        <v>5</v>
      </c>
      <c r="U41" s="23" t="e">
        <f>IF(#REF!=V41,W41)</f>
        <v>#REF!</v>
      </c>
      <c r="V41" s="24" t="e">
        <f>IF(#REF!="NA","NA",W41)</f>
        <v>#REF!</v>
      </c>
      <c r="W41" s="22" t="s">
        <v>5</v>
      </c>
      <c r="X41" s="23">
        <f t="shared" si="2"/>
        <v>5</v>
      </c>
      <c r="Y41" s="24">
        <f t="shared" si="3"/>
        <v>5</v>
      </c>
      <c r="Z41" s="22">
        <v>5</v>
      </c>
      <c r="AA41" s="23" t="e">
        <f>IF(#REF!=AB41,AC41)</f>
        <v>#REF!</v>
      </c>
      <c r="AB41" s="24" t="e">
        <f>IF(#REF!="NA","NA",AC41)</f>
        <v>#REF!</v>
      </c>
      <c r="AC41" s="25" t="s">
        <v>5</v>
      </c>
      <c r="AD41" s="23" t="str">
        <f t="shared" si="4"/>
        <v>NA</v>
      </c>
      <c r="AE41" s="24" t="str">
        <f t="shared" si="5"/>
        <v>NA</v>
      </c>
      <c r="AF41" s="26" t="s">
        <v>5</v>
      </c>
      <c r="AG41" s="23" t="str">
        <f t="shared" si="6"/>
        <v>NA</v>
      </c>
      <c r="AH41" s="24" t="str">
        <f t="shared" si="7"/>
        <v>NA</v>
      </c>
      <c r="AI41" s="26" t="s">
        <v>5</v>
      </c>
    </row>
    <row r="42" spans="1:35" ht="22" x14ac:dyDescent="0.2">
      <c r="A42" s="76">
        <v>33</v>
      </c>
      <c r="B42" s="161"/>
      <c r="C42" s="78" t="s">
        <v>357</v>
      </c>
      <c r="D42" s="79" t="s">
        <v>289</v>
      </c>
      <c r="E42" s="79">
        <v>5</v>
      </c>
      <c r="F42" s="79">
        <v>5</v>
      </c>
      <c r="G42" s="79">
        <v>5</v>
      </c>
      <c r="H42" s="81">
        <v>5</v>
      </c>
      <c r="I42" s="23" t="e">
        <f>IF(#REF!=J42,K42)</f>
        <v>#REF!</v>
      </c>
      <c r="J42" s="24" t="e">
        <f>IF(#REF!="NA","NA",K42)</f>
        <v>#REF!</v>
      </c>
      <c r="K42" s="22">
        <v>5</v>
      </c>
      <c r="L42" s="23">
        <f t="shared" ref="L42:L63" si="8">IF(E42=M42,N42)</f>
        <v>5</v>
      </c>
      <c r="M42" s="24">
        <f t="shared" ref="M42:M63" si="9">IF(E42="NA","NA",N42)</f>
        <v>5</v>
      </c>
      <c r="N42" s="22">
        <v>5</v>
      </c>
      <c r="O42" s="23" t="e">
        <f>IF(#REF!=P42,Q42)</f>
        <v>#REF!</v>
      </c>
      <c r="P42" s="24" t="e">
        <f>IF(#REF!="NA","NA",Q42)</f>
        <v>#REF!</v>
      </c>
      <c r="Q42" s="22">
        <v>5</v>
      </c>
      <c r="R42" s="23" t="e">
        <f>IF(#REF!=S42,T42)</f>
        <v>#REF!</v>
      </c>
      <c r="S42" s="24" t="e">
        <f>IF(#REF!="NA","NA",T42)</f>
        <v>#REF!</v>
      </c>
      <c r="T42" s="22">
        <v>5</v>
      </c>
      <c r="U42" s="23" t="e">
        <f>IF(#REF!=V42,W42)</f>
        <v>#REF!</v>
      </c>
      <c r="V42" s="24" t="e">
        <f>IF(#REF!="NA","NA",W42)</f>
        <v>#REF!</v>
      </c>
      <c r="W42" s="22">
        <v>5</v>
      </c>
      <c r="X42" s="23">
        <f t="shared" ref="X42:X63" si="10">IF(F42=Y42,Z42)</f>
        <v>5</v>
      </c>
      <c r="Y42" s="24">
        <f t="shared" ref="Y42:Y63" si="11">IF(F42="NA","NA",Z42)</f>
        <v>5</v>
      </c>
      <c r="Z42" s="22">
        <v>5</v>
      </c>
      <c r="AA42" s="23" t="e">
        <f>IF(#REF!=AB42,AC42)</f>
        <v>#REF!</v>
      </c>
      <c r="AB42" s="24" t="e">
        <f>IF(#REF!="NA","NA",AC42)</f>
        <v>#REF!</v>
      </c>
      <c r="AC42" s="25">
        <v>5</v>
      </c>
      <c r="AD42" s="23">
        <f t="shared" ref="AD42:AD63" si="12">IF(G42=AE42,AF42)</f>
        <v>5</v>
      </c>
      <c r="AE42" s="24">
        <f t="shared" ref="AE42:AE63" si="13">IF(G42="NA","NA",AF42)</f>
        <v>5</v>
      </c>
      <c r="AF42" s="26">
        <v>5</v>
      </c>
      <c r="AG42" s="23">
        <f t="shared" ref="AG42:AG63" si="14">IF(H42=AH42,AF42)</f>
        <v>5</v>
      </c>
      <c r="AH42" s="24">
        <f t="shared" ref="AH42:AH63" si="15">IF(H42="NA","NA",AF42)</f>
        <v>5</v>
      </c>
      <c r="AI42" s="26">
        <v>5</v>
      </c>
    </row>
    <row r="43" spans="1:35" ht="66" x14ac:dyDescent="0.2">
      <c r="A43" s="76">
        <v>34</v>
      </c>
      <c r="B43" s="161"/>
      <c r="C43" s="78" t="s">
        <v>358</v>
      </c>
      <c r="D43" s="79" t="s">
        <v>289</v>
      </c>
      <c r="E43" s="79">
        <v>1</v>
      </c>
      <c r="F43" s="79">
        <v>1</v>
      </c>
      <c r="G43" s="79">
        <v>1</v>
      </c>
      <c r="H43" s="82">
        <v>1</v>
      </c>
      <c r="I43" s="23" t="e">
        <f>IF(#REF!=J43,K43)</f>
        <v>#REF!</v>
      </c>
      <c r="J43" s="24" t="e">
        <f>IF(#REF!="NA","NA",K43)</f>
        <v>#REF!</v>
      </c>
      <c r="K43" s="22">
        <v>1</v>
      </c>
      <c r="L43" s="23">
        <f t="shared" si="8"/>
        <v>1</v>
      </c>
      <c r="M43" s="24">
        <f t="shared" si="9"/>
        <v>1</v>
      </c>
      <c r="N43" s="22">
        <v>1</v>
      </c>
      <c r="O43" s="23" t="e">
        <f>IF(#REF!=P43,Q43)</f>
        <v>#REF!</v>
      </c>
      <c r="P43" s="24" t="e">
        <f>IF(#REF!="NA","NA",Q43)</f>
        <v>#REF!</v>
      </c>
      <c r="Q43" s="22">
        <v>1</v>
      </c>
      <c r="R43" s="23" t="e">
        <f>IF(#REF!=S43,T43)</f>
        <v>#REF!</v>
      </c>
      <c r="S43" s="24" t="e">
        <f>IF(#REF!="NA","NA",T43)</f>
        <v>#REF!</v>
      </c>
      <c r="T43" s="22">
        <v>1</v>
      </c>
      <c r="U43" s="23" t="e">
        <f>IF(#REF!=V43,W43)</f>
        <v>#REF!</v>
      </c>
      <c r="V43" s="24" t="e">
        <f>IF(#REF!="NA","NA",W43)</f>
        <v>#REF!</v>
      </c>
      <c r="W43" s="22">
        <v>1</v>
      </c>
      <c r="X43" s="23">
        <f t="shared" si="10"/>
        <v>1</v>
      </c>
      <c r="Y43" s="24">
        <f t="shared" si="11"/>
        <v>1</v>
      </c>
      <c r="Z43" s="22">
        <v>1</v>
      </c>
      <c r="AA43" s="23" t="e">
        <f>IF(#REF!=AB43,AC43)</f>
        <v>#REF!</v>
      </c>
      <c r="AB43" s="24" t="e">
        <f>IF(#REF!="NA","NA",AC43)</f>
        <v>#REF!</v>
      </c>
      <c r="AC43" s="25">
        <v>1</v>
      </c>
      <c r="AD43" s="23">
        <f t="shared" si="12"/>
        <v>1</v>
      </c>
      <c r="AE43" s="24">
        <f t="shared" si="13"/>
        <v>1</v>
      </c>
      <c r="AF43" s="26">
        <v>1</v>
      </c>
      <c r="AG43" s="23">
        <f t="shared" si="14"/>
        <v>1</v>
      </c>
      <c r="AH43" s="24">
        <f t="shared" si="15"/>
        <v>1</v>
      </c>
      <c r="AI43" s="26">
        <v>1</v>
      </c>
    </row>
    <row r="44" spans="1:35" ht="44" x14ac:dyDescent="0.2">
      <c r="A44" s="76">
        <v>35</v>
      </c>
      <c r="B44" s="161"/>
      <c r="C44" s="78" t="s">
        <v>185</v>
      </c>
      <c r="D44" s="78" t="s">
        <v>186</v>
      </c>
      <c r="E44" s="79">
        <v>1</v>
      </c>
      <c r="F44" s="79">
        <v>1</v>
      </c>
      <c r="G44" s="79">
        <v>1</v>
      </c>
      <c r="H44" s="82">
        <v>1</v>
      </c>
      <c r="I44" s="23" t="e">
        <f>IF(#REF!=J44,K44)</f>
        <v>#REF!</v>
      </c>
      <c r="J44" s="24" t="e">
        <f>IF(#REF!="NA","NA",K44)</f>
        <v>#REF!</v>
      </c>
      <c r="K44" s="22">
        <v>1</v>
      </c>
      <c r="L44" s="23">
        <f t="shared" si="8"/>
        <v>1</v>
      </c>
      <c r="M44" s="24">
        <f t="shared" si="9"/>
        <v>1</v>
      </c>
      <c r="N44" s="22">
        <v>1</v>
      </c>
      <c r="O44" s="23" t="e">
        <f>IF(#REF!=P44,Q44)</f>
        <v>#REF!</v>
      </c>
      <c r="P44" s="24" t="e">
        <f>IF(#REF!="NA","NA",Q44)</f>
        <v>#REF!</v>
      </c>
      <c r="Q44" s="22">
        <v>1</v>
      </c>
      <c r="R44" s="23" t="e">
        <f>IF(#REF!=S44,T44)</f>
        <v>#REF!</v>
      </c>
      <c r="S44" s="24" t="e">
        <f>IF(#REF!="NA","NA",T44)</f>
        <v>#REF!</v>
      </c>
      <c r="T44" s="22">
        <v>1</v>
      </c>
      <c r="U44" s="23" t="e">
        <f>IF(#REF!=V44,W44)</f>
        <v>#REF!</v>
      </c>
      <c r="V44" s="24" t="e">
        <f>IF(#REF!="NA","NA",W44)</f>
        <v>#REF!</v>
      </c>
      <c r="W44" s="22">
        <v>1</v>
      </c>
      <c r="X44" s="23">
        <f t="shared" si="10"/>
        <v>1</v>
      </c>
      <c r="Y44" s="24">
        <f t="shared" si="11"/>
        <v>1</v>
      </c>
      <c r="Z44" s="22">
        <v>1</v>
      </c>
      <c r="AA44" s="23" t="e">
        <f>IF(#REF!=AB44,AC44)</f>
        <v>#REF!</v>
      </c>
      <c r="AB44" s="24" t="e">
        <f>IF(#REF!="NA","NA",AC44)</f>
        <v>#REF!</v>
      </c>
      <c r="AC44" s="25">
        <v>1</v>
      </c>
      <c r="AD44" s="23">
        <f t="shared" si="12"/>
        <v>1</v>
      </c>
      <c r="AE44" s="24">
        <f t="shared" si="13"/>
        <v>1</v>
      </c>
      <c r="AF44" s="26">
        <v>1</v>
      </c>
      <c r="AG44" s="23">
        <f t="shared" si="14"/>
        <v>1</v>
      </c>
      <c r="AH44" s="24">
        <f t="shared" si="15"/>
        <v>1</v>
      </c>
      <c r="AI44" s="26">
        <v>1</v>
      </c>
    </row>
    <row r="45" spans="1:35" ht="44" x14ac:dyDescent="0.2">
      <c r="A45" s="76">
        <v>36</v>
      </c>
      <c r="B45" s="161"/>
      <c r="C45" s="78" t="s">
        <v>187</v>
      </c>
      <c r="D45" s="78" t="s">
        <v>188</v>
      </c>
      <c r="E45" s="79">
        <v>1</v>
      </c>
      <c r="F45" s="79">
        <v>1</v>
      </c>
      <c r="G45" s="79">
        <v>1</v>
      </c>
      <c r="H45" s="82">
        <v>1</v>
      </c>
      <c r="I45" s="23" t="e">
        <f>IF(#REF!=J45,K45)</f>
        <v>#REF!</v>
      </c>
      <c r="J45" s="24" t="e">
        <f>IF(#REF!="NA","NA",K45)</f>
        <v>#REF!</v>
      </c>
      <c r="K45" s="22">
        <v>1</v>
      </c>
      <c r="L45" s="23">
        <f t="shared" si="8"/>
        <v>1</v>
      </c>
      <c r="M45" s="24">
        <f t="shared" si="9"/>
        <v>1</v>
      </c>
      <c r="N45" s="22">
        <v>1</v>
      </c>
      <c r="O45" s="23" t="e">
        <f>IF(#REF!=P45,Q45)</f>
        <v>#REF!</v>
      </c>
      <c r="P45" s="24" t="e">
        <f>IF(#REF!="NA","NA",Q45)</f>
        <v>#REF!</v>
      </c>
      <c r="Q45" s="22">
        <v>1</v>
      </c>
      <c r="R45" s="23" t="e">
        <f>IF(#REF!=S45,T45)</f>
        <v>#REF!</v>
      </c>
      <c r="S45" s="24" t="e">
        <f>IF(#REF!="NA","NA",T45)</f>
        <v>#REF!</v>
      </c>
      <c r="T45" s="22">
        <v>1</v>
      </c>
      <c r="U45" s="23" t="e">
        <f>IF(#REF!=V45,W45)</f>
        <v>#REF!</v>
      </c>
      <c r="V45" s="24" t="e">
        <f>IF(#REF!="NA","NA",W45)</f>
        <v>#REF!</v>
      </c>
      <c r="W45" s="22">
        <v>1</v>
      </c>
      <c r="X45" s="23">
        <f t="shared" si="10"/>
        <v>1</v>
      </c>
      <c r="Y45" s="24">
        <f t="shared" si="11"/>
        <v>1</v>
      </c>
      <c r="Z45" s="22">
        <v>1</v>
      </c>
      <c r="AA45" s="23" t="e">
        <f>IF(#REF!=AB45,AC45)</f>
        <v>#REF!</v>
      </c>
      <c r="AB45" s="24" t="e">
        <f>IF(#REF!="NA","NA",AC45)</f>
        <v>#REF!</v>
      </c>
      <c r="AC45" s="25">
        <v>1</v>
      </c>
      <c r="AD45" s="23">
        <f t="shared" si="12"/>
        <v>1</v>
      </c>
      <c r="AE45" s="24">
        <f t="shared" si="13"/>
        <v>1</v>
      </c>
      <c r="AF45" s="26">
        <v>1</v>
      </c>
      <c r="AG45" s="23">
        <f t="shared" si="14"/>
        <v>1</v>
      </c>
      <c r="AH45" s="24">
        <f t="shared" si="15"/>
        <v>1</v>
      </c>
      <c r="AI45" s="26">
        <v>1</v>
      </c>
    </row>
    <row r="46" spans="1:35" ht="110" x14ac:dyDescent="0.2">
      <c r="A46" s="76">
        <v>37</v>
      </c>
      <c r="B46" s="161"/>
      <c r="C46" s="78" t="s">
        <v>189</v>
      </c>
      <c r="D46" s="78" t="s">
        <v>190</v>
      </c>
      <c r="E46" s="79">
        <v>5</v>
      </c>
      <c r="F46" s="79">
        <v>5</v>
      </c>
      <c r="G46" s="79">
        <v>5</v>
      </c>
      <c r="H46" s="82">
        <v>5</v>
      </c>
      <c r="I46" s="23" t="e">
        <f>IF(#REF!=J46,K46)</f>
        <v>#REF!</v>
      </c>
      <c r="J46" s="24" t="e">
        <f>IF(#REF!="NA","NA",K46)</f>
        <v>#REF!</v>
      </c>
      <c r="K46" s="22">
        <v>5</v>
      </c>
      <c r="L46" s="23">
        <f t="shared" si="8"/>
        <v>5</v>
      </c>
      <c r="M46" s="24">
        <f t="shared" si="9"/>
        <v>5</v>
      </c>
      <c r="N46" s="22">
        <v>5</v>
      </c>
      <c r="O46" s="23" t="e">
        <f>IF(#REF!=P46,Q46)</f>
        <v>#REF!</v>
      </c>
      <c r="P46" s="24" t="e">
        <f>IF(#REF!="NA","NA",Q46)</f>
        <v>#REF!</v>
      </c>
      <c r="Q46" s="22">
        <v>5</v>
      </c>
      <c r="R46" s="23" t="e">
        <f>IF(#REF!=S46,T46)</f>
        <v>#REF!</v>
      </c>
      <c r="S46" s="24" t="e">
        <f>IF(#REF!="NA","NA",T46)</f>
        <v>#REF!</v>
      </c>
      <c r="T46" s="22">
        <v>5</v>
      </c>
      <c r="U46" s="23" t="e">
        <f>IF(#REF!=V46,W46)</f>
        <v>#REF!</v>
      </c>
      <c r="V46" s="24" t="e">
        <f>IF(#REF!="NA","NA",W46)</f>
        <v>#REF!</v>
      </c>
      <c r="W46" s="22">
        <v>5</v>
      </c>
      <c r="X46" s="23">
        <f t="shared" si="10"/>
        <v>5</v>
      </c>
      <c r="Y46" s="24">
        <f t="shared" si="11"/>
        <v>5</v>
      </c>
      <c r="Z46" s="22">
        <v>5</v>
      </c>
      <c r="AA46" s="23" t="e">
        <f>IF(#REF!=AB46,AC46)</f>
        <v>#REF!</v>
      </c>
      <c r="AB46" s="24" t="e">
        <f>IF(#REF!="NA","NA",AC46)</f>
        <v>#REF!</v>
      </c>
      <c r="AC46" s="25">
        <v>5</v>
      </c>
      <c r="AD46" s="23">
        <f t="shared" si="12"/>
        <v>5</v>
      </c>
      <c r="AE46" s="24">
        <f t="shared" si="13"/>
        <v>5</v>
      </c>
      <c r="AF46" s="26">
        <v>5</v>
      </c>
      <c r="AG46" s="23">
        <f t="shared" si="14"/>
        <v>5</v>
      </c>
      <c r="AH46" s="24">
        <f t="shared" si="15"/>
        <v>5</v>
      </c>
      <c r="AI46" s="26">
        <v>5</v>
      </c>
    </row>
    <row r="47" spans="1:35" ht="44" x14ac:dyDescent="0.2">
      <c r="A47" s="76">
        <v>38</v>
      </c>
      <c r="B47" s="161"/>
      <c r="C47" s="78" t="s">
        <v>359</v>
      </c>
      <c r="D47" s="78" t="s">
        <v>191</v>
      </c>
      <c r="E47" s="79">
        <v>5</v>
      </c>
      <c r="F47" s="79">
        <v>5</v>
      </c>
      <c r="G47" s="79">
        <v>5</v>
      </c>
      <c r="H47" s="82">
        <v>5</v>
      </c>
      <c r="I47" s="23" t="e">
        <f>IF(#REF!=J47,K47)</f>
        <v>#REF!</v>
      </c>
      <c r="J47" s="24" t="e">
        <f>IF(#REF!="NA","NA",K47)</f>
        <v>#REF!</v>
      </c>
      <c r="K47" s="22">
        <v>5</v>
      </c>
      <c r="L47" s="23">
        <f t="shared" si="8"/>
        <v>5</v>
      </c>
      <c r="M47" s="24">
        <f t="shared" si="9"/>
        <v>5</v>
      </c>
      <c r="N47" s="22">
        <v>5</v>
      </c>
      <c r="O47" s="23" t="e">
        <f>IF(#REF!=P47,Q47)</f>
        <v>#REF!</v>
      </c>
      <c r="P47" s="24" t="e">
        <f>IF(#REF!="NA","NA",Q47)</f>
        <v>#REF!</v>
      </c>
      <c r="Q47" s="22">
        <v>5</v>
      </c>
      <c r="R47" s="23" t="e">
        <f>IF(#REF!=S47,T47)</f>
        <v>#REF!</v>
      </c>
      <c r="S47" s="24" t="e">
        <f>IF(#REF!="NA","NA",T47)</f>
        <v>#REF!</v>
      </c>
      <c r="T47" s="22">
        <v>5</v>
      </c>
      <c r="U47" s="23" t="e">
        <f>IF(#REF!=V47,W47)</f>
        <v>#REF!</v>
      </c>
      <c r="V47" s="24" t="e">
        <f>IF(#REF!="NA","NA",W47)</f>
        <v>#REF!</v>
      </c>
      <c r="W47" s="22">
        <v>5</v>
      </c>
      <c r="X47" s="23">
        <f t="shared" si="10"/>
        <v>5</v>
      </c>
      <c r="Y47" s="24">
        <f t="shared" si="11"/>
        <v>5</v>
      </c>
      <c r="Z47" s="22">
        <v>5</v>
      </c>
      <c r="AA47" s="23" t="e">
        <f>IF(#REF!=AB47,AC47)</f>
        <v>#REF!</v>
      </c>
      <c r="AB47" s="24" t="e">
        <f>IF(#REF!="NA","NA",AC47)</f>
        <v>#REF!</v>
      </c>
      <c r="AC47" s="25">
        <v>5</v>
      </c>
      <c r="AD47" s="23">
        <f t="shared" si="12"/>
        <v>5</v>
      </c>
      <c r="AE47" s="24">
        <f t="shared" si="13"/>
        <v>5</v>
      </c>
      <c r="AF47" s="26">
        <v>5</v>
      </c>
      <c r="AG47" s="23">
        <f t="shared" si="14"/>
        <v>5</v>
      </c>
      <c r="AH47" s="24">
        <f t="shared" si="15"/>
        <v>5</v>
      </c>
      <c r="AI47" s="26">
        <v>5</v>
      </c>
    </row>
    <row r="48" spans="1:35" ht="22" x14ac:dyDescent="0.2">
      <c r="A48" s="76">
        <v>39</v>
      </c>
      <c r="B48" s="161"/>
      <c r="C48" s="78" t="s">
        <v>324</v>
      </c>
      <c r="D48" s="79" t="s">
        <v>289</v>
      </c>
      <c r="E48" s="79">
        <v>5</v>
      </c>
      <c r="F48" s="79">
        <v>5</v>
      </c>
      <c r="G48" s="79">
        <v>5</v>
      </c>
      <c r="H48" s="82">
        <v>5</v>
      </c>
      <c r="I48" s="23" t="e">
        <f>IF(#REF!=J48,K48)</f>
        <v>#REF!</v>
      </c>
      <c r="J48" s="24" t="e">
        <f>IF(#REF!="NA","NA",K48)</f>
        <v>#REF!</v>
      </c>
      <c r="K48" s="22">
        <v>5</v>
      </c>
      <c r="L48" s="23">
        <f t="shared" si="8"/>
        <v>5</v>
      </c>
      <c r="M48" s="24">
        <f t="shared" si="9"/>
        <v>5</v>
      </c>
      <c r="N48" s="22">
        <v>5</v>
      </c>
      <c r="O48" s="23" t="e">
        <f>IF(#REF!=P48,Q48)</f>
        <v>#REF!</v>
      </c>
      <c r="P48" s="24" t="e">
        <f>IF(#REF!="NA","NA",Q48)</f>
        <v>#REF!</v>
      </c>
      <c r="Q48" s="22">
        <v>5</v>
      </c>
      <c r="R48" s="23" t="e">
        <f>IF(#REF!=S48,T48)</f>
        <v>#REF!</v>
      </c>
      <c r="S48" s="24" t="e">
        <f>IF(#REF!="NA","NA",T48)</f>
        <v>#REF!</v>
      </c>
      <c r="T48" s="22" t="s">
        <v>5</v>
      </c>
      <c r="U48" s="23" t="e">
        <f>IF(#REF!=V48,W48)</f>
        <v>#REF!</v>
      </c>
      <c r="V48" s="24" t="e">
        <f>IF(#REF!="NA","NA",W48)</f>
        <v>#REF!</v>
      </c>
      <c r="W48" s="22">
        <v>5</v>
      </c>
      <c r="X48" s="23">
        <f t="shared" si="10"/>
        <v>5</v>
      </c>
      <c r="Y48" s="24">
        <f t="shared" si="11"/>
        <v>5</v>
      </c>
      <c r="Z48" s="22">
        <v>5</v>
      </c>
      <c r="AA48" s="23" t="e">
        <f>IF(#REF!=AB48,AC48)</f>
        <v>#REF!</v>
      </c>
      <c r="AB48" s="24" t="e">
        <f>IF(#REF!="NA","NA",AC48)</f>
        <v>#REF!</v>
      </c>
      <c r="AC48" s="25">
        <v>5</v>
      </c>
      <c r="AD48" s="23">
        <f t="shared" si="12"/>
        <v>5</v>
      </c>
      <c r="AE48" s="24">
        <f t="shared" si="13"/>
        <v>5</v>
      </c>
      <c r="AF48" s="26">
        <v>5</v>
      </c>
      <c r="AG48" s="23">
        <f t="shared" si="14"/>
        <v>5</v>
      </c>
      <c r="AH48" s="24">
        <f t="shared" si="15"/>
        <v>5</v>
      </c>
      <c r="AI48" s="26">
        <v>5</v>
      </c>
    </row>
    <row r="49" spans="1:35" ht="22" x14ac:dyDescent="0.2">
      <c r="A49" s="76">
        <v>40</v>
      </c>
      <c r="B49" s="161"/>
      <c r="C49" s="78" t="s">
        <v>192</v>
      </c>
      <c r="D49" s="79" t="s">
        <v>289</v>
      </c>
      <c r="E49" s="79">
        <v>1</v>
      </c>
      <c r="F49" s="79">
        <v>1</v>
      </c>
      <c r="G49" s="79">
        <v>1</v>
      </c>
      <c r="H49" s="82">
        <v>1</v>
      </c>
      <c r="I49" s="23" t="e">
        <f>IF(#REF!=J49,K49)</f>
        <v>#REF!</v>
      </c>
      <c r="J49" s="24" t="e">
        <f>IF(#REF!="NA","NA",K49)</f>
        <v>#REF!</v>
      </c>
      <c r="K49" s="22">
        <v>1</v>
      </c>
      <c r="L49" s="23">
        <f t="shared" si="8"/>
        <v>1</v>
      </c>
      <c r="M49" s="24">
        <f t="shared" si="9"/>
        <v>1</v>
      </c>
      <c r="N49" s="22">
        <v>1</v>
      </c>
      <c r="O49" s="23" t="e">
        <f>IF(#REF!=P49,Q49)</f>
        <v>#REF!</v>
      </c>
      <c r="P49" s="24" t="e">
        <f>IF(#REF!="NA","NA",Q49)</f>
        <v>#REF!</v>
      </c>
      <c r="Q49" s="22">
        <v>5</v>
      </c>
      <c r="R49" s="23" t="e">
        <f>IF(#REF!=S49,T49)</f>
        <v>#REF!</v>
      </c>
      <c r="S49" s="24" t="e">
        <f>IF(#REF!="NA","NA",T49)</f>
        <v>#REF!</v>
      </c>
      <c r="T49" s="22">
        <v>1</v>
      </c>
      <c r="U49" s="23" t="e">
        <f>IF(#REF!=V49,W49)</f>
        <v>#REF!</v>
      </c>
      <c r="V49" s="24" t="e">
        <f>IF(#REF!="NA","NA",W49)</f>
        <v>#REF!</v>
      </c>
      <c r="W49" s="22">
        <v>1</v>
      </c>
      <c r="X49" s="23">
        <f t="shared" si="10"/>
        <v>1</v>
      </c>
      <c r="Y49" s="24">
        <f t="shared" si="11"/>
        <v>1</v>
      </c>
      <c r="Z49" s="22">
        <v>1</v>
      </c>
      <c r="AA49" s="23" t="e">
        <f>IF(#REF!=AB49,AC49)</f>
        <v>#REF!</v>
      </c>
      <c r="AB49" s="24" t="e">
        <f>IF(#REF!="NA","NA",AC49)</f>
        <v>#REF!</v>
      </c>
      <c r="AC49" s="25">
        <v>1</v>
      </c>
      <c r="AD49" s="23">
        <f t="shared" si="12"/>
        <v>1</v>
      </c>
      <c r="AE49" s="24">
        <f t="shared" si="13"/>
        <v>1</v>
      </c>
      <c r="AF49" s="26">
        <v>1</v>
      </c>
      <c r="AG49" s="23">
        <f t="shared" si="14"/>
        <v>1</v>
      </c>
      <c r="AH49" s="24">
        <f t="shared" si="15"/>
        <v>1</v>
      </c>
      <c r="AI49" s="26">
        <v>1</v>
      </c>
    </row>
    <row r="50" spans="1:35" ht="22" x14ac:dyDescent="0.2">
      <c r="A50" s="76">
        <v>41</v>
      </c>
      <c r="B50" s="161"/>
      <c r="C50" s="78" t="s">
        <v>193</v>
      </c>
      <c r="D50" s="79" t="s">
        <v>289</v>
      </c>
      <c r="E50" s="79">
        <v>1</v>
      </c>
      <c r="F50" s="79">
        <v>1</v>
      </c>
      <c r="G50" s="79">
        <v>1</v>
      </c>
      <c r="H50" s="82">
        <v>1</v>
      </c>
      <c r="I50" s="23" t="e">
        <f>IF(#REF!=J50,K50)</f>
        <v>#REF!</v>
      </c>
      <c r="J50" s="24" t="e">
        <f>IF(#REF!="NA","NA",K50)</f>
        <v>#REF!</v>
      </c>
      <c r="K50" s="22">
        <v>1</v>
      </c>
      <c r="L50" s="23">
        <f t="shared" si="8"/>
        <v>1</v>
      </c>
      <c r="M50" s="24">
        <f t="shared" si="9"/>
        <v>1</v>
      </c>
      <c r="N50" s="22">
        <v>1</v>
      </c>
      <c r="O50" s="23" t="e">
        <f>IF(#REF!=P50,Q50)</f>
        <v>#REF!</v>
      </c>
      <c r="P50" s="24" t="e">
        <f>IF(#REF!="NA","NA",Q50)</f>
        <v>#REF!</v>
      </c>
      <c r="Q50" s="22">
        <v>5</v>
      </c>
      <c r="R50" s="23" t="e">
        <f>IF(#REF!=S50,T50)</f>
        <v>#REF!</v>
      </c>
      <c r="S50" s="24" t="e">
        <f>IF(#REF!="NA","NA",T50)</f>
        <v>#REF!</v>
      </c>
      <c r="T50" s="22">
        <v>1</v>
      </c>
      <c r="U50" s="23" t="e">
        <f>IF(#REF!=V50,W50)</f>
        <v>#REF!</v>
      </c>
      <c r="V50" s="24" t="e">
        <f>IF(#REF!="NA","NA",W50)</f>
        <v>#REF!</v>
      </c>
      <c r="W50" s="22">
        <v>1</v>
      </c>
      <c r="X50" s="23">
        <f t="shared" si="10"/>
        <v>1</v>
      </c>
      <c r="Y50" s="24">
        <f t="shared" si="11"/>
        <v>1</v>
      </c>
      <c r="Z50" s="22">
        <v>1</v>
      </c>
      <c r="AA50" s="23" t="e">
        <f>IF(#REF!=AB50,AC50)</f>
        <v>#REF!</v>
      </c>
      <c r="AB50" s="24" t="e">
        <f>IF(#REF!="NA","NA",AC50)</f>
        <v>#REF!</v>
      </c>
      <c r="AC50" s="25">
        <v>1</v>
      </c>
      <c r="AD50" s="23">
        <f t="shared" si="12"/>
        <v>1</v>
      </c>
      <c r="AE50" s="24">
        <f t="shared" si="13"/>
        <v>1</v>
      </c>
      <c r="AF50" s="26">
        <v>1</v>
      </c>
      <c r="AG50" s="23">
        <f t="shared" si="14"/>
        <v>1</v>
      </c>
      <c r="AH50" s="24">
        <f t="shared" si="15"/>
        <v>1</v>
      </c>
      <c r="AI50" s="26">
        <v>1</v>
      </c>
    </row>
    <row r="51" spans="1:35" ht="66" x14ac:dyDescent="0.2">
      <c r="A51" s="76">
        <v>42</v>
      </c>
      <c r="B51" s="162" t="s">
        <v>360</v>
      </c>
      <c r="C51" s="78" t="s">
        <v>361</v>
      </c>
      <c r="D51" s="78" t="s">
        <v>191</v>
      </c>
      <c r="E51" s="79">
        <v>5</v>
      </c>
      <c r="F51" s="79">
        <v>5</v>
      </c>
      <c r="G51" s="79">
        <v>5</v>
      </c>
      <c r="H51" s="82">
        <v>5</v>
      </c>
      <c r="I51" s="23" t="e">
        <f>IF(#REF!=J51,K51)</f>
        <v>#REF!</v>
      </c>
      <c r="J51" s="24" t="e">
        <f>IF(#REF!="NA","NA",K51)</f>
        <v>#REF!</v>
      </c>
      <c r="K51" s="22">
        <v>5</v>
      </c>
      <c r="L51" s="23">
        <f t="shared" si="8"/>
        <v>5</v>
      </c>
      <c r="M51" s="24">
        <f t="shared" si="9"/>
        <v>5</v>
      </c>
      <c r="N51" s="22">
        <v>5</v>
      </c>
      <c r="O51" s="23" t="e">
        <f>IF(#REF!=P51,Q51)</f>
        <v>#REF!</v>
      </c>
      <c r="P51" s="24" t="e">
        <f>IF(#REF!="NA","NA",Q51)</f>
        <v>#REF!</v>
      </c>
      <c r="Q51" s="22">
        <v>5</v>
      </c>
      <c r="R51" s="23" t="e">
        <f>IF(#REF!=S51,T51)</f>
        <v>#REF!</v>
      </c>
      <c r="S51" s="24" t="e">
        <f>IF(#REF!="NA","NA",T51)</f>
        <v>#REF!</v>
      </c>
      <c r="T51" s="22">
        <v>5</v>
      </c>
      <c r="U51" s="23" t="e">
        <f>IF(#REF!=V51,W51)</f>
        <v>#REF!</v>
      </c>
      <c r="V51" s="24" t="e">
        <f>IF(#REF!="NA","NA",W51)</f>
        <v>#REF!</v>
      </c>
      <c r="W51" s="22">
        <v>5</v>
      </c>
      <c r="X51" s="23">
        <f t="shared" si="10"/>
        <v>5</v>
      </c>
      <c r="Y51" s="24">
        <f t="shared" si="11"/>
        <v>5</v>
      </c>
      <c r="Z51" s="22">
        <v>5</v>
      </c>
      <c r="AA51" s="23" t="e">
        <f>IF(#REF!=AB51,AC51)</f>
        <v>#REF!</v>
      </c>
      <c r="AB51" s="24" t="e">
        <f>IF(#REF!="NA","NA",AC51)</f>
        <v>#REF!</v>
      </c>
      <c r="AC51" s="25">
        <v>5</v>
      </c>
      <c r="AD51" s="23">
        <f t="shared" si="12"/>
        <v>5</v>
      </c>
      <c r="AE51" s="24">
        <f t="shared" si="13"/>
        <v>5</v>
      </c>
      <c r="AF51" s="26">
        <v>5</v>
      </c>
      <c r="AG51" s="23">
        <f t="shared" si="14"/>
        <v>5</v>
      </c>
      <c r="AH51" s="24">
        <f t="shared" si="15"/>
        <v>5</v>
      </c>
      <c r="AI51" s="26">
        <v>5</v>
      </c>
    </row>
    <row r="52" spans="1:35" ht="44" x14ac:dyDescent="0.2">
      <c r="A52" s="76">
        <v>43</v>
      </c>
      <c r="B52" s="163"/>
      <c r="C52" s="78" t="s">
        <v>362</v>
      </c>
      <c r="D52" s="79" t="s">
        <v>289</v>
      </c>
      <c r="E52" s="79">
        <v>5</v>
      </c>
      <c r="F52" s="79">
        <v>5</v>
      </c>
      <c r="G52" s="79">
        <v>5</v>
      </c>
      <c r="H52" s="82">
        <v>5</v>
      </c>
      <c r="I52" s="23" t="e">
        <f>IF(#REF!=J52,K52)</f>
        <v>#REF!</v>
      </c>
      <c r="J52" s="24" t="e">
        <f>IF(#REF!="NA","NA",K52)</f>
        <v>#REF!</v>
      </c>
      <c r="K52" s="22">
        <v>5</v>
      </c>
      <c r="L52" s="23">
        <f t="shared" si="8"/>
        <v>5</v>
      </c>
      <c r="M52" s="24">
        <f t="shared" si="9"/>
        <v>5</v>
      </c>
      <c r="N52" s="22">
        <v>5</v>
      </c>
      <c r="O52" s="23" t="e">
        <f>IF(#REF!=P52,Q52)</f>
        <v>#REF!</v>
      </c>
      <c r="P52" s="24" t="e">
        <f>IF(#REF!="NA","NA",Q52)</f>
        <v>#REF!</v>
      </c>
      <c r="Q52" s="22">
        <v>5</v>
      </c>
      <c r="R52" s="23" t="e">
        <f>IF(#REF!=S52,T52)</f>
        <v>#REF!</v>
      </c>
      <c r="S52" s="24" t="e">
        <f>IF(#REF!="NA","NA",T52)</f>
        <v>#REF!</v>
      </c>
      <c r="T52" s="22">
        <v>5</v>
      </c>
      <c r="U52" s="23" t="e">
        <f>IF(#REF!=V52,W52)</f>
        <v>#REF!</v>
      </c>
      <c r="V52" s="24" t="e">
        <f>IF(#REF!="NA","NA",W52)</f>
        <v>#REF!</v>
      </c>
      <c r="W52" s="22" t="s">
        <v>5</v>
      </c>
      <c r="X52" s="23">
        <f t="shared" si="10"/>
        <v>5</v>
      </c>
      <c r="Y52" s="24">
        <f t="shared" si="11"/>
        <v>5</v>
      </c>
      <c r="Z52" s="22">
        <v>5</v>
      </c>
      <c r="AA52" s="23" t="e">
        <f>IF(#REF!=AB52,AC52)</f>
        <v>#REF!</v>
      </c>
      <c r="AB52" s="24" t="e">
        <f>IF(#REF!="NA","NA",AC52)</f>
        <v>#REF!</v>
      </c>
      <c r="AC52" s="25">
        <v>5</v>
      </c>
      <c r="AD52" s="23">
        <f t="shared" si="12"/>
        <v>5</v>
      </c>
      <c r="AE52" s="24">
        <f t="shared" si="13"/>
        <v>5</v>
      </c>
      <c r="AF52" s="26">
        <v>5</v>
      </c>
      <c r="AG52" s="23">
        <f t="shared" si="14"/>
        <v>5</v>
      </c>
      <c r="AH52" s="24">
        <f t="shared" si="15"/>
        <v>5</v>
      </c>
      <c r="AI52" s="26">
        <v>5</v>
      </c>
    </row>
    <row r="53" spans="1:35" ht="66" x14ac:dyDescent="0.2">
      <c r="A53" s="76">
        <v>44</v>
      </c>
      <c r="B53" s="163"/>
      <c r="C53" s="78" t="s">
        <v>363</v>
      </c>
      <c r="D53" s="79" t="s">
        <v>289</v>
      </c>
      <c r="E53" s="79">
        <v>5</v>
      </c>
      <c r="F53" s="79">
        <v>5</v>
      </c>
      <c r="G53" s="79">
        <v>5</v>
      </c>
      <c r="H53" s="81">
        <v>5</v>
      </c>
      <c r="I53" s="23" t="e">
        <f>IF(#REF!=J53,K53)</f>
        <v>#REF!</v>
      </c>
      <c r="J53" s="24" t="e">
        <f>IF(#REF!="NA","NA",K53)</f>
        <v>#REF!</v>
      </c>
      <c r="K53" s="22">
        <v>5</v>
      </c>
      <c r="L53" s="23">
        <f t="shared" si="8"/>
        <v>5</v>
      </c>
      <c r="M53" s="24">
        <f t="shared" si="9"/>
        <v>5</v>
      </c>
      <c r="N53" s="22">
        <v>5</v>
      </c>
      <c r="O53" s="23" t="e">
        <f>IF(#REF!=P53,Q53)</f>
        <v>#REF!</v>
      </c>
      <c r="P53" s="24" t="e">
        <f>IF(#REF!="NA","NA",Q53)</f>
        <v>#REF!</v>
      </c>
      <c r="Q53" s="22">
        <v>5</v>
      </c>
      <c r="R53" s="23" t="e">
        <f>IF(#REF!=S53,T53)</f>
        <v>#REF!</v>
      </c>
      <c r="S53" s="24" t="e">
        <f>IF(#REF!="NA","NA",T53)</f>
        <v>#REF!</v>
      </c>
      <c r="T53" s="22">
        <v>5</v>
      </c>
      <c r="U53" s="23" t="e">
        <f>IF(#REF!=V53,W53)</f>
        <v>#REF!</v>
      </c>
      <c r="V53" s="24" t="e">
        <f>IF(#REF!="NA","NA",W53)</f>
        <v>#REF!</v>
      </c>
      <c r="W53" s="22">
        <v>5</v>
      </c>
      <c r="X53" s="23">
        <f t="shared" si="10"/>
        <v>5</v>
      </c>
      <c r="Y53" s="24">
        <f t="shared" si="11"/>
        <v>5</v>
      </c>
      <c r="Z53" s="22">
        <v>5</v>
      </c>
      <c r="AA53" s="23" t="e">
        <f>IF(#REF!=AB53,AC53)</f>
        <v>#REF!</v>
      </c>
      <c r="AB53" s="24" t="e">
        <f>IF(#REF!="NA","NA",AC53)</f>
        <v>#REF!</v>
      </c>
      <c r="AC53" s="25">
        <v>5</v>
      </c>
      <c r="AD53" s="23">
        <f t="shared" si="12"/>
        <v>5</v>
      </c>
      <c r="AE53" s="24">
        <f t="shared" si="13"/>
        <v>5</v>
      </c>
      <c r="AF53" s="26">
        <v>5</v>
      </c>
      <c r="AG53" s="23">
        <f t="shared" si="14"/>
        <v>5</v>
      </c>
      <c r="AH53" s="24">
        <f t="shared" si="15"/>
        <v>5</v>
      </c>
      <c r="AI53" s="26">
        <v>5</v>
      </c>
    </row>
    <row r="54" spans="1:35" ht="22" x14ac:dyDescent="0.2">
      <c r="A54" s="76">
        <v>45</v>
      </c>
      <c r="B54" s="163"/>
      <c r="C54" s="78" t="s">
        <v>194</v>
      </c>
      <c r="D54" s="79" t="s">
        <v>289</v>
      </c>
      <c r="E54" s="79">
        <v>1</v>
      </c>
      <c r="F54" s="79">
        <v>1</v>
      </c>
      <c r="G54" s="79">
        <v>1</v>
      </c>
      <c r="H54" s="82">
        <v>1</v>
      </c>
      <c r="I54" s="23" t="e">
        <f>IF(#REF!=J54,K54)</f>
        <v>#REF!</v>
      </c>
      <c r="J54" s="24" t="e">
        <f>IF(#REF!="NA","NA",K54)</f>
        <v>#REF!</v>
      </c>
      <c r="K54" s="22">
        <v>1</v>
      </c>
      <c r="L54" s="23">
        <f t="shared" si="8"/>
        <v>1</v>
      </c>
      <c r="M54" s="24">
        <f t="shared" si="9"/>
        <v>1</v>
      </c>
      <c r="N54" s="22">
        <v>1</v>
      </c>
      <c r="O54" s="23" t="e">
        <f>IF(#REF!=P54,Q54)</f>
        <v>#REF!</v>
      </c>
      <c r="P54" s="24" t="e">
        <f>IF(#REF!="NA","NA",Q54)</f>
        <v>#REF!</v>
      </c>
      <c r="Q54" s="22">
        <v>1</v>
      </c>
      <c r="R54" s="23" t="e">
        <f>IF(#REF!=S54,T54)</f>
        <v>#REF!</v>
      </c>
      <c r="S54" s="24" t="e">
        <f>IF(#REF!="NA","NA",T54)</f>
        <v>#REF!</v>
      </c>
      <c r="T54" s="22">
        <v>1</v>
      </c>
      <c r="U54" s="23" t="e">
        <f>IF(#REF!=V54,W54)</f>
        <v>#REF!</v>
      </c>
      <c r="V54" s="24" t="e">
        <f>IF(#REF!="NA","NA",W54)</f>
        <v>#REF!</v>
      </c>
      <c r="W54" s="22">
        <v>1</v>
      </c>
      <c r="X54" s="23">
        <f t="shared" si="10"/>
        <v>1</v>
      </c>
      <c r="Y54" s="24">
        <f t="shared" si="11"/>
        <v>1</v>
      </c>
      <c r="Z54" s="22">
        <v>1</v>
      </c>
      <c r="AA54" s="23" t="e">
        <f>IF(#REF!=AB54,AC54)</f>
        <v>#REF!</v>
      </c>
      <c r="AB54" s="24" t="e">
        <f>IF(#REF!="NA","NA",AC54)</f>
        <v>#REF!</v>
      </c>
      <c r="AC54" s="25">
        <v>1</v>
      </c>
      <c r="AD54" s="23">
        <f t="shared" si="12"/>
        <v>1</v>
      </c>
      <c r="AE54" s="24">
        <f t="shared" si="13"/>
        <v>1</v>
      </c>
      <c r="AF54" s="26">
        <v>1</v>
      </c>
      <c r="AG54" s="23">
        <f t="shared" si="14"/>
        <v>1</v>
      </c>
      <c r="AH54" s="24">
        <f t="shared" si="15"/>
        <v>1</v>
      </c>
      <c r="AI54" s="26">
        <v>1</v>
      </c>
    </row>
    <row r="55" spans="1:35" ht="22" x14ac:dyDescent="0.2">
      <c r="A55" s="76">
        <v>46</v>
      </c>
      <c r="B55" s="163"/>
      <c r="C55" s="78" t="s">
        <v>195</v>
      </c>
      <c r="D55" s="79" t="s">
        <v>289</v>
      </c>
      <c r="E55" s="79">
        <v>1</v>
      </c>
      <c r="F55" s="79" t="s">
        <v>5</v>
      </c>
      <c r="G55" s="79">
        <v>1</v>
      </c>
      <c r="H55" s="82">
        <v>1</v>
      </c>
      <c r="I55" s="23" t="e">
        <f>IF(#REF!=J55,K55)</f>
        <v>#REF!</v>
      </c>
      <c r="J55" s="24" t="e">
        <f>IF(#REF!="NA","NA",K55)</f>
        <v>#REF!</v>
      </c>
      <c r="K55" s="22">
        <v>1</v>
      </c>
      <c r="L55" s="23">
        <f t="shared" si="8"/>
        <v>1</v>
      </c>
      <c r="M55" s="24">
        <f t="shared" si="9"/>
        <v>1</v>
      </c>
      <c r="N55" s="22">
        <v>1</v>
      </c>
      <c r="O55" s="23" t="e">
        <f>IF(#REF!=P55,Q55)</f>
        <v>#REF!</v>
      </c>
      <c r="P55" s="24" t="e">
        <f>IF(#REF!="NA","NA",Q55)</f>
        <v>#REF!</v>
      </c>
      <c r="Q55" s="22">
        <v>1</v>
      </c>
      <c r="R55" s="23" t="e">
        <f>IF(#REF!=S55,T55)</f>
        <v>#REF!</v>
      </c>
      <c r="S55" s="24" t="e">
        <f>IF(#REF!="NA","NA",T55)</f>
        <v>#REF!</v>
      </c>
      <c r="T55" s="22" t="s">
        <v>5</v>
      </c>
      <c r="U55" s="23" t="e">
        <f>IF(#REF!=V55,W55)</f>
        <v>#REF!</v>
      </c>
      <c r="V55" s="24" t="e">
        <f>IF(#REF!="NA","NA",W55)</f>
        <v>#REF!</v>
      </c>
      <c r="W55" s="22" t="s">
        <v>5</v>
      </c>
      <c r="X55" s="23" t="str">
        <f t="shared" si="10"/>
        <v>NA</v>
      </c>
      <c r="Y55" s="24" t="str">
        <f t="shared" si="11"/>
        <v>NA</v>
      </c>
      <c r="Z55" s="22" t="s">
        <v>5</v>
      </c>
      <c r="AA55" s="23" t="e">
        <f>IF(#REF!=AB55,AC55)</f>
        <v>#REF!</v>
      </c>
      <c r="AB55" s="24" t="e">
        <f>IF(#REF!="NA","NA",AC55)</f>
        <v>#REF!</v>
      </c>
      <c r="AC55" s="25" t="s">
        <v>5</v>
      </c>
      <c r="AD55" s="23">
        <f t="shared" si="12"/>
        <v>1</v>
      </c>
      <c r="AE55" s="24">
        <f t="shared" si="13"/>
        <v>1</v>
      </c>
      <c r="AF55" s="26">
        <v>1</v>
      </c>
      <c r="AG55" s="23">
        <f t="shared" si="14"/>
        <v>1</v>
      </c>
      <c r="AH55" s="24">
        <f t="shared" si="15"/>
        <v>1</v>
      </c>
      <c r="AI55" s="26">
        <v>1</v>
      </c>
    </row>
    <row r="56" spans="1:35" ht="110" x14ac:dyDescent="0.2">
      <c r="A56" s="76">
        <v>47</v>
      </c>
      <c r="B56" s="163"/>
      <c r="C56" s="78" t="s">
        <v>196</v>
      </c>
      <c r="D56" s="78" t="s">
        <v>364</v>
      </c>
      <c r="E56" s="79">
        <v>5</v>
      </c>
      <c r="F56" s="79">
        <v>5</v>
      </c>
      <c r="G56" s="79">
        <v>5</v>
      </c>
      <c r="H56" s="82">
        <v>5</v>
      </c>
      <c r="I56" s="23" t="e">
        <f>IF(#REF!=J56,K56)</f>
        <v>#REF!</v>
      </c>
      <c r="J56" s="24" t="e">
        <f>IF(#REF!="NA","NA",K56)</f>
        <v>#REF!</v>
      </c>
      <c r="K56" s="22">
        <v>5</v>
      </c>
      <c r="L56" s="23">
        <f t="shared" si="8"/>
        <v>5</v>
      </c>
      <c r="M56" s="24">
        <f t="shared" si="9"/>
        <v>5</v>
      </c>
      <c r="N56" s="22">
        <v>5</v>
      </c>
      <c r="O56" s="23" t="e">
        <f>IF(#REF!=P56,Q56)</f>
        <v>#REF!</v>
      </c>
      <c r="P56" s="24" t="e">
        <f>IF(#REF!="NA","NA",Q56)</f>
        <v>#REF!</v>
      </c>
      <c r="Q56" s="22">
        <v>5</v>
      </c>
      <c r="R56" s="23" t="e">
        <f>IF(#REF!=S56,T56)</f>
        <v>#REF!</v>
      </c>
      <c r="S56" s="24" t="e">
        <f>IF(#REF!="NA","NA",T56)</f>
        <v>#REF!</v>
      </c>
      <c r="T56" s="22">
        <v>5</v>
      </c>
      <c r="U56" s="23" t="e">
        <f>IF(#REF!=V56,W56)</f>
        <v>#REF!</v>
      </c>
      <c r="V56" s="24" t="e">
        <f>IF(#REF!="NA","NA",W56)</f>
        <v>#REF!</v>
      </c>
      <c r="W56" s="22">
        <v>5</v>
      </c>
      <c r="X56" s="23">
        <f t="shared" si="10"/>
        <v>5</v>
      </c>
      <c r="Y56" s="24">
        <f t="shared" si="11"/>
        <v>5</v>
      </c>
      <c r="Z56" s="22">
        <v>5</v>
      </c>
      <c r="AA56" s="23" t="e">
        <f>IF(#REF!=AB56,AC56)</f>
        <v>#REF!</v>
      </c>
      <c r="AB56" s="24" t="e">
        <f>IF(#REF!="NA","NA",AC56)</f>
        <v>#REF!</v>
      </c>
      <c r="AC56" s="25">
        <v>5</v>
      </c>
      <c r="AD56" s="23">
        <f t="shared" si="12"/>
        <v>5</v>
      </c>
      <c r="AE56" s="24">
        <f t="shared" si="13"/>
        <v>5</v>
      </c>
      <c r="AF56" s="26">
        <v>5</v>
      </c>
      <c r="AG56" s="23">
        <f t="shared" si="14"/>
        <v>5</v>
      </c>
      <c r="AH56" s="24">
        <f t="shared" si="15"/>
        <v>5</v>
      </c>
      <c r="AI56" s="26">
        <v>5</v>
      </c>
    </row>
    <row r="57" spans="1:35" ht="22" x14ac:dyDescent="0.2">
      <c r="A57" s="76">
        <v>48</v>
      </c>
      <c r="B57" s="163"/>
      <c r="C57" s="78" t="s">
        <v>197</v>
      </c>
      <c r="D57" s="79" t="s">
        <v>289</v>
      </c>
      <c r="E57" s="79">
        <v>5</v>
      </c>
      <c r="F57" s="79">
        <v>5</v>
      </c>
      <c r="G57" s="79">
        <v>5</v>
      </c>
      <c r="H57" s="82">
        <v>5</v>
      </c>
      <c r="I57" s="23" t="e">
        <f>IF(#REF!=J57,K57)</f>
        <v>#REF!</v>
      </c>
      <c r="J57" s="24" t="e">
        <f>IF(#REF!="NA","NA",K57)</f>
        <v>#REF!</v>
      </c>
      <c r="K57" s="22">
        <v>5</v>
      </c>
      <c r="L57" s="23">
        <f t="shared" si="8"/>
        <v>5</v>
      </c>
      <c r="M57" s="24">
        <f t="shared" si="9"/>
        <v>5</v>
      </c>
      <c r="N57" s="22">
        <v>5</v>
      </c>
      <c r="O57" s="23" t="e">
        <f>IF(#REF!=P57,Q57)</f>
        <v>#REF!</v>
      </c>
      <c r="P57" s="24" t="e">
        <f>IF(#REF!="NA","NA",Q57)</f>
        <v>#REF!</v>
      </c>
      <c r="Q57" s="22">
        <v>5</v>
      </c>
      <c r="R57" s="23" t="e">
        <f>IF(#REF!=S57,T57)</f>
        <v>#REF!</v>
      </c>
      <c r="S57" s="24" t="e">
        <f>IF(#REF!="NA","NA",T57)</f>
        <v>#REF!</v>
      </c>
      <c r="T57" s="22">
        <v>5</v>
      </c>
      <c r="U57" s="23" t="e">
        <f>IF(#REF!=V57,W57)</f>
        <v>#REF!</v>
      </c>
      <c r="V57" s="24" t="e">
        <f>IF(#REF!="NA","NA",W57)</f>
        <v>#REF!</v>
      </c>
      <c r="W57" s="22">
        <v>5</v>
      </c>
      <c r="X57" s="23">
        <f t="shared" si="10"/>
        <v>5</v>
      </c>
      <c r="Y57" s="24">
        <f t="shared" si="11"/>
        <v>5</v>
      </c>
      <c r="Z57" s="22">
        <v>5</v>
      </c>
      <c r="AA57" s="23" t="e">
        <f>IF(#REF!=AB57,AC57)</f>
        <v>#REF!</v>
      </c>
      <c r="AB57" s="24" t="e">
        <f>IF(#REF!="NA","NA",AC57)</f>
        <v>#REF!</v>
      </c>
      <c r="AC57" s="25">
        <v>5</v>
      </c>
      <c r="AD57" s="23">
        <f t="shared" si="12"/>
        <v>5</v>
      </c>
      <c r="AE57" s="24">
        <f t="shared" si="13"/>
        <v>5</v>
      </c>
      <c r="AF57" s="26">
        <v>5</v>
      </c>
      <c r="AG57" s="23">
        <f t="shared" si="14"/>
        <v>5</v>
      </c>
      <c r="AH57" s="24">
        <f t="shared" si="15"/>
        <v>5</v>
      </c>
      <c r="AI57" s="26">
        <v>5</v>
      </c>
    </row>
    <row r="58" spans="1:35" ht="88" x14ac:dyDescent="0.2">
      <c r="A58" s="76">
        <v>49</v>
      </c>
      <c r="B58" s="163"/>
      <c r="C58" s="78" t="s">
        <v>325</v>
      </c>
      <c r="D58" s="78" t="s">
        <v>165</v>
      </c>
      <c r="E58" s="79">
        <v>5</v>
      </c>
      <c r="F58" s="79">
        <v>5</v>
      </c>
      <c r="G58" s="79">
        <v>5</v>
      </c>
      <c r="H58" s="82">
        <v>5</v>
      </c>
      <c r="I58" s="23" t="e">
        <f>IF(#REF!=J58,K58)</f>
        <v>#REF!</v>
      </c>
      <c r="J58" s="24" t="e">
        <f>IF(#REF!="NA","NA",K58)</f>
        <v>#REF!</v>
      </c>
      <c r="K58" s="22">
        <v>5</v>
      </c>
      <c r="L58" s="23">
        <f t="shared" si="8"/>
        <v>5</v>
      </c>
      <c r="M58" s="24">
        <f t="shared" si="9"/>
        <v>5</v>
      </c>
      <c r="N58" s="22">
        <v>5</v>
      </c>
      <c r="O58" s="23" t="e">
        <f>IF(#REF!=P58,Q58)</f>
        <v>#REF!</v>
      </c>
      <c r="P58" s="24" t="e">
        <f>IF(#REF!="NA","NA",Q58)</f>
        <v>#REF!</v>
      </c>
      <c r="Q58" s="22">
        <v>5</v>
      </c>
      <c r="R58" s="23" t="e">
        <f>IF(#REF!=S58,T58)</f>
        <v>#REF!</v>
      </c>
      <c r="S58" s="24" t="e">
        <f>IF(#REF!="NA","NA",T58)</f>
        <v>#REF!</v>
      </c>
      <c r="T58" s="22">
        <v>5</v>
      </c>
      <c r="U58" s="23" t="e">
        <f>IF(#REF!=V58,W58)</f>
        <v>#REF!</v>
      </c>
      <c r="V58" s="24" t="e">
        <f>IF(#REF!="NA","NA",W58)</f>
        <v>#REF!</v>
      </c>
      <c r="W58" s="22">
        <v>5</v>
      </c>
      <c r="X58" s="23">
        <f t="shared" si="10"/>
        <v>5</v>
      </c>
      <c r="Y58" s="24">
        <f t="shared" si="11"/>
        <v>5</v>
      </c>
      <c r="Z58" s="22">
        <v>5</v>
      </c>
      <c r="AA58" s="23" t="e">
        <f>IF(#REF!=AB58,AC58)</f>
        <v>#REF!</v>
      </c>
      <c r="AB58" s="24" t="e">
        <f>IF(#REF!="NA","NA",AC58)</f>
        <v>#REF!</v>
      </c>
      <c r="AC58" s="25">
        <v>5</v>
      </c>
      <c r="AD58" s="23">
        <f t="shared" si="12"/>
        <v>5</v>
      </c>
      <c r="AE58" s="24">
        <f t="shared" si="13"/>
        <v>5</v>
      </c>
      <c r="AF58" s="26">
        <v>5</v>
      </c>
      <c r="AG58" s="23">
        <f t="shared" si="14"/>
        <v>5</v>
      </c>
      <c r="AH58" s="24">
        <f t="shared" si="15"/>
        <v>5</v>
      </c>
      <c r="AI58" s="26">
        <v>5</v>
      </c>
    </row>
    <row r="59" spans="1:35" ht="44" x14ac:dyDescent="0.2">
      <c r="A59" s="76">
        <v>50</v>
      </c>
      <c r="B59" s="163"/>
      <c r="C59" s="78" t="s">
        <v>365</v>
      </c>
      <c r="D59" s="79" t="s">
        <v>289</v>
      </c>
      <c r="E59" s="79">
        <v>1</v>
      </c>
      <c r="F59" s="79">
        <v>1</v>
      </c>
      <c r="G59" s="79">
        <v>1</v>
      </c>
      <c r="H59" s="82">
        <v>1</v>
      </c>
      <c r="I59" s="23" t="e">
        <f>IF(#REF!=J59,K59)</f>
        <v>#REF!</v>
      </c>
      <c r="J59" s="24" t="e">
        <f>IF(#REF!="NA","NA",K59)</f>
        <v>#REF!</v>
      </c>
      <c r="K59" s="22">
        <v>1</v>
      </c>
      <c r="L59" s="23">
        <f t="shared" si="8"/>
        <v>1</v>
      </c>
      <c r="M59" s="24">
        <f t="shared" si="9"/>
        <v>1</v>
      </c>
      <c r="N59" s="22">
        <v>1</v>
      </c>
      <c r="O59" s="23" t="e">
        <f>IF(#REF!=P59,Q59)</f>
        <v>#REF!</v>
      </c>
      <c r="P59" s="24" t="e">
        <f>IF(#REF!="NA","NA",Q59)</f>
        <v>#REF!</v>
      </c>
      <c r="Q59" s="22">
        <v>1</v>
      </c>
      <c r="R59" s="23" t="e">
        <f>IF(#REF!=S59,T59)</f>
        <v>#REF!</v>
      </c>
      <c r="S59" s="24" t="e">
        <f>IF(#REF!="NA","NA",T59)</f>
        <v>#REF!</v>
      </c>
      <c r="T59" s="22">
        <v>1</v>
      </c>
      <c r="U59" s="23" t="e">
        <f>IF(#REF!=V59,W59)</f>
        <v>#REF!</v>
      </c>
      <c r="V59" s="24" t="e">
        <f>IF(#REF!="NA","NA",W59)</f>
        <v>#REF!</v>
      </c>
      <c r="W59" s="22">
        <v>1</v>
      </c>
      <c r="X59" s="23">
        <f t="shared" si="10"/>
        <v>1</v>
      </c>
      <c r="Y59" s="24">
        <f t="shared" si="11"/>
        <v>1</v>
      </c>
      <c r="Z59" s="22">
        <v>1</v>
      </c>
      <c r="AA59" s="23" t="e">
        <f>IF(#REF!=AB59,AC59)</f>
        <v>#REF!</v>
      </c>
      <c r="AB59" s="24" t="e">
        <f>IF(#REF!="NA","NA",AC59)</f>
        <v>#REF!</v>
      </c>
      <c r="AC59" s="25">
        <v>1</v>
      </c>
      <c r="AD59" s="23">
        <f t="shared" si="12"/>
        <v>1</v>
      </c>
      <c r="AE59" s="24">
        <f t="shared" si="13"/>
        <v>1</v>
      </c>
      <c r="AF59" s="26">
        <v>1</v>
      </c>
      <c r="AG59" s="23">
        <f t="shared" si="14"/>
        <v>1</v>
      </c>
      <c r="AH59" s="24">
        <f t="shared" si="15"/>
        <v>1</v>
      </c>
      <c r="AI59" s="26">
        <v>1</v>
      </c>
    </row>
    <row r="60" spans="1:35" ht="44" x14ac:dyDescent="0.2">
      <c r="A60" s="76">
        <v>51</v>
      </c>
      <c r="B60" s="163"/>
      <c r="C60" s="78" t="s">
        <v>198</v>
      </c>
      <c r="D60" s="79" t="s">
        <v>289</v>
      </c>
      <c r="E60" s="79">
        <v>1</v>
      </c>
      <c r="F60" s="79">
        <v>1</v>
      </c>
      <c r="G60" s="79">
        <v>1</v>
      </c>
      <c r="H60" s="82">
        <v>1</v>
      </c>
      <c r="I60" s="23" t="e">
        <f>IF(#REF!=J60,K60)</f>
        <v>#REF!</v>
      </c>
      <c r="J60" s="24" t="e">
        <f>IF(#REF!="NA","NA",K60)</f>
        <v>#REF!</v>
      </c>
      <c r="K60" s="22">
        <v>1</v>
      </c>
      <c r="L60" s="23">
        <f t="shared" si="8"/>
        <v>1</v>
      </c>
      <c r="M60" s="24">
        <f t="shared" si="9"/>
        <v>1</v>
      </c>
      <c r="N60" s="22">
        <v>1</v>
      </c>
      <c r="O60" s="23" t="e">
        <f>IF(#REF!=P60,Q60)</f>
        <v>#REF!</v>
      </c>
      <c r="P60" s="24" t="e">
        <f>IF(#REF!="NA","NA",Q60)</f>
        <v>#REF!</v>
      </c>
      <c r="Q60" s="22">
        <v>1</v>
      </c>
      <c r="R60" s="23" t="e">
        <f>IF(#REF!=S60,T60)</f>
        <v>#REF!</v>
      </c>
      <c r="S60" s="24" t="e">
        <f>IF(#REF!="NA","NA",T60)</f>
        <v>#REF!</v>
      </c>
      <c r="T60" s="22">
        <v>1</v>
      </c>
      <c r="U60" s="23" t="e">
        <f>IF(#REF!=V60,W60)</f>
        <v>#REF!</v>
      </c>
      <c r="V60" s="24" t="e">
        <f>IF(#REF!="NA","NA",W60)</f>
        <v>#REF!</v>
      </c>
      <c r="W60" s="22">
        <v>1</v>
      </c>
      <c r="X60" s="23">
        <f t="shared" si="10"/>
        <v>1</v>
      </c>
      <c r="Y60" s="24">
        <f t="shared" si="11"/>
        <v>1</v>
      </c>
      <c r="Z60" s="22">
        <v>1</v>
      </c>
      <c r="AA60" s="23" t="e">
        <f>IF(#REF!=AB60,AC60)</f>
        <v>#REF!</v>
      </c>
      <c r="AB60" s="24" t="e">
        <f>IF(#REF!="NA","NA",AC60)</f>
        <v>#REF!</v>
      </c>
      <c r="AC60" s="25">
        <v>1</v>
      </c>
      <c r="AD60" s="23">
        <f t="shared" si="12"/>
        <v>1</v>
      </c>
      <c r="AE60" s="24">
        <f t="shared" si="13"/>
        <v>1</v>
      </c>
      <c r="AF60" s="26">
        <v>1</v>
      </c>
      <c r="AG60" s="23">
        <f t="shared" si="14"/>
        <v>1</v>
      </c>
      <c r="AH60" s="24">
        <f t="shared" si="15"/>
        <v>1</v>
      </c>
      <c r="AI60" s="26">
        <v>1</v>
      </c>
    </row>
    <row r="61" spans="1:35" ht="44" x14ac:dyDescent="0.2">
      <c r="A61" s="76">
        <v>52</v>
      </c>
      <c r="B61" s="163"/>
      <c r="C61" s="78" t="s">
        <v>366</v>
      </c>
      <c r="D61" s="79" t="s">
        <v>289</v>
      </c>
      <c r="E61" s="79" t="s">
        <v>5</v>
      </c>
      <c r="F61" s="79">
        <v>5</v>
      </c>
      <c r="G61" s="79" t="s">
        <v>5</v>
      </c>
      <c r="H61" s="82" t="s">
        <v>5</v>
      </c>
      <c r="I61" s="23" t="e">
        <f>IF(#REF!=J61,K61)</f>
        <v>#REF!</v>
      </c>
      <c r="J61" s="24" t="e">
        <f>IF(#REF!="NA","NA",K61)</f>
        <v>#REF!</v>
      </c>
      <c r="K61" s="22">
        <v>5</v>
      </c>
      <c r="L61" s="23" t="str">
        <f t="shared" si="8"/>
        <v>NA</v>
      </c>
      <c r="M61" s="24" t="str">
        <f t="shared" si="9"/>
        <v>NA</v>
      </c>
      <c r="N61" s="22" t="s">
        <v>5</v>
      </c>
      <c r="O61" s="23" t="e">
        <f>IF(#REF!=P61,Q61)</f>
        <v>#REF!</v>
      </c>
      <c r="P61" s="24" t="e">
        <f>IF(#REF!="NA","NA",Q61)</f>
        <v>#REF!</v>
      </c>
      <c r="Q61" s="22">
        <v>5</v>
      </c>
      <c r="R61" s="23" t="e">
        <f>IF(#REF!=S61,T61)</f>
        <v>#REF!</v>
      </c>
      <c r="S61" s="24" t="e">
        <f>IF(#REF!="NA","NA",T61)</f>
        <v>#REF!</v>
      </c>
      <c r="T61" s="22" t="s">
        <v>5</v>
      </c>
      <c r="U61" s="23" t="e">
        <f>IF(#REF!=V61,W61)</f>
        <v>#REF!</v>
      </c>
      <c r="V61" s="24" t="e">
        <f>IF(#REF!="NA","NA",W61)</f>
        <v>#REF!</v>
      </c>
      <c r="W61" s="22">
        <v>5</v>
      </c>
      <c r="X61" s="23">
        <f t="shared" si="10"/>
        <v>5</v>
      </c>
      <c r="Y61" s="24">
        <f t="shared" si="11"/>
        <v>5</v>
      </c>
      <c r="Z61" s="22">
        <v>5</v>
      </c>
      <c r="AA61" s="23" t="e">
        <f>IF(#REF!=AB61,AC61)</f>
        <v>#REF!</v>
      </c>
      <c r="AB61" s="24" t="e">
        <f>IF(#REF!="NA","NA",AC61)</f>
        <v>#REF!</v>
      </c>
      <c r="AC61" s="25">
        <v>5</v>
      </c>
      <c r="AD61" s="23" t="str">
        <f t="shared" si="12"/>
        <v>NA</v>
      </c>
      <c r="AE61" s="24" t="str">
        <f t="shared" si="13"/>
        <v>NA</v>
      </c>
      <c r="AF61" s="26" t="s">
        <v>5</v>
      </c>
      <c r="AG61" s="23" t="str">
        <f t="shared" si="14"/>
        <v>NA</v>
      </c>
      <c r="AH61" s="24" t="str">
        <f t="shared" si="15"/>
        <v>NA</v>
      </c>
      <c r="AI61" s="26" t="s">
        <v>5</v>
      </c>
    </row>
    <row r="62" spans="1:35" ht="66" x14ac:dyDescent="0.2">
      <c r="A62" s="76">
        <v>53</v>
      </c>
      <c r="B62" s="163"/>
      <c r="C62" s="84" t="s">
        <v>367</v>
      </c>
      <c r="D62" s="78" t="s">
        <v>368</v>
      </c>
      <c r="E62" s="79">
        <v>1</v>
      </c>
      <c r="F62" s="79">
        <v>1</v>
      </c>
      <c r="G62" s="79">
        <v>1</v>
      </c>
      <c r="H62" s="81">
        <v>1</v>
      </c>
      <c r="I62" s="23" t="e">
        <f>IF(#REF!=J62,K62)</f>
        <v>#REF!</v>
      </c>
      <c r="J62" s="24" t="e">
        <f>IF(#REF!="NA","NA",K62)</f>
        <v>#REF!</v>
      </c>
      <c r="K62" s="22">
        <v>1</v>
      </c>
      <c r="L62" s="23">
        <f t="shared" si="8"/>
        <v>1</v>
      </c>
      <c r="M62" s="24">
        <f t="shared" si="9"/>
        <v>1</v>
      </c>
      <c r="N62" s="22">
        <v>1</v>
      </c>
      <c r="O62" s="23" t="e">
        <f>IF(#REF!=P62,Q62)</f>
        <v>#REF!</v>
      </c>
      <c r="P62" s="24" t="e">
        <f>IF(#REF!="NA","NA",Q62)</f>
        <v>#REF!</v>
      </c>
      <c r="Q62" s="22">
        <v>1</v>
      </c>
      <c r="R62" s="23" t="e">
        <f>IF(#REF!=S62,T62)</f>
        <v>#REF!</v>
      </c>
      <c r="S62" s="24" t="e">
        <f>IF(#REF!="NA","NA",T62)</f>
        <v>#REF!</v>
      </c>
      <c r="T62" s="22">
        <v>1</v>
      </c>
      <c r="U62" s="23" t="e">
        <f>IF(#REF!=V62,W62)</f>
        <v>#REF!</v>
      </c>
      <c r="V62" s="24" t="e">
        <f>IF(#REF!="NA","NA",W62)</f>
        <v>#REF!</v>
      </c>
      <c r="W62" s="22">
        <v>1</v>
      </c>
      <c r="X62" s="23">
        <f t="shared" si="10"/>
        <v>1</v>
      </c>
      <c r="Y62" s="24">
        <f t="shared" si="11"/>
        <v>1</v>
      </c>
      <c r="Z62" s="22">
        <v>1</v>
      </c>
      <c r="AA62" s="23" t="e">
        <f>IF(#REF!=AB62,AC62)</f>
        <v>#REF!</v>
      </c>
      <c r="AB62" s="24" t="e">
        <f>IF(#REF!="NA","NA",AC62)</f>
        <v>#REF!</v>
      </c>
      <c r="AC62" s="25">
        <v>1</v>
      </c>
      <c r="AD62" s="23">
        <f t="shared" si="12"/>
        <v>1</v>
      </c>
      <c r="AE62" s="24">
        <f t="shared" si="13"/>
        <v>1</v>
      </c>
      <c r="AF62" s="26">
        <v>1</v>
      </c>
      <c r="AG62" s="23">
        <f t="shared" si="14"/>
        <v>1</v>
      </c>
      <c r="AH62" s="24">
        <f t="shared" si="15"/>
        <v>1</v>
      </c>
      <c r="AI62" s="26">
        <v>1</v>
      </c>
    </row>
    <row r="63" spans="1:35" ht="176" x14ac:dyDescent="0.2">
      <c r="A63" s="76">
        <v>54</v>
      </c>
      <c r="B63" s="164"/>
      <c r="C63" s="78" t="s">
        <v>199</v>
      </c>
      <c r="D63" s="78" t="s">
        <v>369</v>
      </c>
      <c r="E63" s="79">
        <v>5</v>
      </c>
      <c r="F63" s="79">
        <v>5</v>
      </c>
      <c r="G63" s="79">
        <v>5</v>
      </c>
      <c r="H63" s="82">
        <v>5</v>
      </c>
      <c r="I63" s="23" t="e">
        <f>IF(#REF!=J63,K63)</f>
        <v>#REF!</v>
      </c>
      <c r="J63" s="24" t="e">
        <f>IF(#REF!="NA","NA",K63)</f>
        <v>#REF!</v>
      </c>
      <c r="K63" s="22">
        <v>5</v>
      </c>
      <c r="L63" s="23">
        <f t="shared" si="8"/>
        <v>5</v>
      </c>
      <c r="M63" s="24">
        <f t="shared" si="9"/>
        <v>5</v>
      </c>
      <c r="N63" s="22">
        <v>5</v>
      </c>
      <c r="O63" s="23" t="e">
        <f>IF(#REF!=P63,Q63)</f>
        <v>#REF!</v>
      </c>
      <c r="P63" s="24" t="e">
        <f>IF(#REF!="NA","NA",Q63)</f>
        <v>#REF!</v>
      </c>
      <c r="Q63" s="22">
        <v>5</v>
      </c>
      <c r="R63" s="23" t="e">
        <f>IF(#REF!=S63,T63)</f>
        <v>#REF!</v>
      </c>
      <c r="S63" s="24" t="e">
        <f>IF(#REF!="NA","NA",T63)</f>
        <v>#REF!</v>
      </c>
      <c r="T63" s="22">
        <v>5</v>
      </c>
      <c r="U63" s="23" t="e">
        <f>IF(#REF!=V63,W63)</f>
        <v>#REF!</v>
      </c>
      <c r="V63" s="24" t="e">
        <f>IF(#REF!="NA","NA",W63)</f>
        <v>#REF!</v>
      </c>
      <c r="W63" s="22">
        <v>5</v>
      </c>
      <c r="X63" s="23">
        <f t="shared" si="10"/>
        <v>5</v>
      </c>
      <c r="Y63" s="24">
        <f t="shared" si="11"/>
        <v>5</v>
      </c>
      <c r="Z63" s="22">
        <v>5</v>
      </c>
      <c r="AA63" s="23" t="e">
        <f>IF(#REF!=AB63,AC63)</f>
        <v>#REF!</v>
      </c>
      <c r="AB63" s="24" t="e">
        <f>IF(#REF!="NA","NA",AC63)</f>
        <v>#REF!</v>
      </c>
      <c r="AC63" s="25">
        <v>5</v>
      </c>
      <c r="AD63" s="23">
        <f t="shared" si="12"/>
        <v>5</v>
      </c>
      <c r="AE63" s="24">
        <f t="shared" si="13"/>
        <v>5</v>
      </c>
      <c r="AF63" s="26">
        <v>5</v>
      </c>
      <c r="AG63" s="23">
        <f t="shared" si="14"/>
        <v>5</v>
      </c>
      <c r="AH63" s="24">
        <f t="shared" si="15"/>
        <v>5</v>
      </c>
      <c r="AI63" s="26">
        <v>5</v>
      </c>
    </row>
    <row r="64" spans="1:35" hidden="1" x14ac:dyDescent="0.2">
      <c r="E64" s="37">
        <f t="shared" ref="E64:AI64" si="16">SUM(E10:E63)</f>
        <v>165</v>
      </c>
      <c r="F64" s="37">
        <f t="shared" si="16"/>
        <v>189</v>
      </c>
      <c r="G64" s="37">
        <f t="shared" si="16"/>
        <v>180</v>
      </c>
      <c r="H64" s="37">
        <f t="shared" si="16"/>
        <v>180</v>
      </c>
      <c r="I64" s="37" t="e">
        <f t="shared" si="16"/>
        <v>#REF!</v>
      </c>
      <c r="J64" s="37" t="e">
        <f t="shared" si="16"/>
        <v>#REF!</v>
      </c>
      <c r="K64" s="37">
        <f t="shared" si="16"/>
        <v>190</v>
      </c>
      <c r="L64" s="37">
        <f t="shared" si="16"/>
        <v>165</v>
      </c>
      <c r="M64" s="37">
        <f t="shared" si="16"/>
        <v>165</v>
      </c>
      <c r="N64" s="37">
        <f t="shared" si="16"/>
        <v>165</v>
      </c>
      <c r="O64" s="37" t="e">
        <f t="shared" si="16"/>
        <v>#REF!</v>
      </c>
      <c r="P64" s="37" t="e">
        <f t="shared" si="16"/>
        <v>#REF!</v>
      </c>
      <c r="Q64" s="37">
        <f t="shared" si="16"/>
        <v>193</v>
      </c>
      <c r="R64" s="37" t="e">
        <f t="shared" si="16"/>
        <v>#REF!</v>
      </c>
      <c r="S64" s="37" t="e">
        <f t="shared" si="16"/>
        <v>#REF!</v>
      </c>
      <c r="T64" s="37">
        <f t="shared" si="16"/>
        <v>154</v>
      </c>
      <c r="U64" s="37" t="e">
        <f t="shared" si="16"/>
        <v>#REF!</v>
      </c>
      <c r="V64" s="37" t="e">
        <f t="shared" si="16"/>
        <v>#REF!</v>
      </c>
      <c r="W64" s="37">
        <f t="shared" si="16"/>
        <v>179</v>
      </c>
      <c r="X64" s="37">
        <f t="shared" si="16"/>
        <v>189</v>
      </c>
      <c r="Y64" s="37">
        <f t="shared" si="16"/>
        <v>189</v>
      </c>
      <c r="Z64" s="37">
        <f t="shared" si="16"/>
        <v>189</v>
      </c>
      <c r="AA64" s="37" t="e">
        <f t="shared" si="16"/>
        <v>#REF!</v>
      </c>
      <c r="AB64" s="37" t="e">
        <f t="shared" si="16"/>
        <v>#REF!</v>
      </c>
      <c r="AC64" s="37">
        <f t="shared" si="16"/>
        <v>184</v>
      </c>
      <c r="AD64" s="37">
        <f t="shared" si="16"/>
        <v>180</v>
      </c>
      <c r="AE64" s="37">
        <f t="shared" si="16"/>
        <v>180</v>
      </c>
      <c r="AF64" s="37">
        <f t="shared" si="16"/>
        <v>180</v>
      </c>
      <c r="AG64" s="37">
        <f t="shared" si="16"/>
        <v>180</v>
      </c>
      <c r="AH64" s="37">
        <f t="shared" si="16"/>
        <v>180</v>
      </c>
      <c r="AI64" s="37">
        <f t="shared" si="16"/>
        <v>180</v>
      </c>
    </row>
    <row r="65" spans="5:35" hidden="1" x14ac:dyDescent="0.2">
      <c r="E65">
        <f>IF(E64=165,20,0)</f>
        <v>20</v>
      </c>
      <c r="F65">
        <f>IF(F64=189,20,0)</f>
        <v>20</v>
      </c>
      <c r="G65">
        <f t="shared" ref="G65:AI65" si="17">IF(G64=180,20,0)</f>
        <v>20</v>
      </c>
      <c r="H65">
        <f t="shared" si="17"/>
        <v>20</v>
      </c>
      <c r="I65" t="e">
        <f t="shared" si="17"/>
        <v>#REF!</v>
      </c>
      <c r="J65" t="e">
        <f t="shared" si="17"/>
        <v>#REF!</v>
      </c>
      <c r="K65">
        <f t="shared" si="17"/>
        <v>0</v>
      </c>
      <c r="L65">
        <f t="shared" si="17"/>
        <v>0</v>
      </c>
      <c r="M65">
        <f t="shared" si="17"/>
        <v>0</v>
      </c>
      <c r="N65">
        <f t="shared" si="17"/>
        <v>0</v>
      </c>
      <c r="O65" t="e">
        <f t="shared" si="17"/>
        <v>#REF!</v>
      </c>
      <c r="P65" t="e">
        <f t="shared" si="17"/>
        <v>#REF!</v>
      </c>
      <c r="Q65">
        <f t="shared" si="17"/>
        <v>0</v>
      </c>
      <c r="R65" t="e">
        <f t="shared" si="17"/>
        <v>#REF!</v>
      </c>
      <c r="S65" t="e">
        <f t="shared" si="17"/>
        <v>#REF!</v>
      </c>
      <c r="T65">
        <f t="shared" si="17"/>
        <v>0</v>
      </c>
      <c r="U65" t="e">
        <f t="shared" si="17"/>
        <v>#REF!</v>
      </c>
      <c r="V65" t="e">
        <f t="shared" si="17"/>
        <v>#REF!</v>
      </c>
      <c r="W65">
        <f t="shared" si="17"/>
        <v>0</v>
      </c>
      <c r="X65">
        <f t="shared" si="17"/>
        <v>0</v>
      </c>
      <c r="Y65">
        <f t="shared" si="17"/>
        <v>0</v>
      </c>
      <c r="Z65">
        <f t="shared" si="17"/>
        <v>0</v>
      </c>
      <c r="AA65" t="e">
        <f t="shared" si="17"/>
        <v>#REF!</v>
      </c>
      <c r="AB65" t="e">
        <f t="shared" si="17"/>
        <v>#REF!</v>
      </c>
      <c r="AC65">
        <f t="shared" si="17"/>
        <v>0</v>
      </c>
      <c r="AD65">
        <f t="shared" si="17"/>
        <v>20</v>
      </c>
      <c r="AE65">
        <f t="shared" si="17"/>
        <v>20</v>
      </c>
      <c r="AF65">
        <f t="shared" si="17"/>
        <v>20</v>
      </c>
      <c r="AG65">
        <f t="shared" si="17"/>
        <v>20</v>
      </c>
      <c r="AH65">
        <f t="shared" si="17"/>
        <v>20</v>
      </c>
      <c r="AI65">
        <f t="shared" si="17"/>
        <v>20</v>
      </c>
    </row>
    <row r="66" spans="5:35" ht="43" hidden="1" thickBot="1" x14ac:dyDescent="0.25">
      <c r="E66" s="15" t="s">
        <v>333</v>
      </c>
      <c r="F66" s="15" t="s">
        <v>163</v>
      </c>
      <c r="G66" s="15" t="s">
        <v>338</v>
      </c>
      <c r="H66" s="16" t="s">
        <v>317</v>
      </c>
      <c r="I66" s="30" t="e">
        <f>IF(I64=190,10,0)</f>
        <v>#REF!</v>
      </c>
      <c r="J66" s="31"/>
      <c r="K66" s="32"/>
      <c r="L66" s="30">
        <f>IF(L64=165,10,0)</f>
        <v>10</v>
      </c>
      <c r="M66" s="31"/>
      <c r="N66" s="32"/>
      <c r="O66" s="30" t="e">
        <f>IF(O64=193,10,0)</f>
        <v>#REF!</v>
      </c>
      <c r="P66" s="31"/>
      <c r="Q66" s="32"/>
      <c r="R66" s="30" t="e">
        <f>IF(R64=154,10,0)</f>
        <v>#REF!</v>
      </c>
      <c r="S66" s="31"/>
      <c r="T66" s="32"/>
      <c r="U66" s="30" t="e">
        <f>IF(U64=179,10,0)</f>
        <v>#REF!</v>
      </c>
      <c r="V66" s="31"/>
      <c r="W66" s="32"/>
      <c r="X66" s="30">
        <f>IF(X64=189,10,0)</f>
        <v>10</v>
      </c>
      <c r="Y66" s="31"/>
      <c r="Z66" s="32"/>
      <c r="AA66" s="30" t="e">
        <f>IF(AA64=184,10,0)</f>
        <v>#REF!</v>
      </c>
      <c r="AB66" s="31"/>
      <c r="AC66" s="33"/>
      <c r="AD66" s="34">
        <f>IF(AD64=180,10,0)</f>
        <v>10</v>
      </c>
      <c r="AE66" s="35"/>
      <c r="AF66" s="36"/>
      <c r="AG66" s="34">
        <f>IF(AG64=180,10,0)</f>
        <v>10</v>
      </c>
      <c r="AH66" s="35"/>
      <c r="AI66" s="36"/>
    </row>
    <row r="67" spans="5:35" x14ac:dyDescent="0.2">
      <c r="I67" s="166" t="s">
        <v>332</v>
      </c>
      <c r="J67" s="167"/>
      <c r="K67" s="168"/>
      <c r="L67" s="166" t="s">
        <v>333</v>
      </c>
      <c r="M67" s="167"/>
      <c r="N67" s="168"/>
      <c r="O67" s="166" t="s">
        <v>334</v>
      </c>
      <c r="P67" s="167"/>
      <c r="Q67" s="168"/>
      <c r="R67" s="166" t="s">
        <v>335</v>
      </c>
      <c r="S67" s="167"/>
      <c r="T67" s="168"/>
      <c r="U67" s="166" t="s">
        <v>336</v>
      </c>
      <c r="V67" s="167"/>
      <c r="W67" s="168"/>
      <c r="X67" s="166" t="s">
        <v>163</v>
      </c>
      <c r="Y67" s="167"/>
      <c r="Z67" s="168"/>
      <c r="AA67" s="166" t="s">
        <v>337</v>
      </c>
      <c r="AB67" s="167"/>
      <c r="AC67" s="167"/>
      <c r="AD67" s="158" t="s">
        <v>338</v>
      </c>
      <c r="AE67" s="159"/>
      <c r="AF67" s="160"/>
      <c r="AG67" s="158" t="s">
        <v>317</v>
      </c>
      <c r="AH67" s="159"/>
      <c r="AI67" s="160"/>
    </row>
  </sheetData>
  <mergeCells count="34">
    <mergeCell ref="X67:Z67"/>
    <mergeCell ref="AG9:AI9"/>
    <mergeCell ref="B10:B30"/>
    <mergeCell ref="AA67:AC67"/>
    <mergeCell ref="AD67:AF67"/>
    <mergeCell ref="AG67:AI67"/>
    <mergeCell ref="I67:K67"/>
    <mergeCell ref="L67:N67"/>
    <mergeCell ref="O67:Q67"/>
    <mergeCell ref="R67:T67"/>
    <mergeCell ref="U67:W67"/>
    <mergeCell ref="R9:T9"/>
    <mergeCell ref="B31:B39"/>
    <mergeCell ref="U9:W9"/>
    <mergeCell ref="X9:Z9"/>
    <mergeCell ref="AA9:AC9"/>
    <mergeCell ref="AD9:AF9"/>
    <mergeCell ref="B40:B50"/>
    <mergeCell ref="B51:B63"/>
    <mergeCell ref="A7:H8"/>
    <mergeCell ref="I9:K9"/>
    <mergeCell ref="L9:N9"/>
    <mergeCell ref="O9:Q9"/>
    <mergeCell ref="K1:N1"/>
    <mergeCell ref="K2:N2"/>
    <mergeCell ref="A3:F3"/>
    <mergeCell ref="K3:N3"/>
    <mergeCell ref="A1:H1"/>
    <mergeCell ref="A2:H2"/>
    <mergeCell ref="A5:F5"/>
    <mergeCell ref="K5:N5"/>
    <mergeCell ref="B6:D6"/>
    <mergeCell ref="A4:H4"/>
    <mergeCell ref="E6:H6"/>
  </mergeCells>
  <phoneticPr fontId="23" type="noConversion"/>
  <printOptions horizontalCentered="1"/>
  <pageMargins left="0.19685039370078741" right="0.19685039370078741" top="0.39370078740157483" bottom="0.39370078740157483" header="0" footer="0"/>
  <pageSetup paperSize="9" scale="4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4"/>
  <sheetViews>
    <sheetView view="pageBreakPreview" zoomScaleSheetLayoutView="100" workbookViewId="0">
      <selection activeCell="Y10" sqref="Y10"/>
    </sheetView>
  </sheetViews>
  <sheetFormatPr baseColWidth="10" defaultRowHeight="13" x14ac:dyDescent="0.15"/>
  <cols>
    <col min="1" max="1" width="18" customWidth="1"/>
    <col min="2" max="2" width="20.5" customWidth="1"/>
    <col min="3" max="6" width="12.1640625" customWidth="1"/>
    <col min="7" max="7" width="23.33203125" customWidth="1"/>
    <col min="8" max="22" width="11.5" hidden="1" customWidth="1"/>
  </cols>
  <sheetData>
    <row r="1" spans="1:14" ht="16" x14ac:dyDescent="0.15">
      <c r="A1" s="171" t="s">
        <v>370</v>
      </c>
      <c r="B1" s="171"/>
      <c r="C1" s="171"/>
      <c r="D1" s="171"/>
      <c r="E1" s="171"/>
      <c r="F1" s="171"/>
      <c r="G1" s="171"/>
      <c r="H1" s="171"/>
      <c r="I1" s="1"/>
      <c r="J1" s="3"/>
      <c r="K1" s="150"/>
      <c r="L1" s="150"/>
      <c r="M1" s="150"/>
      <c r="N1" s="150"/>
    </row>
    <row r="2" spans="1:14" ht="16" x14ac:dyDescent="0.15">
      <c r="A2" s="171" t="s">
        <v>7</v>
      </c>
      <c r="B2" s="171"/>
      <c r="C2" s="171"/>
      <c r="D2" s="171"/>
      <c r="E2" s="171"/>
      <c r="F2" s="171"/>
      <c r="G2" s="171"/>
      <c r="H2" s="171"/>
      <c r="I2" s="1"/>
      <c r="J2" s="3"/>
      <c r="K2" s="150"/>
      <c r="L2" s="150"/>
      <c r="M2" s="150"/>
      <c r="N2" s="150"/>
    </row>
    <row r="3" spans="1:14" ht="16" x14ac:dyDescent="0.2">
      <c r="A3" s="172"/>
      <c r="B3" s="172"/>
      <c r="C3" s="172"/>
      <c r="D3" s="172"/>
      <c r="E3" s="172"/>
      <c r="F3" s="172"/>
      <c r="G3" s="99"/>
      <c r="H3" s="101"/>
      <c r="I3" s="1"/>
      <c r="J3" s="3"/>
      <c r="K3" s="150"/>
      <c r="L3" s="150"/>
      <c r="M3" s="150"/>
      <c r="N3" s="150"/>
    </row>
    <row r="4" spans="1:14" ht="16" x14ac:dyDescent="0.15">
      <c r="A4" s="169" t="str">
        <f>Carátula!A4:G4</f>
        <v>CÉDULA DE EVALUACIÓN PARA IMPLANTE COCLEAR</v>
      </c>
      <c r="B4" s="169"/>
      <c r="C4" s="169"/>
      <c r="D4" s="169"/>
      <c r="E4" s="169"/>
      <c r="F4" s="169"/>
      <c r="G4" s="169"/>
      <c r="H4" s="169"/>
      <c r="I4" s="1"/>
      <c r="J4" s="3"/>
      <c r="K4" s="12"/>
      <c r="L4" s="12"/>
      <c r="M4" s="12"/>
      <c r="N4" s="12"/>
    </row>
    <row r="5" spans="1:14" ht="16" x14ac:dyDescent="0.15">
      <c r="A5" s="105"/>
      <c r="B5" s="105"/>
      <c r="C5" s="105"/>
      <c r="D5" s="105"/>
      <c r="E5" s="105"/>
      <c r="F5" s="105"/>
      <c r="G5" s="109">
        <v>2023</v>
      </c>
      <c r="H5" s="105"/>
      <c r="I5" s="1"/>
      <c r="J5" s="3"/>
      <c r="K5" s="12"/>
      <c r="L5" s="12"/>
      <c r="M5" s="12"/>
      <c r="N5" s="12"/>
    </row>
    <row r="6" spans="1:14" ht="16" x14ac:dyDescent="0.15">
      <c r="A6" s="105"/>
      <c r="B6" s="170" t="s">
        <v>393</v>
      </c>
      <c r="C6" s="170"/>
      <c r="D6" s="139">
        <f>Carátula!C10</f>
        <v>0</v>
      </c>
      <c r="E6" s="139"/>
      <c r="F6" s="139"/>
      <c r="G6" s="105"/>
      <c r="H6" s="105"/>
      <c r="I6" s="1"/>
      <c r="J6" s="3"/>
      <c r="K6" s="12"/>
      <c r="L6" s="12"/>
      <c r="M6" s="12"/>
      <c r="N6" s="12"/>
    </row>
    <row r="7" spans="1:14" ht="16" x14ac:dyDescent="0.15">
      <c r="A7" s="105"/>
      <c r="B7" s="170"/>
      <c r="C7" s="170"/>
      <c r="D7" s="139"/>
      <c r="E7" s="139"/>
      <c r="F7" s="139"/>
      <c r="G7" s="105"/>
      <c r="H7" s="105"/>
      <c r="I7" s="1"/>
      <c r="J7" s="3"/>
      <c r="K7" s="12"/>
      <c r="L7" s="12"/>
      <c r="M7" s="12"/>
      <c r="N7" s="12"/>
    </row>
    <row r="8" spans="1:14" ht="16" x14ac:dyDescent="0.15">
      <c r="A8" s="105"/>
      <c r="B8" s="139" t="s">
        <v>394</v>
      </c>
      <c r="C8" s="139"/>
      <c r="D8" s="139">
        <f>Carátula!C9</f>
        <v>0</v>
      </c>
      <c r="E8" s="139"/>
      <c r="F8" s="139"/>
      <c r="G8" s="105"/>
      <c r="H8" s="105"/>
      <c r="I8" s="1"/>
      <c r="J8" s="3"/>
      <c r="K8" s="12"/>
      <c r="L8" s="12"/>
      <c r="M8" s="12"/>
      <c r="N8" s="12"/>
    </row>
    <row r="11" spans="1:14" ht="16" x14ac:dyDescent="0.2">
      <c r="A11" s="177"/>
      <c r="B11" s="177"/>
      <c r="C11" s="177"/>
      <c r="D11" s="177"/>
      <c r="E11" s="177"/>
      <c r="F11" s="177"/>
      <c r="G11" s="177"/>
    </row>
    <row r="12" spans="1:14" ht="16" x14ac:dyDescent="0.2">
      <c r="A12" s="85"/>
      <c r="B12" s="38"/>
      <c r="C12" s="175" t="s">
        <v>139</v>
      </c>
      <c r="D12" s="175"/>
      <c r="E12" s="175"/>
      <c r="F12" s="175"/>
      <c r="G12" s="67"/>
    </row>
    <row r="13" spans="1:14" ht="13.25" customHeight="1" x14ac:dyDescent="0.2">
      <c r="A13" s="86"/>
      <c r="B13" s="87" t="s">
        <v>140</v>
      </c>
      <c r="C13" s="174" t="s">
        <v>141</v>
      </c>
      <c r="D13" s="174"/>
      <c r="E13" s="174"/>
      <c r="F13" s="174"/>
      <c r="G13" s="88"/>
    </row>
    <row r="14" spans="1:14" ht="13.25" customHeight="1" x14ac:dyDescent="0.2">
      <c r="A14" s="86"/>
      <c r="B14" s="87" t="s">
        <v>142</v>
      </c>
      <c r="C14" s="174" t="s">
        <v>143</v>
      </c>
      <c r="D14" s="174"/>
      <c r="E14" s="174"/>
      <c r="F14" s="174"/>
      <c r="G14" s="88"/>
    </row>
    <row r="15" spans="1:14" ht="14" x14ac:dyDescent="0.2">
      <c r="A15" s="89"/>
      <c r="B15" s="89"/>
      <c r="C15" s="90"/>
      <c r="D15" s="90"/>
      <c r="E15" s="90"/>
      <c r="F15" s="90"/>
      <c r="G15" s="38"/>
    </row>
    <row r="16" spans="1:14" ht="16" x14ac:dyDescent="0.2">
      <c r="A16" s="91"/>
      <c r="B16" s="92" t="s">
        <v>144</v>
      </c>
      <c r="C16" s="93">
        <f>Evaluación!J199</f>
        <v>760</v>
      </c>
      <c r="D16" s="178" t="s">
        <v>245</v>
      </c>
      <c r="E16" s="178"/>
      <c r="F16" s="94">
        <f>Evaluación!H199</f>
        <v>760</v>
      </c>
      <c r="G16" s="38"/>
    </row>
    <row r="17" spans="1:9" ht="16" x14ac:dyDescent="0.2">
      <c r="A17" s="85"/>
      <c r="B17" s="95"/>
      <c r="C17" s="96"/>
      <c r="D17" s="95"/>
      <c r="E17" s="95"/>
      <c r="F17" s="97"/>
      <c r="G17" s="38"/>
    </row>
    <row r="18" spans="1:9" ht="16" x14ac:dyDescent="0.2">
      <c r="A18" s="85"/>
      <c r="B18" s="98"/>
      <c r="C18" s="96"/>
      <c r="D18" s="95"/>
      <c r="E18" s="95"/>
      <c r="F18" s="97"/>
      <c r="G18" s="38"/>
    </row>
    <row r="19" spans="1:9" ht="16" x14ac:dyDescent="0.2">
      <c r="A19" s="99" t="s">
        <v>145</v>
      </c>
      <c r="B19" s="176">
        <f>F16/C16</f>
        <v>1</v>
      </c>
      <c r="C19" s="176"/>
      <c r="D19" s="85"/>
      <c r="E19" s="85"/>
      <c r="F19" s="85"/>
      <c r="G19" s="38"/>
    </row>
    <row r="20" spans="1:9" ht="17" thickTop="1" x14ac:dyDescent="0.2">
      <c r="A20" s="85"/>
      <c r="B20" s="85"/>
      <c r="C20" s="85"/>
      <c r="D20" s="85"/>
      <c r="E20" s="85"/>
      <c r="F20" s="85"/>
      <c r="G20" s="38"/>
    </row>
    <row r="21" spans="1:9" x14ac:dyDescent="0.15">
      <c r="A21" s="173"/>
      <c r="B21" s="173"/>
      <c r="C21" s="173"/>
      <c r="D21" s="173"/>
      <c r="E21" s="173"/>
      <c r="F21" s="173"/>
      <c r="G21" s="173"/>
      <c r="I21" t="s">
        <v>214</v>
      </c>
    </row>
    <row r="22" spans="1:9" x14ac:dyDescent="0.15">
      <c r="A22" s="173"/>
      <c r="B22" s="173"/>
      <c r="C22" s="173"/>
      <c r="D22" s="173"/>
      <c r="E22" s="173"/>
      <c r="F22" s="173"/>
      <c r="G22" s="173"/>
      <c r="I22" t="s">
        <v>213</v>
      </c>
    </row>
    <row r="23" spans="1:9" x14ac:dyDescent="0.15">
      <c r="A23" s="173"/>
      <c r="B23" s="173"/>
      <c r="C23" s="173"/>
      <c r="D23" s="173"/>
      <c r="E23" s="173"/>
      <c r="F23" s="173"/>
      <c r="G23" s="173"/>
    </row>
    <row r="24" spans="1:9" x14ac:dyDescent="0.15">
      <c r="A24" s="173"/>
      <c r="B24" s="173"/>
      <c r="C24" s="173"/>
      <c r="D24" s="173"/>
      <c r="E24" s="173"/>
      <c r="F24" s="173"/>
      <c r="G24" s="173"/>
    </row>
  </sheetData>
  <mergeCells count="21">
    <mergeCell ref="A11:G11"/>
    <mergeCell ref="D16:E16"/>
    <mergeCell ref="A21:G21"/>
    <mergeCell ref="A22:G22"/>
    <mergeCell ref="A23:G23"/>
    <mergeCell ref="A24:G24"/>
    <mergeCell ref="C14:F14"/>
    <mergeCell ref="C12:F12"/>
    <mergeCell ref="C13:F13"/>
    <mergeCell ref="B19:C19"/>
    <mergeCell ref="A1:H1"/>
    <mergeCell ref="K1:N1"/>
    <mergeCell ref="A2:H2"/>
    <mergeCell ref="K2:N2"/>
    <mergeCell ref="A3:F3"/>
    <mergeCell ref="K3:N3"/>
    <mergeCell ref="A4:H4"/>
    <mergeCell ref="B6:C7"/>
    <mergeCell ref="B8:C8"/>
    <mergeCell ref="D6:F7"/>
    <mergeCell ref="D8:F8"/>
  </mergeCells>
  <phoneticPr fontId="23" type="noConversion"/>
  <printOptions horizontalCentered="1"/>
  <pageMargins left="0.74791666666666667" right="0.74791666666666667" top="0.98402777777777783" bottom="0.98402777777777783" header="0.51180555555555562" footer="0.51180555555555562"/>
  <pageSetup paperSize="9" scale="76" firstPageNumber="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Carátula</vt:lpstr>
      <vt:lpstr>Evaluación</vt:lpstr>
      <vt:lpstr>Carro rojo</vt:lpstr>
      <vt:lpstr>Resultado</vt:lpstr>
      <vt:lpstr>Carátula!Área_de_impresión</vt:lpstr>
      <vt:lpstr>'Carro rojo'!Área_de_impresión</vt:lpstr>
      <vt:lpstr>Evaluación!Área_de_impresión</vt:lpstr>
      <vt:lpstr>Resultado!Área_de_impresión</vt:lpstr>
      <vt:lpstr>'Carro rojo'!Títulos_a_imprimir</vt:lpstr>
      <vt:lpstr>Evaluación!Títulos_a_imprimir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ASUNCIONP</dc:creator>
  <cp:lastModifiedBy>Microsoft Office User</cp:lastModifiedBy>
  <cp:lastPrinted>2022-08-24T17:01:07Z</cp:lastPrinted>
  <dcterms:created xsi:type="dcterms:W3CDTF">2010-06-16T20:31:52Z</dcterms:created>
  <dcterms:modified xsi:type="dcterms:W3CDTF">2023-06-30T15:24:48Z</dcterms:modified>
</cp:coreProperties>
</file>