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jorge.lopezr\Desktop\Cédulas versión final\Cédulas finales 2023\"/>
    </mc:Choice>
  </mc:AlternateContent>
  <bookViews>
    <workbookView xWindow="0" yWindow="0" windowWidth="28800" windowHeight="11580"/>
  </bookViews>
  <sheets>
    <sheet name="Carátula" sheetId="1" r:id="rId1"/>
    <sheet name="Evaluación" sheetId="2" r:id="rId2"/>
    <sheet name="Carro rojo" sheetId="6" r:id="rId3"/>
    <sheet name="Resultado" sheetId="3" r:id="rId4"/>
  </sheets>
  <definedNames>
    <definedName name="_xlnm._FilterDatabase" localSheetId="1" hidden="1">Evaluación!$C$9:$J$289</definedName>
    <definedName name="_xlnm.Print_Area" localSheetId="0">Carátula!$A$1:$G$32</definedName>
    <definedName name="_xlnm.Print_Area" localSheetId="1">Evaluación!$A$1:$F$289</definedName>
    <definedName name="_xlnm.Print_Area" localSheetId="3">Resultado!$A$1:$H$16</definedName>
    <definedName name="_xlnm.Print_Titles" localSheetId="2">'Carro rojo'!$1:$7</definedName>
    <definedName name="_xlnm.Print_Titles" localSheetId="1">Evaluación!$1:$9</definedName>
  </definedNames>
  <calcPr calcId="162913"/>
</workbook>
</file>

<file path=xl/calcChain.xml><?xml version="1.0" encoding="utf-8"?>
<calcChain xmlns="http://schemas.openxmlformats.org/spreadsheetml/2006/main">
  <c r="D12" i="3" l="1"/>
  <c r="D10" i="3"/>
  <c r="E8" i="2" l="1"/>
  <c r="G8" i="3" l="1"/>
  <c r="A5" i="3"/>
  <c r="D7" i="6"/>
  <c r="D6" i="6"/>
  <c r="A6" i="6"/>
  <c r="A5" i="6"/>
  <c r="E7" i="2"/>
  <c r="A7" i="2"/>
  <c r="A6" i="2" l="1"/>
  <c r="D63" i="6"/>
  <c r="D64" i="6" s="1"/>
  <c r="F161" i="2" s="1"/>
  <c r="E63" i="6"/>
  <c r="E64" i="6" s="1"/>
  <c r="F63" i="6"/>
  <c r="F64" i="6" s="1"/>
  <c r="F162" i="2" s="1"/>
  <c r="G63" i="6"/>
  <c r="G64" i="6" s="1"/>
  <c r="F163" i="2" s="1"/>
  <c r="I163" i="2" s="1"/>
  <c r="J291" i="2"/>
  <c r="D14" i="3" s="1"/>
  <c r="I286" i="2"/>
  <c r="H286" i="2" s="1"/>
  <c r="I288" i="2"/>
  <c r="H288" i="2" s="1"/>
  <c r="I289" i="2"/>
  <c r="H289" i="2" s="1"/>
  <c r="I164" i="2"/>
  <c r="H164" i="2" s="1"/>
  <c r="I10" i="2"/>
  <c r="H10" i="2" s="1"/>
  <c r="I11" i="2"/>
  <c r="H11" i="2" s="1"/>
  <c r="I12" i="2"/>
  <c r="H12" i="2" s="1"/>
  <c r="I13" i="2"/>
  <c r="H13" i="2" s="1"/>
  <c r="I14" i="2"/>
  <c r="H14" i="2" s="1"/>
  <c r="I15" i="2"/>
  <c r="H15" i="2" s="1"/>
  <c r="I16" i="2"/>
  <c r="H16" i="2" s="1"/>
  <c r="I17" i="2"/>
  <c r="H17" i="2" s="1"/>
  <c r="I18" i="2"/>
  <c r="H18" i="2" s="1"/>
  <c r="I19" i="2"/>
  <c r="H19" i="2" s="1"/>
  <c r="I20" i="2"/>
  <c r="H20" i="2" s="1"/>
  <c r="I21" i="2"/>
  <c r="H21" i="2" s="1"/>
  <c r="I22" i="2"/>
  <c r="H22" i="2" s="1"/>
  <c r="I23" i="2"/>
  <c r="H23" i="2" s="1"/>
  <c r="I24" i="2"/>
  <c r="H24" i="2" s="1"/>
  <c r="I25" i="2"/>
  <c r="H25" i="2" s="1"/>
  <c r="I26" i="2"/>
  <c r="H26" i="2" s="1"/>
  <c r="I27" i="2"/>
  <c r="H27" i="2" s="1"/>
  <c r="I28" i="2"/>
  <c r="H28" i="2" s="1"/>
  <c r="I29" i="2"/>
  <c r="H29" i="2" s="1"/>
  <c r="I30" i="2"/>
  <c r="H30" i="2" s="1"/>
  <c r="I31" i="2"/>
  <c r="H31" i="2" s="1"/>
  <c r="I32" i="2"/>
  <c r="H32" i="2" s="1"/>
  <c r="I33" i="2"/>
  <c r="H33" i="2" s="1"/>
  <c r="I34" i="2"/>
  <c r="H34" i="2" s="1"/>
  <c r="I35" i="2"/>
  <c r="H35" i="2" s="1"/>
  <c r="I36" i="2"/>
  <c r="H36" i="2" s="1"/>
  <c r="I37" i="2"/>
  <c r="H37" i="2" s="1"/>
  <c r="I38" i="2"/>
  <c r="H38" i="2" s="1"/>
  <c r="I39" i="2"/>
  <c r="H39" i="2" s="1"/>
  <c r="I40" i="2"/>
  <c r="H40" i="2" s="1"/>
  <c r="I41" i="2"/>
  <c r="H41" i="2" s="1"/>
  <c r="I42" i="2"/>
  <c r="H42" i="2" s="1"/>
  <c r="I43" i="2"/>
  <c r="H43" i="2" s="1"/>
  <c r="I44" i="2"/>
  <c r="H44" i="2" s="1"/>
  <c r="I45" i="2"/>
  <c r="H45" i="2" s="1"/>
  <c r="I46" i="2"/>
  <c r="H46" i="2" s="1"/>
  <c r="I47" i="2"/>
  <c r="H47" i="2" s="1"/>
  <c r="I48" i="2"/>
  <c r="H48" i="2" s="1"/>
  <c r="I49" i="2"/>
  <c r="H49" i="2" s="1"/>
  <c r="I50" i="2"/>
  <c r="H50" i="2" s="1"/>
  <c r="I51" i="2"/>
  <c r="H51" i="2" s="1"/>
  <c r="I52" i="2"/>
  <c r="H52" i="2" s="1"/>
  <c r="I53" i="2"/>
  <c r="H53" i="2" s="1"/>
  <c r="I54" i="2"/>
  <c r="H54" i="2" s="1"/>
  <c r="I55" i="2"/>
  <c r="H55" i="2" s="1"/>
  <c r="I56" i="2"/>
  <c r="H56" i="2" s="1"/>
  <c r="I57" i="2"/>
  <c r="H57" i="2" s="1"/>
  <c r="I58" i="2"/>
  <c r="H58" i="2" s="1"/>
  <c r="I59" i="2"/>
  <c r="H59" i="2" s="1"/>
  <c r="I60" i="2"/>
  <c r="H60" i="2" s="1"/>
  <c r="I61" i="2"/>
  <c r="H61" i="2" s="1"/>
  <c r="I62" i="2"/>
  <c r="H62" i="2" s="1"/>
  <c r="I63" i="2"/>
  <c r="H63" i="2" s="1"/>
  <c r="I64" i="2"/>
  <c r="H64" i="2" s="1"/>
  <c r="I65" i="2"/>
  <c r="H65" i="2" s="1"/>
  <c r="I66" i="2"/>
  <c r="H66" i="2" s="1"/>
  <c r="I67" i="2"/>
  <c r="H67" i="2" s="1"/>
  <c r="I68" i="2"/>
  <c r="H68" i="2" s="1"/>
  <c r="I69" i="2"/>
  <c r="H69" i="2" s="1"/>
  <c r="I70" i="2"/>
  <c r="H70" i="2" s="1"/>
  <c r="I71" i="2"/>
  <c r="H71" i="2" s="1"/>
  <c r="I72" i="2"/>
  <c r="H72" i="2" s="1"/>
  <c r="I73" i="2"/>
  <c r="H73" i="2" s="1"/>
  <c r="I74" i="2"/>
  <c r="H74" i="2" s="1"/>
  <c r="I75" i="2"/>
  <c r="H75" i="2" s="1"/>
  <c r="I76" i="2"/>
  <c r="H76" i="2" s="1"/>
  <c r="I77" i="2"/>
  <c r="H77" i="2" s="1"/>
  <c r="I78" i="2"/>
  <c r="H78" i="2" s="1"/>
  <c r="I79" i="2"/>
  <c r="H79" i="2" s="1"/>
  <c r="I80" i="2"/>
  <c r="H80" i="2" s="1"/>
  <c r="I81" i="2"/>
  <c r="H81" i="2" s="1"/>
  <c r="I82" i="2"/>
  <c r="H82" i="2" s="1"/>
  <c r="I83" i="2"/>
  <c r="H83" i="2" s="1"/>
  <c r="I84" i="2"/>
  <c r="H84" i="2" s="1"/>
  <c r="I85" i="2"/>
  <c r="H85" i="2" s="1"/>
  <c r="I86" i="2"/>
  <c r="H86" i="2" s="1"/>
  <c r="I87" i="2"/>
  <c r="H87" i="2" s="1"/>
  <c r="I88" i="2"/>
  <c r="H88" i="2" s="1"/>
  <c r="I89" i="2"/>
  <c r="H89" i="2" s="1"/>
  <c r="I90" i="2"/>
  <c r="H90" i="2" s="1"/>
  <c r="I91" i="2"/>
  <c r="H91" i="2" s="1"/>
  <c r="I92" i="2"/>
  <c r="H92" i="2" s="1"/>
  <c r="I93" i="2"/>
  <c r="H93" i="2" s="1"/>
  <c r="I94" i="2"/>
  <c r="H94" i="2" s="1"/>
  <c r="I95" i="2"/>
  <c r="H95" i="2" s="1"/>
  <c r="I96" i="2"/>
  <c r="H96" i="2" s="1"/>
  <c r="I97" i="2"/>
  <c r="H97" i="2" s="1"/>
  <c r="I98" i="2"/>
  <c r="H98" i="2" s="1"/>
  <c r="I99" i="2"/>
  <c r="H99" i="2" s="1"/>
  <c r="I100" i="2"/>
  <c r="H100" i="2" s="1"/>
  <c r="I101" i="2"/>
  <c r="H101" i="2" s="1"/>
  <c r="I102" i="2"/>
  <c r="H102" i="2" s="1"/>
  <c r="I103" i="2"/>
  <c r="H103" i="2" s="1"/>
  <c r="I104" i="2"/>
  <c r="H104" i="2" s="1"/>
  <c r="I105" i="2"/>
  <c r="H105" i="2" s="1"/>
  <c r="I106" i="2"/>
  <c r="H106" i="2" s="1"/>
  <c r="I107" i="2"/>
  <c r="H107" i="2" s="1"/>
  <c r="I108" i="2"/>
  <c r="H108" i="2" s="1"/>
  <c r="I109" i="2"/>
  <c r="H109" i="2" s="1"/>
  <c r="I110" i="2"/>
  <c r="H110" i="2" s="1"/>
  <c r="I111" i="2"/>
  <c r="H111" i="2" s="1"/>
  <c r="I112" i="2"/>
  <c r="H112" i="2" s="1"/>
  <c r="I113" i="2"/>
  <c r="H113" i="2" s="1"/>
  <c r="I114" i="2"/>
  <c r="H114" i="2" s="1"/>
  <c r="I115" i="2"/>
  <c r="H115" i="2" s="1"/>
  <c r="I116" i="2"/>
  <c r="H116" i="2" s="1"/>
  <c r="I117" i="2"/>
  <c r="H117" i="2" s="1"/>
  <c r="I118" i="2"/>
  <c r="H118" i="2" s="1"/>
  <c r="I119" i="2"/>
  <c r="H119" i="2" s="1"/>
  <c r="I120" i="2"/>
  <c r="H120" i="2" s="1"/>
  <c r="I121" i="2"/>
  <c r="H121" i="2" s="1"/>
  <c r="I122" i="2"/>
  <c r="H122" i="2" s="1"/>
  <c r="I123" i="2"/>
  <c r="H123" i="2" s="1"/>
  <c r="I124" i="2"/>
  <c r="H124" i="2" s="1"/>
  <c r="I125" i="2"/>
  <c r="H125" i="2" s="1"/>
  <c r="I126" i="2"/>
  <c r="H126" i="2" s="1"/>
  <c r="I127" i="2"/>
  <c r="H127" i="2" s="1"/>
  <c r="I128" i="2"/>
  <c r="H128" i="2" s="1"/>
  <c r="I129" i="2"/>
  <c r="H129" i="2" s="1"/>
  <c r="I130" i="2"/>
  <c r="H130" i="2" s="1"/>
  <c r="I131" i="2"/>
  <c r="H131" i="2" s="1"/>
  <c r="I132" i="2"/>
  <c r="H132" i="2" s="1"/>
  <c r="I133" i="2"/>
  <c r="H133" i="2" s="1"/>
  <c r="I134" i="2"/>
  <c r="H134" i="2" s="1"/>
  <c r="I135" i="2"/>
  <c r="H135" i="2" s="1"/>
  <c r="I136" i="2"/>
  <c r="H136" i="2" s="1"/>
  <c r="I137" i="2"/>
  <c r="H137" i="2" s="1"/>
  <c r="I138" i="2"/>
  <c r="H138" i="2" s="1"/>
  <c r="I139" i="2"/>
  <c r="H139" i="2" s="1"/>
  <c r="I140" i="2"/>
  <c r="H140" i="2" s="1"/>
  <c r="I141" i="2"/>
  <c r="H141" i="2" s="1"/>
  <c r="I142" i="2"/>
  <c r="H142" i="2" s="1"/>
  <c r="I143" i="2"/>
  <c r="H143" i="2" s="1"/>
  <c r="I144" i="2"/>
  <c r="H144" i="2" s="1"/>
  <c r="I145" i="2"/>
  <c r="H145" i="2" s="1"/>
  <c r="I146" i="2"/>
  <c r="H146" i="2" s="1"/>
  <c r="I147" i="2"/>
  <c r="H147" i="2" s="1"/>
  <c r="I148" i="2"/>
  <c r="H148" i="2" s="1"/>
  <c r="I149" i="2"/>
  <c r="H149" i="2" s="1"/>
  <c r="I150" i="2"/>
  <c r="H150" i="2" s="1"/>
  <c r="I151" i="2"/>
  <c r="H151" i="2" s="1"/>
  <c r="I152" i="2"/>
  <c r="H152" i="2" s="1"/>
  <c r="I153" i="2"/>
  <c r="H153" i="2" s="1"/>
  <c r="I154" i="2"/>
  <c r="H154" i="2" s="1"/>
  <c r="I155" i="2"/>
  <c r="H155" i="2" s="1"/>
  <c r="I156" i="2"/>
  <c r="H156" i="2" s="1"/>
  <c r="I157" i="2"/>
  <c r="H157" i="2" s="1"/>
  <c r="I158" i="2"/>
  <c r="H158" i="2" s="1"/>
  <c r="I159" i="2"/>
  <c r="H159" i="2" s="1"/>
  <c r="I160" i="2"/>
  <c r="H160" i="2" s="1"/>
  <c r="I165" i="2"/>
  <c r="H165" i="2" s="1"/>
  <c r="I166" i="2"/>
  <c r="H166" i="2" s="1"/>
  <c r="I167" i="2"/>
  <c r="H167" i="2" s="1"/>
  <c r="I168" i="2"/>
  <c r="H168" i="2" s="1"/>
  <c r="I169" i="2"/>
  <c r="H169" i="2" s="1"/>
  <c r="I170" i="2"/>
  <c r="H170" i="2" s="1"/>
  <c r="I171" i="2"/>
  <c r="H171" i="2" s="1"/>
  <c r="I172" i="2"/>
  <c r="H172" i="2" s="1"/>
  <c r="I173" i="2"/>
  <c r="H173" i="2" s="1"/>
  <c r="I174" i="2"/>
  <c r="H174" i="2" s="1"/>
  <c r="I175" i="2"/>
  <c r="H175" i="2" s="1"/>
  <c r="I176" i="2"/>
  <c r="H176" i="2" s="1"/>
  <c r="I177" i="2"/>
  <c r="H177" i="2" s="1"/>
  <c r="I178" i="2"/>
  <c r="H178" i="2" s="1"/>
  <c r="I179" i="2"/>
  <c r="H179" i="2" s="1"/>
  <c r="I180" i="2"/>
  <c r="H180" i="2" s="1"/>
  <c r="I181" i="2"/>
  <c r="H181" i="2" s="1"/>
  <c r="I182" i="2"/>
  <c r="H182" i="2" s="1"/>
  <c r="I183" i="2"/>
  <c r="H183" i="2" s="1"/>
  <c r="I184" i="2"/>
  <c r="H184" i="2" s="1"/>
  <c r="I185" i="2"/>
  <c r="H185" i="2" s="1"/>
  <c r="I186" i="2"/>
  <c r="H186" i="2" s="1"/>
  <c r="I187" i="2"/>
  <c r="H187" i="2" s="1"/>
  <c r="I188" i="2"/>
  <c r="H188" i="2" s="1"/>
  <c r="I189" i="2"/>
  <c r="H189" i="2" s="1"/>
  <c r="I190" i="2"/>
  <c r="H190" i="2" s="1"/>
  <c r="I191" i="2"/>
  <c r="H191" i="2" s="1"/>
  <c r="I192" i="2"/>
  <c r="H192" i="2" s="1"/>
  <c r="I193" i="2"/>
  <c r="H193" i="2" s="1"/>
  <c r="I194" i="2"/>
  <c r="H194" i="2" s="1"/>
  <c r="I195" i="2"/>
  <c r="H195" i="2" s="1"/>
  <c r="I196" i="2"/>
  <c r="H196" i="2" s="1"/>
  <c r="I197" i="2"/>
  <c r="H197" i="2" s="1"/>
  <c r="I198" i="2"/>
  <c r="H198" i="2" s="1"/>
  <c r="I199" i="2"/>
  <c r="H199" i="2" s="1"/>
  <c r="I200" i="2"/>
  <c r="H200" i="2" s="1"/>
  <c r="I201" i="2"/>
  <c r="H201" i="2" s="1"/>
  <c r="I202" i="2"/>
  <c r="H202" i="2" s="1"/>
  <c r="I203" i="2"/>
  <c r="H203" i="2" s="1"/>
  <c r="I204" i="2"/>
  <c r="H204" i="2" s="1"/>
  <c r="I205" i="2"/>
  <c r="H205" i="2" s="1"/>
  <c r="I206" i="2"/>
  <c r="H206" i="2" s="1"/>
  <c r="I207" i="2"/>
  <c r="H207" i="2" s="1"/>
  <c r="I208" i="2"/>
  <c r="H208" i="2" s="1"/>
  <c r="I209" i="2"/>
  <c r="H209" i="2" s="1"/>
  <c r="I210" i="2"/>
  <c r="H210" i="2" s="1"/>
  <c r="I211" i="2"/>
  <c r="H211" i="2" s="1"/>
  <c r="I212" i="2"/>
  <c r="H212" i="2" s="1"/>
  <c r="I213" i="2"/>
  <c r="H213" i="2" s="1"/>
  <c r="I214" i="2"/>
  <c r="H214" i="2" s="1"/>
  <c r="I215" i="2"/>
  <c r="H215" i="2" s="1"/>
  <c r="I216" i="2"/>
  <c r="H216" i="2" s="1"/>
  <c r="I217" i="2"/>
  <c r="H217" i="2" s="1"/>
  <c r="I218" i="2"/>
  <c r="H218" i="2" s="1"/>
  <c r="I219" i="2"/>
  <c r="H219" i="2" s="1"/>
  <c r="I220" i="2"/>
  <c r="H220" i="2" s="1"/>
  <c r="I221" i="2"/>
  <c r="H221" i="2" s="1"/>
  <c r="I222" i="2"/>
  <c r="H222" i="2" s="1"/>
  <c r="I223" i="2"/>
  <c r="H223" i="2" s="1"/>
  <c r="I225" i="2"/>
  <c r="H225" i="2" s="1"/>
  <c r="I226" i="2"/>
  <c r="H226" i="2" s="1"/>
  <c r="I227" i="2"/>
  <c r="H227" i="2" s="1"/>
  <c r="I228" i="2"/>
  <c r="H228" i="2" s="1"/>
  <c r="I229" i="2"/>
  <c r="H229" i="2" s="1"/>
  <c r="I230" i="2"/>
  <c r="H230" i="2" s="1"/>
  <c r="I231" i="2"/>
  <c r="H231" i="2" s="1"/>
  <c r="I232" i="2"/>
  <c r="H232" i="2" s="1"/>
  <c r="I233" i="2"/>
  <c r="H233" i="2" s="1"/>
  <c r="I234" i="2"/>
  <c r="H234" i="2" s="1"/>
  <c r="I235" i="2"/>
  <c r="H235" i="2" s="1"/>
  <c r="I236" i="2"/>
  <c r="H236" i="2" s="1"/>
  <c r="I237" i="2"/>
  <c r="H237" i="2" s="1"/>
  <c r="I238" i="2"/>
  <c r="H238" i="2" s="1"/>
  <c r="I239" i="2"/>
  <c r="H239" i="2" s="1"/>
  <c r="I240" i="2"/>
  <c r="H240" i="2" s="1"/>
  <c r="I241" i="2"/>
  <c r="H241" i="2" s="1"/>
  <c r="I242" i="2"/>
  <c r="H242" i="2" s="1"/>
  <c r="I243" i="2"/>
  <c r="H243" i="2" s="1"/>
  <c r="I244" i="2"/>
  <c r="H244" i="2" s="1"/>
  <c r="I245" i="2"/>
  <c r="H245" i="2" s="1"/>
  <c r="I247" i="2"/>
  <c r="H247" i="2" s="1"/>
  <c r="I248" i="2"/>
  <c r="H248" i="2" s="1"/>
  <c r="I249" i="2"/>
  <c r="H249" i="2" s="1"/>
  <c r="I250" i="2"/>
  <c r="H250" i="2" s="1"/>
  <c r="I251" i="2"/>
  <c r="H251" i="2" s="1"/>
  <c r="I252" i="2"/>
  <c r="H252" i="2" s="1"/>
  <c r="I253" i="2"/>
  <c r="H253" i="2" s="1"/>
  <c r="I254" i="2"/>
  <c r="H254" i="2" s="1"/>
  <c r="I255" i="2"/>
  <c r="H255" i="2" s="1"/>
  <c r="I256" i="2"/>
  <c r="H256" i="2" s="1"/>
  <c r="I257" i="2"/>
  <c r="H257" i="2" s="1"/>
  <c r="I258" i="2"/>
  <c r="H258" i="2" s="1"/>
  <c r="I259" i="2"/>
  <c r="H259" i="2" s="1"/>
  <c r="I260" i="2"/>
  <c r="H260" i="2" s="1"/>
  <c r="I261" i="2"/>
  <c r="H261" i="2" s="1"/>
  <c r="I263" i="2"/>
  <c r="H263" i="2" s="1"/>
  <c r="I264" i="2"/>
  <c r="H264" i="2" s="1"/>
  <c r="I265" i="2"/>
  <c r="H265" i="2" s="1"/>
  <c r="I266" i="2"/>
  <c r="H266" i="2" s="1"/>
  <c r="I267" i="2"/>
  <c r="H267" i="2" s="1"/>
  <c r="I268" i="2"/>
  <c r="H268" i="2" s="1"/>
  <c r="I269" i="2"/>
  <c r="H269" i="2" s="1"/>
  <c r="I270" i="2"/>
  <c r="H270" i="2" s="1"/>
  <c r="I271" i="2"/>
  <c r="H271" i="2" s="1"/>
  <c r="I272" i="2"/>
  <c r="H272" i="2" s="1"/>
  <c r="I273" i="2"/>
  <c r="H273" i="2" s="1"/>
  <c r="I274" i="2"/>
  <c r="H274" i="2" s="1"/>
  <c r="I275" i="2"/>
  <c r="H275" i="2" s="1"/>
  <c r="I276" i="2"/>
  <c r="H276" i="2" s="1"/>
  <c r="I277" i="2"/>
  <c r="H277" i="2" s="1"/>
  <c r="I278" i="2"/>
  <c r="H278" i="2" s="1"/>
  <c r="I279" i="2"/>
  <c r="H279" i="2" s="1"/>
  <c r="I280" i="2"/>
  <c r="H280" i="2" s="1"/>
  <c r="I281" i="2"/>
  <c r="H281" i="2" s="1"/>
  <c r="I282" i="2"/>
  <c r="H282" i="2" s="1"/>
  <c r="I283" i="2"/>
  <c r="H283" i="2" s="1"/>
  <c r="I284" i="2"/>
  <c r="H284" i="2" s="1"/>
  <c r="I285" i="2"/>
  <c r="H285" i="2" s="1"/>
  <c r="I162" i="2" l="1"/>
  <c r="H162" i="2" s="1"/>
  <c r="I161" i="2"/>
  <c r="H161" i="2" s="1"/>
  <c r="F291" i="2"/>
  <c r="H163" i="2"/>
  <c r="I291" i="2" l="1"/>
  <c r="H291" i="2"/>
  <c r="F14" i="3" s="1"/>
  <c r="D16" i="3" s="1"/>
</calcChain>
</file>

<file path=xl/sharedStrings.xml><?xml version="1.0" encoding="utf-8"?>
<sst xmlns="http://schemas.openxmlformats.org/spreadsheetml/2006/main" count="840" uniqueCount="596">
  <si>
    <t>Jurisdicción Sanitaria.</t>
  </si>
  <si>
    <t>Nombre del establecimiento.</t>
  </si>
  <si>
    <t>Domicilio del Establecimiento.</t>
  </si>
  <si>
    <t>N° de camas censables del hospital.</t>
  </si>
  <si>
    <t>N° de camas no censables del hospital.</t>
  </si>
  <si>
    <t>N° de camas censables pediátricas.</t>
  </si>
  <si>
    <t>N° de camas no censables pediátricas.</t>
  </si>
  <si>
    <t>N° de camas en UCIN.</t>
  </si>
  <si>
    <t>N° de especialidades pediátricas.</t>
  </si>
  <si>
    <t>ÁREA DE VERIFICACIÓN</t>
  </si>
  <si>
    <t>CONCEPTO</t>
  </si>
  <si>
    <t>CRITERIO</t>
  </si>
  <si>
    <t>ATENCIÓN MÉDICA.</t>
  </si>
  <si>
    <t>Verificar existencia, señalización  y ubicación fuera de áreas de riesgo.</t>
  </si>
  <si>
    <t>El número de cubículos de Terapia Intensiva Neonatal entre 10 y 15 % del total de camas del servicio de Pediatría o del servicio de Obstetricia en su caso.</t>
  </si>
  <si>
    <t>Verificar capacidad física y camas pediátricas.</t>
  </si>
  <si>
    <t>Espacios tributarios adecuados.</t>
  </si>
  <si>
    <t>Verificar existencia y funcionalidad.</t>
  </si>
  <si>
    <t>Estación de enfermería.</t>
  </si>
  <si>
    <t>Verificar existencia, ubicación estratégica, equipamiento  y funcionalidad.</t>
  </si>
  <si>
    <t xml:space="preserve">Espacio para guarda de material y equipo. </t>
  </si>
  <si>
    <t>Ídem.</t>
  </si>
  <si>
    <t>Área específica para preparación de medicamentos.</t>
  </si>
  <si>
    <t>Área para guarda de ropería.</t>
  </si>
  <si>
    <t>Cuarto séptico fuera de la UCIN.</t>
  </si>
  <si>
    <t>Verificar existencia, ubicación estratégica y funcionalidad.</t>
  </si>
  <si>
    <t xml:space="preserve">Sanitarios del personal fuera de la UCIN con dotación de jabón, toallas desechables y bote para basura de pedal, campana o equivalente. </t>
  </si>
  <si>
    <t>Verificar existencia, ubicación, buen estado, sin fugas de agua o drenaje, accesorios completos, equipamiento  y funcionalidad.</t>
  </si>
  <si>
    <t>Espacio para oficina y personal administrativo.</t>
  </si>
  <si>
    <t xml:space="preserve">Infraestructura e instalaciones  hidroeléctricas en buen estado y funcionales. </t>
  </si>
  <si>
    <t>Control de los Residuos Peligrosos Biológico- Infecciosos (RPBI).</t>
  </si>
  <si>
    <t>Existencia, ubicación y señalización de almacén temporal, rutas de evacuación y circulación de contenedores. Existencia, suficiencia y rotulación de los  recipientes en cada área de la unidad de Neonatología. Bitácora de salidas. Cumplimiento de NOM-087-SEMARNAT-SSA1-2002.</t>
  </si>
  <si>
    <t xml:space="preserve">Filtro de aislamiento o acceso controlado para ingresar a UCIN, con doble puerta,  módulo de aseo de manos completo y funcional sin fugas de agua o drenaje. </t>
  </si>
  <si>
    <t>En el filtro de aislamiento: ganchos o percheros para ropa del personal y familiares.</t>
  </si>
  <si>
    <t>Verificar existencia, ubicación y suficiencia.</t>
  </si>
  <si>
    <t>En el filtro de asilamiento: batas de algodón o desechables  disponibles para el acceso a la Unidad.</t>
  </si>
  <si>
    <t xml:space="preserve">Verificar existencia de batas limpias para personal de salud y familiares, suficiencia y disponibilidad las 24 horas del día, los 365 días del año. </t>
  </si>
  <si>
    <t>En el filtro de aislamiento: cubrebocas y gorros disponibles para quien ingrese a la Unidad. Botas quirúrgicas donde así lo considere la Unidad.</t>
  </si>
  <si>
    <t xml:space="preserve">Verificar existencia, suficiencia y disponibilidad las 24 horas del día, los 365 días del año. </t>
  </si>
  <si>
    <t>Verificar existencia, buen estado y  funcionamiento.</t>
  </si>
  <si>
    <t>Verificar existencia, suficiencia, reposición, abasto y bitácora de servicio.</t>
  </si>
  <si>
    <t>Verificar  existencia y condiciones.</t>
  </si>
  <si>
    <t>Registro diario de reposición de insumos de los lavabos  y mantenimiento de tomas y despachadores.</t>
  </si>
  <si>
    <t>Verificar registro, abasto y cumplimiento.</t>
  </si>
  <si>
    <t>Baño de artesa en la Unidad de Neonatología, áreas de Terapia  Intermedia, Crecimiento y Desarrollo.</t>
  </si>
  <si>
    <t>Verificar existencia, buen estado  y funcionamiento.</t>
  </si>
  <si>
    <t>Tomas de oxígeno empotrada en pared. Dos tomas por cubículo o espacio funcional para incubadora o cuna de calor radiante, en Terapia Intensiva, Terapia    Intermedia y Aislados.</t>
  </si>
  <si>
    <t xml:space="preserve">Verificar existencia, buen estado  y funcionamiento. Bitácora de mantenimiento e inclusión en Programa Preventivo. </t>
  </si>
  <si>
    <t>Tomas de aire (salida para vacío) portátil o empotrada en pared. Dos tomas por cubículo o espacio funcional para cuna de calor radiante o incubadora, en Terapia Intensiva, Terapia    Intermedia y Aislados.</t>
  </si>
  <si>
    <t>Instalaciones eléctricas de la Unidad  conectadas a planta de emergencia.</t>
  </si>
  <si>
    <t>Circuitos para ventilador (pediátricos).</t>
  </si>
  <si>
    <t>Verificar existencia, suficiencia y abasto.</t>
  </si>
  <si>
    <t xml:space="preserve">Cunas de calor radiante: una por cada cubículo de Terapia Intensiva, Intermedia y Aislados. </t>
  </si>
  <si>
    <t xml:space="preserve">Verificar: 1. Existencia, suficiencia, funcionamiento e inclusión en el programa de mantenimiento preventivo. 2. Funcionamiento de las alarmas, reloj digital, monitor de temperatura y servocontrol.   </t>
  </si>
  <si>
    <t>Incubadoras fijas: una por cada cubículo de Terapia   Intermedia y/o Crecimiento y Desarrollo.</t>
  </si>
  <si>
    <t>Incubadoras de traslado en el Servicicio o  Unidad de Neonatología y áreas relacionadas (Tocología y Tococirugía).</t>
  </si>
  <si>
    <t xml:space="preserve">Verificar: 1. Existencia, suficiencia. 2. Equipamiento (tanque de oxígeno, bolsa de reanimación y juego de mascarillas, monitor de oximetría de pulso y frecuencia cardiaca).  3. Funcionamiento e inclusión en el programa de mantenimiento preventivo. 4. Disponibilidad de caja de reanimación con laringoscopio completo para los traslados. </t>
  </si>
  <si>
    <t>Monitor de tres canales: frecuencia cardiaca con trazo ECG, frecuencia  respiratoria y tensión arterial (TA) no invasiva, con brazalete neonatal para TA y oximetría de pulso.</t>
  </si>
  <si>
    <t xml:space="preserve">Verificar: 1. Existencia, suficiencia. 2. Funcionamiento e inclusión en el programa de mantenimiento preventivo. 3. Existencia de un monitor por espacio funcional.  </t>
  </si>
  <si>
    <t xml:space="preserve">Brazaletes o mangos para toma de TA en neonatos. Juego de brazaletes de los diferentes tamaños requeridos para los neonatos de acuerdo a su peso y edad gestacional. </t>
  </si>
  <si>
    <t>Verificar: 1. Existencia, suficiencia. 2. Funcionamiento e inclusión en el programa de mantenimiento preventivo.  3. Un juego por cada cubículo funcional de Terapia Intensiva  y uno por cada dos cubículos de  Intermedia.</t>
  </si>
  <si>
    <t>Área de verificación</t>
  </si>
  <si>
    <t>Concepto</t>
  </si>
  <si>
    <t>Criterio</t>
  </si>
  <si>
    <t>QX</t>
  </si>
  <si>
    <t>TOC</t>
  </si>
  <si>
    <t xml:space="preserve">CARRO ROJO: Contenido por cajón. PRIMER CAJÓN. </t>
  </si>
  <si>
    <t>Verificar existencia, sistema de abasto, control de caducidad de los medicamentos y su ubicación.</t>
  </si>
  <si>
    <t>Adenosina solución inyectable 6 mg/2 ml.</t>
  </si>
  <si>
    <t>Esmolol solución inyectable 2.5 g / 10 ml</t>
  </si>
  <si>
    <t>Midazolam solución inyectable 5 mg / ml</t>
  </si>
  <si>
    <t>Vecuronio solución inyectable 4 mg/ml.</t>
  </si>
  <si>
    <t>Glucosa solución inyectable al 50% (adultos y pediatría) 10% (neonatología).</t>
  </si>
  <si>
    <t>Nitroglicerina solución intravenosa 50 mg /10 ml</t>
  </si>
  <si>
    <t>Nitroprusiato de sodio solución inyectable 50 mg</t>
  </si>
  <si>
    <t>CARRO ROJO: Contenido por cajón. SEGUNDO CAJÓN.</t>
  </si>
  <si>
    <t>Parches para electrodo (adulto, pediátricos, neonatales).</t>
  </si>
  <si>
    <t>Verificar: 1. Existencia, 2. Suficiencia, 3. Control de caducidad, 4. Ubicación. 5.Empaques integros.</t>
  </si>
  <si>
    <t>Catéter venoso central (4-7 fr)</t>
  </si>
  <si>
    <t>Catéter para vena periférica (17,18, 20, 22, 24 fr)</t>
  </si>
  <si>
    <t>Agujas hipodérmicas.</t>
  </si>
  <si>
    <t>CARRO ROJO: Contenido por cajón. TERCER CAJÓN.</t>
  </si>
  <si>
    <t>Cánulas endotraqueales: N° 2.5, 3.0, 3.5, 4.0, 4.5, 5.0, 6.5, 7.0, 7.5, 8.0, 8.5, 9.0, 9.5 mm. En caso de neonatos: 2.5 a 4.5 mm.</t>
  </si>
  <si>
    <t>Verificar: 1. Existencia, 2. Suficiencia, 3. Control de caducidad, 4. Ubicación. 5. Empaques integros.</t>
  </si>
  <si>
    <t>Cateter umbilical.</t>
  </si>
  <si>
    <t>Aguja intrósea (14,16,18).</t>
  </si>
  <si>
    <t>Guía metálica para cánulas endotraqueales (adulto y pediátrico).</t>
  </si>
  <si>
    <t>Cánulas de Guedel: 3, 4, 5.</t>
  </si>
  <si>
    <t>Hojas rectas: 0, 1, 2.</t>
  </si>
  <si>
    <t>Hojas curvas: 1, 2, 3, 4.</t>
  </si>
  <si>
    <t>CARRO ROJO: Contenido por cajón. CUARTO CAJÓN Y ANEXOS.</t>
  </si>
  <si>
    <t>Bolsa autoinflable para reanimación neonatal, pediátrica y adulto.</t>
  </si>
  <si>
    <t>Mascarillas: neonatales (prematuro, término), 2, 3.</t>
  </si>
  <si>
    <t>Mascarilla laríngea (1.0,1.5, 2.0,2.5,3.0,4.0). En UCIN solo número 1 y 1.5.</t>
  </si>
  <si>
    <t>Monitor-Desfibrilador con paletas para adulto y pediátricas.</t>
  </si>
  <si>
    <t xml:space="preserve">Verificar: 1. Existencia. 2. Verificación periódica de funcionamiento del equipo. 3. Ubicación. 4. Bitácora de mantenimiento. </t>
  </si>
  <si>
    <t>Tanque de oxígeno.</t>
  </si>
  <si>
    <t>Solución Hartmann inyectable 500 ml.</t>
  </si>
  <si>
    <t>Solución de cloruro de sodio inyectable al 0.9% 500 ml.</t>
  </si>
  <si>
    <t>Coloide solución inyectable      500 ml.</t>
  </si>
  <si>
    <t>Tabla de reanimación (Por lo menos 50 x 60 x 1.0 cm).</t>
  </si>
  <si>
    <t>Verificar existencia y ubicación, material no conductivo.</t>
  </si>
  <si>
    <t>Verificar: 1. Bitácora de control de carro rojo firmada por el responsable de turno. 2. Registro histórico del abastecimiento oportuno y completo del contenido del carro rojo.</t>
  </si>
  <si>
    <t>Monitor de oxímetria de pulso  independiente o integrado al monitor de signos vitales del espacio funcional, con sensores para oximetría de pulso desechables o reusables.</t>
  </si>
  <si>
    <t xml:space="preserve">Verificar: 1. Existencia, suficiencia. 2. Funcionamiento e inclusión en el programa de mantenimiento preventivo.  3. Uno por cada cubículo funcional. </t>
  </si>
  <si>
    <t>Electrocardiógrafo (ECG) infantil.</t>
  </si>
  <si>
    <t>Verificar: 1. Existencia y funcionamiento. 2. Inclusión en el programa de mantenimiento preventivo.</t>
  </si>
  <si>
    <t>Parches para electrodos para ECG.</t>
  </si>
  <si>
    <t>Verificar existencia y suficiencia.</t>
  </si>
  <si>
    <t>Equipo de apoyo: ventiladores de presión positiva (ciclado limitado por presión) o ventilación sincronizada con ventilación de presión de soporte.  Uno por cada espacio o cubículo de Terapia Intensiva.</t>
  </si>
  <si>
    <t xml:space="preserve">Verificar: 1. Existencia, suficiencia. 2. Funcionamiento e inclusión en el programa de mantenimiento preventivo.  </t>
  </si>
  <si>
    <t xml:space="preserve">Ventilador neonatal de alta frecuencia oscilatoria. (uno para la Unidad). </t>
  </si>
  <si>
    <t xml:space="preserve">Verificar: 1. Existencia.  2. Funcionamiento e inclusión en el programa de mantenimiento preventivo.  </t>
  </si>
  <si>
    <t xml:space="preserve">Lámparas de fototerapia (una por cada dos espacios funcionales o cubículos de la Unidad). </t>
  </si>
  <si>
    <t xml:space="preserve">Bombas de infusión de dos o mas canales, dos por cada espacio funcional de Terapia Intensiva y una por cada espacio de Terapia  Intermedia.  </t>
  </si>
  <si>
    <t xml:space="preserve">Perfusores y/o bombas de jeringa, una por cada espacio funcional de Terapia Intensiva y una por cada espacio de Terapia  Intermedia.  </t>
  </si>
  <si>
    <t>Bombas portátiles de succión de dos presiones una por cada dos espacios funcionales o cubículos.</t>
  </si>
  <si>
    <t>Campana de flujo laminar.</t>
  </si>
  <si>
    <t>Verificar: 1. Existencia, ubicación (distante de áreas de riesgo). 2. Funcionamiento e inclusión en el programa de mantenimiento preventivo. 3.  Bitácora de mantenimiento, hoja de servicios. 4. Documento de convenio con proveedor responsable del centro de mezclas.</t>
  </si>
  <si>
    <t>Bolsa de reanimación autoinflable con válvula de liberación de presión o manómetro (para recién nacidos de término y pretérmino) y juego de mascarillas, una por cada cubículo de Terapia Intensiva  e  Intermedia.</t>
  </si>
  <si>
    <t>Verificar existencia, suficiencia  y funcionamiento.</t>
  </si>
  <si>
    <t>Laringoscopio y hojas de laringoscopio de los números 00,  0 y 1; lámparas y baterías de repuesto (un juego para Terapia Intensiva y uno para Terapia  Intermedia).</t>
  </si>
  <si>
    <t xml:space="preserve">Tubos endotraqueales de los números 2.0, 2.5, 3.0, 3.5 y 4.0 mm. </t>
  </si>
  <si>
    <t>Instrumental e insumos para instalación de catéter percutáneo central.</t>
  </si>
  <si>
    <t>Verificar estado del instrumental, existencia, abasto y suficiencia de los insumos.</t>
  </si>
  <si>
    <t>Instrumental e insumos para toracocentesis.</t>
  </si>
  <si>
    <t>Instrumental e insumos para cateterización de vasos umbilicales.</t>
  </si>
  <si>
    <t>Instrumental e insumos para venodisección.</t>
  </si>
  <si>
    <t>Pleurovac pediátrico o equipo, insumos y material para sello de agua.</t>
  </si>
  <si>
    <t>Verificar existencia, vigencia, suficiencia y abasto.</t>
  </si>
  <si>
    <t xml:space="preserve">Bolsas para nutrición parenteral (NPT), metriset y filtros bacteriológicos. </t>
  </si>
  <si>
    <t>Verificar: 1. Existencia, suficiencia y abasto de material. 2. Bitácora de registro de las fórmulas elaboradas, nombre del paciente, fecha y hora de elaboración.</t>
  </si>
  <si>
    <t>Catéter umbilical 3.5 y 5 F.</t>
  </si>
  <si>
    <t>Verificar existencia, abasto, vigencia  y suficiencia.</t>
  </si>
  <si>
    <t>Equipos para presión venosa central (PVC).</t>
  </si>
  <si>
    <t>Verificar existencia, abasto  y suficiencia.</t>
  </si>
  <si>
    <t xml:space="preserve">Antifaces desechables para fototerapia. </t>
  </si>
  <si>
    <t>Equipos de venoclisis compatibles con los equipos de infusión y bombas perfusoras.</t>
  </si>
  <si>
    <t>Catéter percutáneo para cateterismo venoso.</t>
  </si>
  <si>
    <t>Cubrebocas, gorros y batas de algodón o desechables a la entrada de cada área de la Unidad de Neonatología.</t>
  </si>
  <si>
    <t>Verificar: 1. Existencia, suficiencia, de acuerdo a la normatividad. 2. Hoja de registro de abasto.</t>
  </si>
  <si>
    <t xml:space="preserve">Catéter para canalizar vena periférica calibres 24 y 25 F. </t>
  </si>
  <si>
    <t>Verificar existencia, vigencia y suficiencia.</t>
  </si>
  <si>
    <t>Equipos para venoclisis.</t>
  </si>
  <si>
    <t>Jabón para uso prequirúrgico, líquido y neutro.</t>
  </si>
  <si>
    <t xml:space="preserve">Jeringas estériles desechables de 1, 3, 5 y 10 ml. </t>
  </si>
  <si>
    <t>Guantes estériles de látex.</t>
  </si>
  <si>
    <t>Algodón en torundas.</t>
  </si>
  <si>
    <t>Soluciones antisépticas (yodopovidona,  benzal).</t>
  </si>
  <si>
    <t>Alcohol etílico.</t>
  </si>
  <si>
    <t>Solución glucosada inyectable al 5% 500 ml.</t>
  </si>
  <si>
    <t xml:space="preserve">TOCOCIRUGÍA. Seguridad en la atención médica. </t>
  </si>
  <si>
    <t>Circuito eléctrico conectado a planta de emergencia.</t>
  </si>
  <si>
    <t>Verificar existencia y funcionamiento.</t>
  </si>
  <si>
    <t>Personal médico, paramédico y técnico del servicio con uniforme quirúrgico.</t>
  </si>
  <si>
    <t>Verificar que el personal porte uniforme.</t>
  </si>
  <si>
    <t>Toma de oxígeno con humidificador.</t>
  </si>
  <si>
    <t xml:space="preserve">TOCOCIRUGÍA. ÁREA DE EXPULSIÓN. Requisitos mínimos. (NOM 197-SSA1-2000). </t>
  </si>
  <si>
    <t>Ropa quirúrgica estéril para el personal, botas, gorro y cubrebocas.</t>
  </si>
  <si>
    <t>INFORMACIÓN DEL ESTABLECIMIENTO</t>
  </si>
  <si>
    <t xml:space="preserve">Entidad Federativa. </t>
  </si>
  <si>
    <t>Número y fecha de expedición de Licencia Sanitaria.</t>
  </si>
  <si>
    <t>Área correspondiente a la Unidad de Neonatología, subdivisiones y servicios  que la integran:  Cuidados Intensivos Neonatales (UCIN), Cuidados  Intermedios, Aislados, Crecimiento y Desarrollo.</t>
  </si>
  <si>
    <t>NA</t>
  </si>
  <si>
    <t>Esperado</t>
  </si>
  <si>
    <t>Espacio o área para guarda de medicamentos.</t>
  </si>
  <si>
    <t>Tococirugía. Área de reanimación neonatal. Recursos humanos y protocolos de atención. Dirección de Salud Materna y Perinatal *(45, 50, 64, 66, 70)</t>
  </si>
  <si>
    <t>Idem.</t>
  </si>
  <si>
    <t>Protocolos y Guías de Práctica Clínica de atención en tococirugía.</t>
  </si>
  <si>
    <t xml:space="preserve">Verificar en el área: 1. Existencia de la Guías de Práctica Clínica: Prevención y manejo de la hemorragia postparto en el primer y segundo niveles de atención. Detección y diagnóstico de enfermedad hipertensiva en el embarazo. Atención integral de preeclampsia en segundo y tercer nivel de atención. Diagnóstico y tratamiento de eclampsia. 2. Accesibilidad al documento. </t>
  </si>
  <si>
    <t>Lista o cartel visible de factores de riesgo para iniciar reanimación neonatal.</t>
  </si>
  <si>
    <t xml:space="preserve">TOCOCIRUGÍA. ÁREA DE RECUPERACIÓN. Requisitos generales. (NOM-197-SSA1-2000). </t>
  </si>
  <si>
    <t>UCIN</t>
  </si>
  <si>
    <t>Verificar existencia, control de caducidad de los medicamentos y su ubicación.</t>
  </si>
  <si>
    <t xml:space="preserve">Amiodarona solución inyectable 150 mg / 3 ml. </t>
  </si>
  <si>
    <t>Atropina solución inyectable 1 mg /1 ml.</t>
  </si>
  <si>
    <t>Diazepam solución inyectable 10 mg / 2 ml.</t>
  </si>
  <si>
    <t>Dobutamina solución inyectable 250 mg.</t>
  </si>
  <si>
    <t>Dopamina solución inyectable 200 mg / 5 ml.</t>
  </si>
  <si>
    <t>Furosemide solución inyectable 20 mg / 2 ml.</t>
  </si>
  <si>
    <t>Gluconato de Calcio solución inyectable al 10%.</t>
  </si>
  <si>
    <t>Hidrocortisona solución inyectable 100 mg.</t>
  </si>
  <si>
    <t>Sulfato de Magnesio solución inyectable 1g / 10 ml.</t>
  </si>
  <si>
    <t>Lidocaína solución inyectable al 2%.</t>
  </si>
  <si>
    <t>Jeringas de 5, 10, 20  ml.</t>
  </si>
  <si>
    <t>Verificar: 1. Existencia. 2. Vigencia. 3. Ubicación.</t>
  </si>
  <si>
    <t>Verificar: 1. Existencia. 2. Suficiencia. 3. Ubicación.</t>
  </si>
  <si>
    <t>Puntas nasales.</t>
  </si>
  <si>
    <t>Responsable de la revisión de Carro Rojo.</t>
  </si>
  <si>
    <t xml:space="preserve">CARRO ROJO       Requerimientos en seguridad para los pacientes. </t>
  </si>
  <si>
    <t>NO SE CALIFIQUE (se evalúa automáticamente al completar la captura electrónica).</t>
  </si>
  <si>
    <t>Carro rojo completo en Unidad de Cuidados intensivos Neonatales</t>
  </si>
  <si>
    <t>Puntaje alcanzado</t>
  </si>
  <si>
    <t>Califiación</t>
  </si>
  <si>
    <t>Carro rojo completo en Tococirugía.</t>
  </si>
  <si>
    <t>Carro rojo completo en Recuperación post-anestésica.</t>
  </si>
  <si>
    <t>REC</t>
  </si>
  <si>
    <t>Bote campana o de pedal  para basura en los módulos de aseo de manos de las áreas o subdivisiónes de atención del Servicio o Unidad de Neonatología.</t>
  </si>
  <si>
    <t>Toallas desechables para secado de manos en  los lavabos de todos los módulos de aseo de manos de las áreas o subdivisiones de atención del Servicio o Unidad de Neonatología.</t>
  </si>
  <si>
    <t>Verificar existencia, suficiencia y condiciones.</t>
  </si>
  <si>
    <t>Ropa limpia de cama para las pacientes.</t>
  </si>
  <si>
    <t xml:space="preserve"> Verificar existencia y condiciones.</t>
  </si>
  <si>
    <t>Pasillos de circulación gris y negra.</t>
  </si>
  <si>
    <t>Salas de expulsión de 20 m².</t>
  </si>
  <si>
    <t>Equipo de parto: tijeras rectas, tijeras curvas, pinza de anillos, pinzas de Rochester (2), portaaguja.</t>
  </si>
  <si>
    <t>Verificar existencia, condiciones y funcionalidad.</t>
  </si>
  <si>
    <t>Cinta umbilical.</t>
  </si>
  <si>
    <t>Verificar existencia y sistema de abasto.</t>
  </si>
  <si>
    <t>Equipo para identificación del bebé.</t>
  </si>
  <si>
    <t>Lidocaína, solución inyectable al 1%.</t>
  </si>
  <si>
    <t>Verificar existencia, suficiencia y fecha de caducidad.</t>
  </si>
  <si>
    <t xml:space="preserve">Jeringas de 5 y 10 ml. </t>
  </si>
  <si>
    <t>Catgut 000.</t>
  </si>
  <si>
    <t>Gasas y apósitos.</t>
  </si>
  <si>
    <t xml:space="preserve">Solución glucosada inyectable al 5%. </t>
  </si>
  <si>
    <t>Verificar: 1. Existencia, condiciones y mantenimiento. 2. Documentación del programa de mantenimiento preventivo.</t>
  </si>
  <si>
    <t>Aseo de áreas y mobiliario conforme a la normatividad.</t>
  </si>
  <si>
    <t>Revisión en el área para verificar su existencia y condiciones.</t>
  </si>
  <si>
    <t>Sala de operaciones.</t>
  </si>
  <si>
    <t xml:space="preserve">Equipo, instrumental y material. </t>
  </si>
  <si>
    <t>Verificar existencia, condiciones y funcionamiento.</t>
  </si>
  <si>
    <t>Aspirador fijo o portátil para succión regulable.</t>
  </si>
  <si>
    <t>Oxitocina, solución inyectable 5 UI / ml.</t>
  </si>
  <si>
    <t>Equipo básico de anestesia.</t>
  </si>
  <si>
    <t xml:space="preserve">Verificar: 1. Equipo en  buen estado, funcional y con soporte documental de su mantenimiento preventivo. 2. Calibración periódica documentada de vaporizadores de acuerdo a normatividad.  </t>
  </si>
  <si>
    <t>Lámpara para emergencias fija o portátil.</t>
  </si>
  <si>
    <t>Verificar condiciones, funcionamiento y soporte documental de su mantenimiento preventivo.</t>
  </si>
  <si>
    <t>Resucitador para recién nacido.</t>
  </si>
  <si>
    <t>Verificar: 1. Equipo completo (bolsa de reanimación, válvula, reservorio y juego de mascarillas) 2. Condiciones y funcionalidad. 3. Proceso documentado de su aseo y limpieza previo a su uso.</t>
  </si>
  <si>
    <t>Cuna normal para recién nacido.</t>
  </si>
  <si>
    <t xml:space="preserve">Verificar buen estado, funcional y con soporte documental de su mantenimiento preventivo.  </t>
  </si>
  <si>
    <t>Incubadora de traslado. Incubadora(s)  fija(s)  en caso de existir área de transición de Neonatología.</t>
  </si>
  <si>
    <t>Verificar: 1. Existencia, suficiencia y funcionalidad. 2. Equipamiento (tanque de oxígeno, bolsa de reanimación y juego de mascarillas, monitor de oximetría de pulso y frecuencia cardiaca).  3. Inclusión en el programa de mantenimiento preventivo.</t>
  </si>
  <si>
    <t>Área específica para las acciones de reanimación neonatal en cada sala de expulsión o de quirófano destinada a la atención del parto, con su cuna de calor radiante respectiva.</t>
  </si>
  <si>
    <t xml:space="preserve">Verificar: 1. Existencia y ubicación adecuada dotada de todo el equipo y accesorios necesarios para la reanimación del neonato. 2. Equipo en  buen estado, funcional y con soporte documental de su mantenimiento preventivo.  </t>
  </si>
  <si>
    <t>Equipo de succión fijo o móvil, específico para uso del personal encargado de la reanimación del neonato.</t>
  </si>
  <si>
    <t xml:space="preserve">Verificar equipo en  buen estado, funcional y con soporte documental de su mantenimiento preventivo.  </t>
  </si>
  <si>
    <t>Dos tomas de oxígeno o equivalente con dispositivo en Y, con flujómetro para conexión de la extensión de oxígeno y la extensión de la bolsa de reanimación neonatal.</t>
  </si>
  <si>
    <t>Ventilador de presión positiva (ciclado limitado por presión) o ventilación sincronizada con ventilación de presión de soporte (aplica en los hospitales que en Tococirugía exista área de transición neonatal).</t>
  </si>
  <si>
    <t>Sonda orogástrica.</t>
  </si>
  <si>
    <t>Verificar en el área: existencia, vigencia, abasto y suficiencia.</t>
  </si>
  <si>
    <t xml:space="preserve">Jeringa de 10 ml. </t>
  </si>
  <si>
    <t>Vacuna BCG.</t>
  </si>
  <si>
    <t xml:space="preserve">Fitomenadiona, solución o emulsión inyectable 2 mg / 0.2 ml. </t>
  </si>
  <si>
    <t>Antibiótico oftálmico.</t>
  </si>
  <si>
    <t>Tira diagnóstica  rápida y lancetas para tamiz neonatal.</t>
  </si>
  <si>
    <t>Revisión en el área para verificar su existencia, abasto y suficiencia.</t>
  </si>
  <si>
    <t>Perilla para aspirar.</t>
  </si>
  <si>
    <t>Apoyo de laboratorio y radiología las 24 horas, propio o de referencia.</t>
  </si>
  <si>
    <t>Verificar. 1. Existencia de los servicios de apoyo. 2. Cobertura de acuerdo a la demanda en tiempo y forma y entrega de resultados de forma oportuna. 3. Equipo portátil de Rx y cobertura en gasometría.</t>
  </si>
  <si>
    <t>Formatos de reporte y referencia.</t>
  </si>
  <si>
    <t>Sala de expulsión y/o del quirófano de acuerdo con la complicación.</t>
  </si>
  <si>
    <t>Instrumental y material.</t>
  </si>
  <si>
    <t>Máquina de anestesia, vaporizadores y soluciones acordes a éstos.</t>
  </si>
  <si>
    <t>Sala de operaciones con mesa quirúrgica, instrumental y material.</t>
  </si>
  <si>
    <t>Equipo y medicamentos de anestesia.</t>
  </si>
  <si>
    <t>Verificar existencia, vigencia, suficiencia y funcionalidad del equipo</t>
  </si>
  <si>
    <t>Pediatra, neonatólogo o médico capacitado en reanimación neonatal.</t>
  </si>
  <si>
    <t>Verificar asignación por turno en plantilla y rol, constancias de capacitación.</t>
  </si>
  <si>
    <t>Enfermera capacitada en reanimación neonatal.</t>
  </si>
  <si>
    <t>Médico o enfermera ayudante capacitados en reanimación neonatal.</t>
  </si>
  <si>
    <t>Verificar existencia y disponibilidad.</t>
  </si>
  <si>
    <t>TOCOCIRUGÍA. ÁREA DE REANIMACIÓN NEONATAL. Equipo de reanimación. (DSMP).</t>
  </si>
  <si>
    <t>Sistema de aspiración fijo o portátil.</t>
  </si>
  <si>
    <t>Catéteres de aspiración 5 F, 6 F, 8 F,10 F y 12 F.</t>
  </si>
  <si>
    <t>Sonda de alimentación 8 F y jeringas de 10 y 20 ml.</t>
  </si>
  <si>
    <t>Aspirador de meconio.</t>
  </si>
  <si>
    <t>TOCOCIRUGÍA. ÁREA DE REANIMACIÓN NEONATAL. Equipo de ventilación. (DSMP).</t>
  </si>
  <si>
    <t>Bolsa de anestesia o bolsa autoinflable para reanimación neonatal con válvula de liberación de presión y/o manómetro de presión.</t>
  </si>
  <si>
    <t>Verificar: 1. Equipo completo, en  buen estado y funcional. 2. Proceso documentado de su aseo y limpieza previo a su uso. 3. Balón, válvula, reservorio y juego de mascarillas.</t>
  </si>
  <si>
    <t>Mascarillas para prematuro y recién nacido de término.</t>
  </si>
  <si>
    <t xml:space="preserve">Fuente de oxígeno con toma doble y existencia de flujómetros. </t>
  </si>
  <si>
    <t>Verificar buen estado, existencia, limpieza, funcionamiento y mantenimiento preventivo.</t>
  </si>
  <si>
    <t>TOCOCIRUGÍA. ÁREA DE REANIMACIÓN NEONATAL. Equipo de intubación. (DSMP).</t>
  </si>
  <si>
    <t>Laringoscopio completo, con hojas rectas del 0 y 1.</t>
  </si>
  <si>
    <t>Verificar que esté completo con foco, pilas en su caso y que funcione.</t>
  </si>
  <si>
    <t>Foco y baterías de repuesto útiles.</t>
  </si>
  <si>
    <t xml:space="preserve"> Verificar existencia de repuestos.</t>
  </si>
  <si>
    <t>Cánulas endotraqueales de 2.5, 3, 3.5 y 4 mm rectas.</t>
  </si>
  <si>
    <t xml:space="preserve"> Verificar existencia y suficiencia.</t>
  </si>
  <si>
    <t>Estetoscopio biauricular con cápsula neonatal.</t>
  </si>
  <si>
    <t xml:space="preserve"> Verificar existencia y funcionalidad.</t>
  </si>
  <si>
    <t>Estilete</t>
  </si>
  <si>
    <t>TOCOCIRUGÍA. ÁREA DE REANIMACIÓN NEONATAL. Misceláneos. (DSMP).</t>
  </si>
  <si>
    <t>Tijeras.</t>
  </si>
  <si>
    <t>Cinta adhesiva.</t>
  </si>
  <si>
    <t xml:space="preserve"> Verificar existencia.</t>
  </si>
  <si>
    <t>Guantes.</t>
  </si>
  <si>
    <t>Batas.</t>
  </si>
  <si>
    <t>Cubrebocas.</t>
  </si>
  <si>
    <t>Compresas o paños para secar al RN.</t>
  </si>
  <si>
    <t>Reloj con segundero o cronómetro.</t>
  </si>
  <si>
    <t>TOCOCIRUGÍA. ÁREA DE REANIMACIÓN NEONATAL. Material para cateterización de vasos umbilicales. (DSMP).</t>
  </si>
  <si>
    <t>Mango y hojas de bisturí.</t>
  </si>
  <si>
    <t>Solución de iodopovidona.</t>
  </si>
  <si>
    <t xml:space="preserve"> Verificar existencia, vigencia y suficiencia.</t>
  </si>
  <si>
    <t>Capa hidrocoloidea (tegaderm, opsite)</t>
  </si>
  <si>
    <t>Catéter umbilical de 3.5 F y 5 F.</t>
  </si>
  <si>
    <t>Llave de tres vías.</t>
  </si>
  <si>
    <t>TOCOCIRUGÍA. ÁREA DE REANIMACIÓN NEONATAL. Otros materiales. (DSMP).</t>
  </si>
  <si>
    <t>Jeringas de 1, 3, 5, 10 y 20 ml.</t>
  </si>
  <si>
    <t xml:space="preserve">Agujas hipodérmicas de 21 y 25 mm. </t>
  </si>
  <si>
    <t>TOCOCIRUGÍA. ÁREA DE REANIMACIÓN NEONATAL. Medicamentos. (DSMP).</t>
  </si>
  <si>
    <t>Adrenalina (epinefrina) solución inyectable 3 ó 10 ml para diluir.</t>
  </si>
  <si>
    <t>Agua inyectable  10 ml para diluir.</t>
  </si>
  <si>
    <t>Solución salina isotónica o solución de Ringer lactato 250 ml.</t>
  </si>
  <si>
    <t>Bicarbonato de Sodio solución inyectable al 7.5% 10 ml.</t>
  </si>
  <si>
    <t>Hidrocloruro de Naloxona solución inyectable 1 ml.</t>
  </si>
  <si>
    <t>Agua inyectable.</t>
  </si>
  <si>
    <t>Adrenalina (epinefrina) solución inyectable 1 mg / 1 ml.</t>
  </si>
  <si>
    <t>Bicarbonato de sodio solución inyectable al 7.5% (0.75 g).</t>
  </si>
  <si>
    <t>Hidrocortisona, solución inyectable 100 mg / 2 ml.</t>
  </si>
  <si>
    <t xml:space="preserve">Metilprednisolona solución inyectable 40 mg. </t>
  </si>
  <si>
    <t>Verificar existencia y uso adecuado durante la hospitalización  y al alta. Revisión de expedientes clínicos.</t>
  </si>
  <si>
    <t>Sonda de aspiración.</t>
  </si>
  <si>
    <t>Equipo de venoclisis con microgotero.</t>
  </si>
  <si>
    <t>Equipo de venoclisis con normogotero.</t>
  </si>
  <si>
    <t>Lidocaína con atomizador manual al 10%.</t>
  </si>
  <si>
    <t>Mango de laringoscopio.</t>
  </si>
  <si>
    <t>Verificar: 1. Existencia. 2. Suficiencia. 3. Funcionamiento del equipo. 4. Ubicación. 5. Pilas de repuesto.</t>
  </si>
  <si>
    <t xml:space="preserve">Verificar: 1. Existencia. 2. Suficiencia. 3. Ubicación. </t>
  </si>
  <si>
    <t>Tela adhesiva.</t>
  </si>
  <si>
    <t>Extensión para oxígeno.</t>
  </si>
  <si>
    <t>Solución glucosada inyectable al 5% 250 ml.</t>
  </si>
  <si>
    <t>IMAGENOLOGÍA Y LABORATORIO.</t>
  </si>
  <si>
    <t xml:space="preserve">Equipo portátil de rayos X . </t>
  </si>
  <si>
    <t>Verificar: 1. Existencia, ubicación, funcionamiento e inclusión en el programa de mantenimiento preventivo.  2. Bitácora de mantenimiento, hoja de servicios. 3. Equipo para protección del personal del servicio en la realización de estudios (delantal protector). 4. Disponibilidad funcional en tiempo y forma las 24 horas del día, los 365 días del año.</t>
  </si>
  <si>
    <t>Equipo de ultrasonido transfontanelar portátil.</t>
  </si>
  <si>
    <t>Verificar: 1. Existencia,  funcionamiento e inclusión en el programa de mantenimiento preventivo. 2. Bitácora de mantenimiento, hoja de servicios. 3. Responsable del estudio con perfil adecuado. 4. Disponibilidad funcional en tiempo y forma las 24 horas del día, los 365 días del año.</t>
  </si>
  <si>
    <t>Ecocardiografía, dentro o fuera de la Unidad.</t>
  </si>
  <si>
    <t>Verificar: 1. Existencia del recurso, personal responsable, funcionamiento  e inclusión en el programa de mantenimiento preventivo.  2. Disponibilidad funcional en tiempo y forma las 24 horas del día, los 365 días del año.</t>
  </si>
  <si>
    <t>Equipo de potenciales evocados auditivos.</t>
  </si>
  <si>
    <t>Verificar: 1. Existencia,  funcionamiento e inclusión en el programa de mantenimiento preventivo. 2. Bitácora de mantenimiento, hoja de servicios. 3. Responsable del estudio con perfil adecuado o demostrar convenio y sistema de referencia y contrarreferencia.</t>
  </si>
  <si>
    <t xml:space="preserve">Apoyo de laboratorio con microtécnicas para gasometría y biometría hemática las 24 horas del día y los 365 días del año. </t>
  </si>
  <si>
    <t>Verificar. 1. Existencia y funcionamiento. 2. Documentación de cobertura de incidencias programadas y no programadas. 3. Personal calificado y capacitado.</t>
  </si>
  <si>
    <t>Apoyo de banco de sangre con microtécnicas (dosificadores de 100 ml o menos en paquete globular, plasma, etc.).</t>
  </si>
  <si>
    <t>Verificar: 1. Existencia y funcionamiento. Cobertura de servicio las 24 hrs. del día los 365 días del año.</t>
  </si>
  <si>
    <t>Determinación de grupo sanguíneo, Rh y citología hemática por el laboratorio.</t>
  </si>
  <si>
    <t>Verificar: 1. Existencia, suficiencia y abasto de material y reactivos. 100% de solicitudes realizadas en tiempo.</t>
  </si>
  <si>
    <t>Proteína C reactiva.</t>
  </si>
  <si>
    <t xml:space="preserve">Verificar existencia de equipo y reactivos, suficiencia y abasto de material y reactivos. </t>
  </si>
  <si>
    <t>Velocidad de sedimentación globular.</t>
  </si>
  <si>
    <t>Electrolitos séricos.</t>
  </si>
  <si>
    <t>Química sanguínea parcial de cinco elementos.</t>
  </si>
  <si>
    <t>Fosfatasa alcalina.</t>
  </si>
  <si>
    <t>Bilirrubinas en sangre.</t>
  </si>
  <si>
    <t>Transaminasa glutámico pirúvica y oxalacética.</t>
  </si>
  <si>
    <t>Microbiología para cultivos bacteriológicos con micro técnica y o micro muestra.</t>
  </si>
  <si>
    <t>Cultivo de punta de catéter.</t>
  </si>
  <si>
    <t>Citoquímica y cultivo de LCR.</t>
  </si>
  <si>
    <t>Toxoplasma.</t>
  </si>
  <si>
    <t>Rubéola.</t>
  </si>
  <si>
    <t>VDRL.</t>
  </si>
  <si>
    <t>Citomegalovirus.</t>
  </si>
  <si>
    <t>Cuerpos de inclusión en orina.</t>
  </si>
  <si>
    <t>Antígeno de superficie para hepatitis B.</t>
  </si>
  <si>
    <t>Elisa para VIH.</t>
  </si>
  <si>
    <t xml:space="preserve">Proceso establecido para la realización del tamiz neonatal, registro e información a los padres. </t>
  </si>
  <si>
    <t>Verificar documentación del proceso,  conocimiento y aplicación por el personal. Existencia, suficiencia y abasto  de los insumos y material necesario para realizarlo. Manual de Organización y Procedimientos.</t>
  </si>
  <si>
    <t>Tamizaje ampliado.</t>
  </si>
  <si>
    <t xml:space="preserve">Verificar existencia de equipo y reactivos, suficiencia y abasto de material y reactivos o demostrar unidad y sistema de referencia y contrarreferencia. </t>
  </si>
  <si>
    <t>Perfil tiroideo.</t>
  </si>
  <si>
    <t>Examen general de orina.</t>
  </si>
  <si>
    <t>Historia clínica general.</t>
  </si>
  <si>
    <t>Verificar existencia y apego a NOM-168-SSA1-1998. Expediente clínico.</t>
  </si>
  <si>
    <t>Cartas de consentimiento bajo información integradas en los expedientes clínicos.</t>
  </si>
  <si>
    <t>Verificar existencia, llenado e integración en expedientes clínicos.</t>
  </si>
  <si>
    <t>Proceso establecido para la preparación o subrogación de nutrición parenteral. Convenio para la realización por un centro de mezclas en su caso.</t>
  </si>
  <si>
    <t>Verificar documentación del proceso,  existencia del equipo y/o convenio con el proveedor del servicio y cumplimiento de las condiciones del mismo. Cumplimiento de la normatividad por el proveedor (centro de mezclas). Registro de las Nutriciones Parenterales Totales (NPT) solicitadas y entregadas.</t>
  </si>
  <si>
    <t>Programas de mantenimiento preventivo, correctivo y de sustitución de equipo  médico y de los Servicios Auxiliares al Diagnóstico.</t>
  </si>
  <si>
    <t xml:space="preserve">Verificar existencia de programa, bitácora de la UCIN y/o del departamento de mantenimiento, hojas de servicio. </t>
  </si>
  <si>
    <t>Cédulas de registro de actividades de la Unidad.</t>
  </si>
  <si>
    <t>Manuales de procedimientos de la Unidad de Neonatología.</t>
  </si>
  <si>
    <t>Verificar existencia y fecha de actualización, base bibliográfica y reciente. Conocimiento y aplicación por el personal.</t>
  </si>
  <si>
    <t>Guías diagnóstico terapéuticas.</t>
  </si>
  <si>
    <t>Protocolos de atención médica efectiva basados en evidencias.</t>
  </si>
  <si>
    <t>Árbol de decisiones para entidades nosológicas específicas.</t>
  </si>
  <si>
    <t xml:space="preserve">Normas Oficiales Mexicanas NOM-007-SSA2-1999, NOM-031-SSA2-1999 y NOM-034-SSA2-2002. </t>
  </si>
  <si>
    <t>Verificar existencia de los documentos, información, difusión  y conocimiento por el personal.</t>
  </si>
  <si>
    <t>Manual de reanimación neonatal.</t>
  </si>
  <si>
    <t>Verificar existencia, fecha de actualización y base bibliográfica reciente. Conocimiento y aplicación por el personal.</t>
  </si>
  <si>
    <t>Programa de Mejora en el Establecimiento: decisiones de acciones de mejora en el servicio con base en el análisis estadístico y recomendaciones de los diferentes comités.</t>
  </si>
  <si>
    <t>Verificar evidencia documental de acciones de mejora acordadas en las reuniones de trabajo de los comités. Seguimiento de las propuestas y evaluación de los resultados.</t>
  </si>
  <si>
    <t>Programa de enseñanza y capacitación continua para el personal del servicio.</t>
  </si>
  <si>
    <t>Existencia y congruencia con el programa. Documentación de las constancias en los expedientes del personal.</t>
  </si>
  <si>
    <t>Departamento de Enseñanza: programa académico.</t>
  </si>
  <si>
    <t>Verificar registros y  documentación de soporte. Avalada por la autoridades en salud, dirección de la institución y autoridades educativas. Plantilla de profesores de cátedra.  Evaluaciones y registros de resultados.</t>
  </si>
  <si>
    <t>Se toman decisiones con base en la tasa de infecciones nosocomiales en el servicio.</t>
  </si>
  <si>
    <t>Evidencia documental de acciones de mejora acordadas en las reuniones de trabajo de los comités.</t>
  </si>
  <si>
    <t>Se toman decisiones con base en la tasa de mortalidad en el servicio.</t>
  </si>
  <si>
    <t>Comité de Mortalidad  (Hospitalaria y Perinatal)  del Establecimiento.</t>
  </si>
  <si>
    <t xml:space="preserve">Verificar que participa en las reuniones personal de la unidad de neonatología y el registro de las propuesta de mejora, seguimiento y evaluación de los resultados. </t>
  </si>
  <si>
    <t>Comité de Infecciones Nosocomiales del Establecimiento.</t>
  </si>
  <si>
    <t>Comité de Calidad de la Atención Médica de la Unidad.</t>
  </si>
  <si>
    <t>Personal médico, profesional, técnico y auxiliar con uniforme y gafete de identificación.</t>
  </si>
  <si>
    <t>Verificar que el personal porte uniforme y gafete de identificación actualizados.</t>
  </si>
  <si>
    <t>Personal médico con perfil idóneo: neonatólogo, perinatólogo, pediatra, con capacitación en atención del Recién Nacido  en estado crítico.</t>
  </si>
  <si>
    <t>SERVICIOS DE APOYO.</t>
  </si>
  <si>
    <t xml:space="preserve">Apoyo en la atención y seguimiento neurológico, oftalmológico y pulmonar al paciente egresado de la unidad de neonatología. </t>
  </si>
  <si>
    <t xml:space="preserve">Verificar: Evidencia documental del control, vigilancia y tratamiento del recién nacido egresado de la unidad de neonatología con diagnóstico de compromiso neurologico, retinopatía o displasia broncopulmonar. Apoyo de Clínica de Estimulación Temprana. </t>
  </si>
  <si>
    <t>Interconsultantes de otras especialidades, con perfil requerido acorde a la interconsulta: cirujano pediatra, cardiólogo, neurólogo con aval de capacitación y/o certificación en la especialidad.</t>
  </si>
  <si>
    <t>Verificar registros y expedientes del personal o documentar unidad de referencia.</t>
  </si>
  <si>
    <t>Apoyo de otros servicios profesionales (Inhaloterapia,  Nutrición, Trabajo Social, Ingeniería Biomédica).</t>
  </si>
  <si>
    <t xml:space="preserve">Verificar su existencia, ubicación, organización, manual de procedimientos, programa de actividades relacionadas con la Unidad de Cuidados Intensivos Neonatales, registros y expedientes del personal. </t>
  </si>
  <si>
    <t>Programa de mantenimiento preventivo de la infraestructura, instalaciones hidrosanitarias, eléctricas, aire acondicionado y purificación del aire.</t>
  </si>
  <si>
    <t>Soporte documental del programa preventivo: manual de procedimientos, bitácora actualizada de las acciones realizadas en la unidad. Órdenes u hojas de servicios. Programa de actividades relacionadas con la Unidad y cumplimiento de las mismas. Registro de servicios otorgados.</t>
  </si>
  <si>
    <t>Programa de sanitización y limpieza de la UCIN, registro del programa de rotación de desinfectantes.</t>
  </si>
  <si>
    <t>Soporte documental del programa preventivo: Manual de Procedimientos, calendario de actividades del programa; Bitácora actualizada de las acciones realizadas en la unidad. Órdenes u hojas de servicios. Programa de actividades relacionadas con la Unidad y cumplimiento de las mismas. Registro de servicios otorgados.</t>
  </si>
  <si>
    <t>Programa de sanitización y limpieza de las áreas de aislamiento.</t>
  </si>
  <si>
    <t>Verificar: 1. Programa. 2. El manual de procedimientos. 3. Calendario de actividades del programa. 4. La Bitácora actualizada de las acciones realizadas en las áreas.</t>
  </si>
  <si>
    <t>Intendencia: capacitación continua del personal de intendencia.</t>
  </si>
  <si>
    <t>Soporte documental del programa de capacitación del personal de intendencia con temas relacionados con la Unidad. Conocimiento del Personal del Manual de Procedimientos, calendario de capacitación y actividades del programa.</t>
  </si>
  <si>
    <t>Casa de máquinas.</t>
  </si>
  <si>
    <t>UCIN conectada a la planta eléctrica de emergencia. Bitácora de servicios y mantenimiento de la planta. Registro en bitácora de las pruebas realizadas e incidentes.</t>
  </si>
  <si>
    <t xml:space="preserve">Amikacina, solución inyectable 100 mg / 2 ml. </t>
  </si>
  <si>
    <t>Aminofilina, solución inyectable 250 mg / 10ml.</t>
  </si>
  <si>
    <t>Anfotericina B de dispersión coloidal (liposomal), solución inyectable 50 mg.</t>
  </si>
  <si>
    <t>Bicarbonato de sodio, solución inyectable 0.75 g / 10 ml.</t>
  </si>
  <si>
    <t>Buprenorfina, solución inyectable 0.3 mg / ml.</t>
  </si>
  <si>
    <t>Clindamicina, solución inyectable 300 mg / 2 ml.</t>
  </si>
  <si>
    <t>Cefalotina, solución inyectable 1 g / 5 ml.</t>
  </si>
  <si>
    <t>Cefuroxima, solución inyectable 750 mg.</t>
  </si>
  <si>
    <t>Cefepima, solución inyectable 500 mg / 5 ml.</t>
  </si>
  <si>
    <t>Cloruro de sodio, solución inyectable al 0.9% 500 ml.</t>
  </si>
  <si>
    <t>Cloruro de sodio, solución inyectable al  0.9% 250 ml.</t>
  </si>
  <si>
    <t>Cloruro de sodio, solución inyectable al  17.7% 10 ml.</t>
  </si>
  <si>
    <t>Cloruro de potasio, solución inyectable 1.49 g /10 ml, 20 mEq de potasio y 20 mEq de cloro.</t>
  </si>
  <si>
    <t>Cloruro de sodio y glucosa, solución inyectable 0.9 g / 10 ml y 5 g /10 ml 500 ml.</t>
  </si>
  <si>
    <t>Dexametasona, solución inyectable 8 mg / 2 ml.</t>
  </si>
  <si>
    <t>Diazepam, solución inyectable 10 mg / 2 ml.</t>
  </si>
  <si>
    <t>Dicloxacilina, solución inyectable 250 mg / 5  ml.</t>
  </si>
  <si>
    <t>Digoxina, solución inyectable 0.5 mg / 2 ml.</t>
  </si>
  <si>
    <t>Dobutamina, solución inyectable 250 mg.</t>
  </si>
  <si>
    <t>Dopamina solución inyectable 200 mg.</t>
  </si>
  <si>
    <t>Fentanilo, solución inyectable 0.5 mg / 10 ml.</t>
  </si>
  <si>
    <t>Fluconazol, solución inyectable 2 mg / ml.</t>
  </si>
  <si>
    <t xml:space="preserve">Furosemide, solución inyectable 20 mg / 2 ml. </t>
  </si>
  <si>
    <t>Gentamicina, solución inyectable 20 mg / 2ml.</t>
  </si>
  <si>
    <t>Glucosa, solución inyectable al 5% 250 ml.</t>
  </si>
  <si>
    <t>Glucosa, solución inyectable al 10% 500 ml.</t>
  </si>
  <si>
    <t>Glucosa, solución inyectable al 50% 50 ml.</t>
  </si>
  <si>
    <t>Gluconato de calcio, solución inyectable 1 g. /10 ml.</t>
  </si>
  <si>
    <t>Meropenem, solución inyectable 500 mg.</t>
  </si>
  <si>
    <t>Midazolam, solución inyectable 5 mg / 5 ml.</t>
  </si>
  <si>
    <t>Midazolam, solución inyectable 15 mg / 3 ml.</t>
  </si>
  <si>
    <t>Metoclopramida clorhidrato, solución oral 4 mg / ml.</t>
  </si>
  <si>
    <t>Metronidazol, solución inyectable 200 mg /10 ml.</t>
  </si>
  <si>
    <t>Metronidazol, solución inyectable 500 mg /100 ml.</t>
  </si>
  <si>
    <t>Multivitaminas, solución inyectable 5 ml y 10 ml.</t>
  </si>
  <si>
    <t>Nalbufina, solución inyectable 10 mg / ml.</t>
  </si>
  <si>
    <t>Naloxona, solución inyectable 0.4 mg / ml.</t>
  </si>
  <si>
    <t xml:space="preserve">Omeprazol, solución inyectable 40 mg / 10 ml. </t>
  </si>
  <si>
    <t>Paracetamol, solución oral gotas 100 mg / ml.</t>
  </si>
  <si>
    <t>Paracetamol, solución inyectable 500 mg.</t>
  </si>
  <si>
    <t>Paracetamol, supositorios 100 mg.</t>
  </si>
  <si>
    <t>Bencilpenicilina sodica cristalina, solución inyectable con polvo de 1,000,000  UI / 2 ml.</t>
  </si>
  <si>
    <t>Seroalbúmina humana, solución inyectable 12.5 g / 50 ml.</t>
  </si>
  <si>
    <t>Sulfato de magnesio, solución inyectable 1g / 10 ml.</t>
  </si>
  <si>
    <t>Sulfato ferroso, solución oral 125 mg / ml.</t>
  </si>
  <si>
    <t>Vancomicina, solución inyectable 500 mg /10 ml.</t>
  </si>
  <si>
    <t>Vecuronio, solución inyectable 4 mg / ml.</t>
  </si>
  <si>
    <t>Vitamina A, C y D, solución oral frasco con 15 ml.</t>
  </si>
  <si>
    <t>Lípidos, emulsión inyectable (lípidos de cadena mediana y larga al 20% soya / triglicéridos) 500 ml.</t>
  </si>
  <si>
    <t>Evaluación</t>
  </si>
  <si>
    <t>Acredita</t>
  </si>
  <si>
    <t xml:space="preserve">≥ 90% </t>
  </si>
  <si>
    <t>No Acredita</t>
  </si>
  <si>
    <t>&lt; 90%</t>
  </si>
  <si>
    <t>Puntaje esperado</t>
  </si>
  <si>
    <t>Alcanzado</t>
  </si>
  <si>
    <t>DIRECCIÓN GENERAL DE CALIDAD Y EDUCACIÓN EN SALUD</t>
  </si>
  <si>
    <t>UNIDAD DE ANÁLISIS ECONÓMICO</t>
  </si>
  <si>
    <t>Acciones Esenciales para la Seguridad del Paciente</t>
  </si>
  <si>
    <t>Sello del establecimiento.</t>
  </si>
  <si>
    <r>
      <rPr>
        <b/>
        <sz val="11"/>
        <rFont val="Montserrat"/>
      </rPr>
      <t>Verificar limpieza y desinfección de la instalaciones, que no exista humedad, cuarteaduras, orificios en plafones</t>
    </r>
    <r>
      <rPr>
        <sz val="11"/>
        <rFont val="Montserrat"/>
      </rPr>
      <t>, cables sueltos, contactos desprendidos, fugas de agua o drenaje.</t>
    </r>
  </si>
  <si>
    <r>
      <rPr>
        <b/>
        <sz val="11"/>
        <color indexed="8"/>
        <rFont val="Montserrat"/>
      </rPr>
      <t xml:space="preserve">Área correspondiente a la Unidad de Neonatología, subdivisiones y servicios  que la integran:  Cuidados Intensivos Neonatales (UCIN), Cuidados  Intermedios, </t>
    </r>
    <r>
      <rPr>
        <sz val="11"/>
        <color indexed="8"/>
        <rFont val="Montserrat"/>
      </rPr>
      <t>Aislados</t>
    </r>
    <r>
      <rPr>
        <b/>
        <sz val="11"/>
        <color indexed="8"/>
        <rFont val="Montserrat"/>
      </rPr>
      <t>, Crecimiento y Desarrollo,</t>
    </r>
    <r>
      <rPr>
        <sz val="11"/>
        <color indexed="8"/>
        <rFont val="Montserrat"/>
      </rPr>
      <t xml:space="preserve"> Seguimiento Neurólogico, Estimulación Temprana, Retinopatía del Prematuro y Neumología. </t>
    </r>
  </si>
  <si>
    <r>
      <rPr>
        <b/>
        <sz val="12"/>
        <rFont val="Montserrat"/>
      </rPr>
      <t>Proceso establecido de identificación de pacientes</t>
    </r>
    <r>
      <rPr>
        <sz val="12"/>
        <rFont val="Montserrat"/>
      </rPr>
      <t xml:space="preserve"> en  expediente clínico y espacio ocupado, cuna radiante, incubadora o bacinete.</t>
    </r>
  </si>
  <si>
    <t xml:space="preserve">CRITERIOS MAYORES </t>
  </si>
  <si>
    <t>Requisitos generales: Limpieza e infraestructura</t>
  </si>
  <si>
    <t>Licencias sanitarias ( se debe mostrar documento al personal evaluador)</t>
  </si>
  <si>
    <t>ATENCIÓN MÉDICA.
(CRITERIO MAYOR)</t>
  </si>
  <si>
    <t>ÍTEM</t>
  </si>
  <si>
    <t>CALIF.</t>
  </si>
  <si>
    <t>SEGURIDAD EN EL ÁREA DE ATENCIÓN.
(CRITERIO MAYOR)</t>
  </si>
  <si>
    <t>Nombre del Establecimiento</t>
  </si>
  <si>
    <t>CLUES</t>
  </si>
  <si>
    <t xml:space="preserve"> CLUES.</t>
  </si>
  <si>
    <t>Nombre del responsable del establecimiento</t>
  </si>
  <si>
    <t>Nombre del responsable de la evaluación:</t>
  </si>
  <si>
    <t>Fecha de la visita de la evaluación</t>
  </si>
  <si>
    <r>
      <t xml:space="preserve">Verificar 1. Existencia y ubicación. 2. Señalización, rótulo de acceso restringido y rutas de flujo. 3.  Funcionamiento. 4. </t>
    </r>
    <r>
      <rPr>
        <b/>
        <sz val="11"/>
        <rFont val="Montserrat"/>
      </rPr>
      <t>Rótulo de aseo de manos</t>
    </r>
    <r>
      <rPr>
        <sz val="11"/>
        <rFont val="Montserrat"/>
      </rPr>
      <t>. 5. Lavabo o tarja para aseo de manos con despachador de agua, despachador de jabón líquido desinfectante, dispensador de toallas de papel para secado de manos y bote campana o de pedal para basura.</t>
    </r>
  </si>
  <si>
    <t>Módulo de aseo de manos completo y funcional: Lavabo o tarja para aseo de manos con toma de agua corriente en cada área o subdivisión de atención del Servicio o Unidad de Neonatología.</t>
  </si>
  <si>
    <t>Jabón líquido desinfectante y despachador  en  todos los módulos de aseo de manos de las áreas o subdivisiones de atención del Servicio o Unidad de Neonatología.</t>
  </si>
  <si>
    <r>
      <t>Verificar: 1. Condiciones adecuadas del área. 2. Programa de mantenimiento preventivo.</t>
    </r>
    <r>
      <rPr>
        <b/>
        <sz val="11"/>
        <rFont val="Montserrat"/>
      </rPr>
      <t xml:space="preserve"> 3. Bitácora con registro de incidencias, pruebas o simulacros</t>
    </r>
    <r>
      <rPr>
        <sz val="11"/>
        <rFont val="Montserrat"/>
      </rPr>
      <t>, servicios realizados, fallas temporales y acciones</t>
    </r>
    <r>
      <rPr>
        <b/>
        <sz val="11"/>
        <rFont val="Montserrat"/>
      </rPr>
      <t>. 4.Que el restablecimiento de la energía sea en un lapso de 10 segundos o menos</t>
    </r>
    <r>
      <rPr>
        <sz val="11"/>
        <rFont val="Montserrat"/>
      </rPr>
      <t xml:space="preserve">. 5. Convenios con empresas para mantenimiento, </t>
    </r>
    <r>
      <rPr>
        <b/>
        <sz val="11"/>
        <rFont val="Montserrat"/>
      </rPr>
      <t>6. Que le áreas críticas se encuentren conectadas a la planta.</t>
    </r>
  </si>
  <si>
    <t>Sistema de control de temperatura ambiente y humedad</t>
  </si>
  <si>
    <r>
      <rPr>
        <sz val="11"/>
        <rFont val="Montserrat"/>
      </rPr>
      <t>Verificar</t>
    </r>
    <r>
      <rPr>
        <b/>
        <sz val="11"/>
        <rFont val="Montserrat"/>
      </rPr>
      <t xml:space="preserve"> 1. Que cuente con sistema de control térmico ambiental y de ventilación de alta eficiencia que mantenga la temperatura ambiental en un rango estable entre 24 y 28°C y que la humedad se mantenga entre 30 y 60%.  2. Que se permita la circulación de aire cuando menos de seis veces y el recambio de dos volúmenes por hora.  3. Registro del control térmico ambiental y humedad del aire. 4. Registro del recambio de filtros HEPA y del aire filtrado.  </t>
    </r>
  </si>
  <si>
    <r>
      <t xml:space="preserve">Extractores de aire funcionando con ductos y filtros limpios. </t>
    </r>
    <r>
      <rPr>
        <b/>
        <sz val="11"/>
        <rFont val="Montserrat"/>
      </rPr>
      <t>Que cuente con filtros de aire de alta eficiencia</t>
    </r>
  </si>
  <si>
    <t xml:space="preserve">TOCOCIRUGÍA. ÁREA DE EXPULSIÓN.
Criterio Mayor. Requisitos mínimos. (NOM 197-SSA1-2000). </t>
  </si>
  <si>
    <r>
      <rPr>
        <b/>
        <sz val="12"/>
        <rFont val="Montserrat"/>
      </rPr>
      <t xml:space="preserve">Proceso establecido para el uso de identificadores en muñeca y tobillo. </t>
    </r>
    <r>
      <rPr>
        <sz val="12"/>
        <rFont val="Montserrat"/>
      </rPr>
      <t xml:space="preserve">Controles de identidad: huella plantar del recién nacido. </t>
    </r>
  </si>
  <si>
    <t>SEGURIDAD EN EL ÁREA DE ATENCIÓN
Criterio Mayor</t>
  </si>
  <si>
    <t>Botiquín Farmacia</t>
  </si>
  <si>
    <t>Cefotaxima, solución inyectable 1 g.</t>
  </si>
  <si>
    <t>Ceftazidima, solución inyectable 1g.</t>
  </si>
  <si>
    <t>Ampicilina, solución inyectable 500 mg.</t>
  </si>
  <si>
    <t>Fenitoína, solución  inyectable 250 mg / 5 ml.</t>
  </si>
  <si>
    <t>CÉDULA DE EVALUACIÓN PARA RECIÉN NACIDOS: PREMATUREZ, SÍNDROME DE DIFICULTAD RESPIRATORIA DEL RECIÉN NACIDO, INFECCIONES ESPECÍFICAS DEL PERIODO PERINATAL</t>
  </si>
  <si>
    <t>Cumplimiento normativo de al menos 70% los expedientes clínicos revisados</t>
  </si>
  <si>
    <t>010.000.1931.00</t>
  </si>
  <si>
    <t>010.000.1957.00</t>
  </si>
  <si>
    <t>010.000.0426.00</t>
  </si>
  <si>
    <t>010.000.2012.00</t>
  </si>
  <si>
    <t>010.000.3619.00</t>
  </si>
  <si>
    <t>040.000.4026.00</t>
  </si>
  <si>
    <t>010.000.1935.00</t>
  </si>
  <si>
    <t>010.000.4254.00</t>
  </si>
  <si>
    <t>010.000.1973.00</t>
  </si>
  <si>
    <t>010.000.5256.00</t>
  </si>
  <si>
    <t>010.000.5264.01</t>
  </si>
  <si>
    <t>010.000.5284.00</t>
  </si>
  <si>
    <t>010.000.3608.00</t>
  </si>
  <si>
    <t>010.000.3609.00</t>
  </si>
  <si>
    <t>010.000.5386.00</t>
  </si>
  <si>
    <t>010.000.0524.00</t>
  </si>
  <si>
    <t>010.000.3612.00</t>
  </si>
  <si>
    <t>010.000.4241.00</t>
  </si>
  <si>
    <t>040.000.0202.00</t>
  </si>
  <si>
    <t>010.000.1928.00</t>
  </si>
  <si>
    <t>010.000.2624.00</t>
  </si>
  <si>
    <t>010.000.0504.00</t>
  </si>
  <si>
    <t>010.000.0615.00</t>
  </si>
  <si>
    <t>010.000.0614.00</t>
  </si>
  <si>
    <t>040.000.0242.00</t>
  </si>
  <si>
    <t>010.000.0440.00</t>
  </si>
  <si>
    <t>Fluticasona. Suspensión en aerosol. Cada dosis contiene: Propionato de Fluticasona 50µg Envase con un frasco presurizado para 60 dosis</t>
  </si>
  <si>
    <t>010.000.2135.00</t>
  </si>
  <si>
    <t>010.000.1955.00</t>
  </si>
  <si>
    <t>010.000.3601.00</t>
  </si>
  <si>
    <t>010.000.3603.00</t>
  </si>
  <si>
    <t>Glucosa, solución inyectable al 5% 1000 ml.</t>
  </si>
  <si>
    <t>Glucosa, solución inyectable al 10% 1000 ml.</t>
  </si>
  <si>
    <t>010.000.3604.00</t>
  </si>
  <si>
    <t>010.000.3605.00</t>
  </si>
  <si>
    <t>010.000.3607.00</t>
  </si>
  <si>
    <t>010.000.3620.00</t>
  </si>
  <si>
    <t>Heparina. Solución Inyectable Cada frasco ámpula contiene: Heparina sódica equivalente a 10 000 UI de heparina. Envase con 50 frascos ámpula con 10 ml (1000 UI/ml)</t>
  </si>
  <si>
    <t>HEPARINA. SOLUCIÓN INYECTABLE Cada frasco ámpula contiene: Heparina sódica Equivalente a 1000 UI. Envase con 20 frascos ámpula con 1 ml.</t>
  </si>
  <si>
    <t>010.000.0621.00</t>
  </si>
  <si>
    <t>010.000.6266.00</t>
  </si>
  <si>
    <t>010.000.0474.00</t>
  </si>
  <si>
    <t>010.000.5291.00</t>
  </si>
  <si>
    <t>040.000.2108.00</t>
  </si>
  <si>
    <t>040.000.4057.00</t>
  </si>
  <si>
    <t>010.000.1243.00</t>
  </si>
  <si>
    <t>010.000.1309.00</t>
  </si>
  <si>
    <t>010.000.1311.00</t>
  </si>
  <si>
    <t>010.000.5385.02</t>
  </si>
  <si>
    <t>040.000.0132.01</t>
  </si>
  <si>
    <t>040.000.0302.00</t>
  </si>
  <si>
    <t>010.000.5187.00</t>
  </si>
  <si>
    <t>010.000.5720.00</t>
  </si>
  <si>
    <t>010.000.0514.02</t>
  </si>
  <si>
    <t>010.000.0106.00</t>
  </si>
  <si>
    <t>010.000.1921.00</t>
  </si>
  <si>
    <t>010.000.3662.00</t>
  </si>
  <si>
    <t>010.000.3629.00</t>
  </si>
  <si>
    <t>010.000.1704.00</t>
  </si>
  <si>
    <t>010.000.4251.00</t>
  </si>
  <si>
    <t>010.000.0254.00</t>
  </si>
  <si>
    <t>010.000.1098.00</t>
  </si>
  <si>
    <t>Vitamina E. Gragea o Cápsula. Cada Gragea o Cápsula contiene: Vitamina E 400 mg. Envase con 100 Grageas o Cápsulas.</t>
  </si>
  <si>
    <t>010.000.2715.00</t>
  </si>
  <si>
    <t>Fitomenadiona. Solución o Emulsión Inyectable Cada ampolleta contiene: Fitomenadiona 2 mg Envase con 5 ampolletas de 0.2 ml.</t>
  </si>
  <si>
    <t>010.000.1732.01</t>
  </si>
  <si>
    <t>010.000.2512.00</t>
  </si>
  <si>
    <t>010.000.5393.00</t>
  </si>
  <si>
    <t>Fórmula para lactactes (Sucedáneo de Leche Humana de Termino)</t>
  </si>
  <si>
    <t>030.000.0011.01</t>
  </si>
  <si>
    <t>010.000.2740.00</t>
  </si>
  <si>
    <t>010.000.2308.00</t>
  </si>
  <si>
    <t>Cloruro de sodio y glucosa, solución inyectable 0.9 g / 10 ml y 5 g /10 ml 1000 ml.</t>
  </si>
  <si>
    <t>010.000.3613.00</t>
  </si>
  <si>
    <r>
      <rPr>
        <sz val="11"/>
        <rFont val="Montserrat"/>
      </rPr>
      <t>A</t>
    </r>
    <r>
      <rPr>
        <sz val="12"/>
        <rFont val="Montserrat"/>
      </rPr>
      <t>minoácidos cristalinos solución inyectable al 10% pediátricos. Cada 100 ml contiene</t>
    </r>
    <r>
      <rPr>
        <sz val="9"/>
        <rFont val="Montserrat"/>
      </rPr>
      <t>: L- Isoleucina Unidad: mg Mínimo: 670 Máximo: 820. L- Leucina Unidad: mg Mínimo: 1000 Máximo: 1400. L- Lisina Unidad: mg Mínimo: 670 Máximo: 1100. L- Metionina Unidad: mg Mínimo: 220 Máximo: 340. L- Fenilalanina Unidad: mg Mínimo: 420 Máximo: 650. L- Treonina Unidad: mg Mínimo: 370 Máximo: 512. L- Triptófano Unidad: mg Mínimo: 180 Máximo: 200. L- Valina Unidad: mg Mínimo: 670 Máximo: 1230. L- Histidina Unidad: mg Mínimo: 310 Máximo: 480. L- Cisteína Unidad: mg Mínimo: 16 Máximo: 250. L- Tirosina Unidad: mg Mínimo: 44 Máximo: 240. L- Alanina Unidad: mg Mínimo: 540 Máximo: 800. L- Arginina Unidad: mg Mínimo: 840 Máximo: 1230. L- Prolina Unidad: mg Mínimo: 300 Máximo: 820. L- Serina Unidad: mg Mínimo: 380 Máximo: 500. Glicina (Ac. Aminoacético) Unidad: mg Mínimo: 360 Máximo: 400. Ácido L- Aspártico Unidad: mg Mínimo: 320 Máximo: 600. Ácido L- Glutámico Unidad: mg Mínimo: 500 Máximo: 1000. Taurina Unidad: mg Mínimo: 25 Máximo: 70. Ornitina Unidad: mg Mínimo: 0 Máximo: 250. * Prosulfito o disulfito de sodio Unidad: mg Mínimo: 0 Máximo: 50. *Cloruros Unidad: Mmol Mínimo: 0 Máximo: 16. * Agua inyectable Unidad: ml Mínimo: 0 Máximo: 100. Aminoácidos Totales Unidad: g/l Mínimo: 98 Máximo: 100. Nitrógeno total Unidad: g/l Mínimo: 15 Máximo: 15.68. *Pueden o no venir en la fórmula lo cual no modifica el efecto terapéutico deseado</t>
    </r>
    <r>
      <rPr>
        <sz val="12"/>
        <rFont val="Montserrat"/>
      </rPr>
      <t>. Presentación de 250 ml.</t>
    </r>
  </si>
  <si>
    <r>
      <rPr>
        <sz val="12"/>
        <rFont val="Montserrat"/>
      </rPr>
      <t>Aminoacidos enriquecidos con aminoacidos de cadena ramificada. Solución inyectable. Cada 100ml Contien</t>
    </r>
    <r>
      <rPr>
        <sz val="9"/>
        <rFont val="Montserrat"/>
      </rPr>
      <t xml:space="preserve">e: L- Isoleucina Unidad mg Mínimo 700 Máximo 1380. L- Leucina Unidad mg Mínimo 1100 Máximo 1580. L- Lisina Unidad mg Mínimo 265 Máximo 690 L- Metionina Unidad mg Mínimo 110 Máximo 450 L- Fenilalanina Unidad mg Mínimo 80 Máximo 480 L- Treonina Unidad mg Mínimo 200 Máximo 450 L- Triptofano Unidad mg Mínimo 70 Máximo 130 L- Valina Unidad mg Mínimo 780 Máximo 1240 Histidina Unidad mg Mínimo 150 Máximo 280 Cisteína o cistina Unidad mg Mínimo 0 Máximo 55 Tirosina Unidad mg Mínimo 0 Máximo 33 L- Alanina Unidad mg Mínimo 395 Máximo 660 L- Arginina Unidad mg Mínimo 464 Máximo 1100 L- Prolina Unidad mg Mínimo 445 Máximo 950 L- Serina Unidad mg Mínimo 220 Máximo 575 Glicina ( ac. Aminoacético ) Unidad mg Mínimo 300 Máximo 700 *Pirosulfito de sodio Unidad mg Mínimo 0 Máximo 50 Agua inyectable Unidad ml Mínimo 0 Máximo 100 Aminoácidos de cadena ramificada Unidad % Mínimo 40 Máximo 55 * Pueden o no venir en la fórmula lo cual no modifica el efecto terapéutico deseado. </t>
    </r>
    <r>
      <rPr>
        <sz val="12"/>
        <rFont val="Montserrat"/>
      </rPr>
      <t>Presentación 500 ml.</t>
    </r>
  </si>
  <si>
    <t>Verificar: existencia, suficiencia, estado de conservación, sistema de abasto, semaforización y caducidad.</t>
  </si>
  <si>
    <r>
      <t xml:space="preserve">Verificar: </t>
    </r>
    <r>
      <rPr>
        <b/>
        <sz val="11"/>
        <rFont val="Montserrat"/>
      </rPr>
      <t>1. Existencia y funcionamiento.</t>
    </r>
    <r>
      <rPr>
        <sz val="11"/>
        <rFont val="Montserrat"/>
      </rPr>
      <t xml:space="preserve"> 2. Bitácora de mantenimiento e inclusión en Programa Preventivo. 3. Hojas de servicios u órdenes. </t>
    </r>
  </si>
  <si>
    <t>Unidad de Cuidados Intensivos Neonatales (UCIN)</t>
  </si>
  <si>
    <t>Sistema de Energía de Emergencia</t>
  </si>
  <si>
    <t>Unidad Tocoquirúrgica</t>
  </si>
  <si>
    <t>Inyectores de aire y/ o aire acondicionado funcionando y  con  Aire filtrado de alta eficiencia.</t>
  </si>
  <si>
    <r>
      <t>Verificar: 1. Limpieza de celdillas de sistema de extracción y ventilación en cada una de las áreas y espacios.</t>
    </r>
    <r>
      <rPr>
        <b/>
        <sz val="12"/>
        <color indexed="8"/>
        <rFont val="Montserrat"/>
      </rPr>
      <t xml:space="preserve"> 2. Registro y soporte documental del último servicio de mantenimiento, limpieza y cambio de filtros del del sistema de ventilación (HEPA). </t>
    </r>
  </si>
  <si>
    <t xml:space="preserve">Extractores de aire funcionando con ductos </t>
  </si>
  <si>
    <r>
      <t xml:space="preserve">Verificar: 1. </t>
    </r>
    <r>
      <rPr>
        <b/>
        <sz val="12"/>
        <color indexed="8"/>
        <rFont val="Montserrat"/>
      </rPr>
      <t>Existencia, condiciones y mantenimiento</t>
    </r>
    <r>
      <rPr>
        <sz val="12"/>
        <color indexed="8"/>
        <rFont val="Montserrat"/>
      </rPr>
      <t>. 2. Documentación del programa de mantenimiento preventivo. 3. Soporte documental del mantenimiento correctivo.</t>
    </r>
  </si>
  <si>
    <r>
      <t xml:space="preserve">Verificar registros y expedientes del personal </t>
    </r>
    <r>
      <rPr>
        <b/>
        <sz val="12"/>
        <rFont val="Montserrat"/>
      </rPr>
      <t>(Título y cédula de especialidad)</t>
    </r>
    <r>
      <rPr>
        <sz val="12"/>
        <rFont val="Montserrat"/>
      </rPr>
      <t xml:space="preserve"> Documentación de soporte de actualización o capacitación no mayor a tres años. Médico con perfil requerido por turno </t>
    </r>
    <r>
      <rPr>
        <b/>
        <sz val="12"/>
        <rFont val="Montserrat"/>
      </rPr>
      <t>(Capacitación en  Acciones Esenciales para la Seguridad del Paciente, conocimiento y aplicación).</t>
    </r>
    <r>
      <rPr>
        <sz val="12"/>
        <rFont val="Montserrat"/>
      </rPr>
      <t xml:space="preserve"> </t>
    </r>
    <r>
      <rPr>
        <b/>
        <sz val="12"/>
        <rFont val="Montserrat"/>
      </rPr>
      <t>Cobertura las 24 horas del día, los 365 días del año</t>
    </r>
    <r>
      <rPr>
        <sz val="12"/>
        <rFont val="Montserrat"/>
      </rPr>
      <t>. Programa de Cobertura de incidencias programadas.</t>
    </r>
  </si>
  <si>
    <r>
      <t>Verificar registros y expedientes del personal (</t>
    </r>
    <r>
      <rPr>
        <b/>
        <sz val="12"/>
        <rFont val="Montserrat"/>
      </rPr>
      <t>Título y cédula profesional). Documentación de soporte de actualización o capacitación en la atención del recién nacido en estado crítico, no mayor a tres años y Acciones Esenciales para la Seguridad del Paciente</t>
    </r>
    <r>
      <rPr>
        <sz val="12"/>
        <rFont val="Montserrat"/>
      </rPr>
      <t>, conocimiento y aplicación. Enfermera con perfil requerido por turno. Cobertura las 24 horas del día, los 365 días del año. Programa de cobertura de incidencias programadas.</t>
    </r>
  </si>
  <si>
    <t>Personal médico con perfil idóneo en todos los turnos: neonatólogo, perinatólogo, pediatra, con capacitación en atención del Recién Nacido  en estado crítico.</t>
  </si>
  <si>
    <r>
      <rPr>
        <b/>
        <sz val="12"/>
        <rFont val="Montserrat"/>
      </rPr>
      <t>Personal de enfermería con perfil idóneo en todos los turnos: especialista en Terapia Intensiva, pediatría, o enfermera general con capacitación en atención del RN en estado crítico</t>
    </r>
    <r>
      <rPr>
        <sz val="12"/>
        <rFont val="Montserrat"/>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</si>
</sst>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color indexed="8"/>
      <name val="Arial"/>
      <family val="2"/>
    </font>
    <font>
      <b/>
      <sz val="11"/>
      <name val="Arial"/>
      <family val="2"/>
    </font>
    <font>
      <b/>
      <sz val="10"/>
      <name val="Arial"/>
      <family val="2"/>
    </font>
    <font>
      <b/>
      <sz val="12"/>
      <name val="Arial"/>
      <family val="2"/>
    </font>
    <font>
      <sz val="10"/>
      <name val="Arial"/>
      <family val="2"/>
    </font>
    <font>
      <b/>
      <sz val="11"/>
      <color indexed="8"/>
      <name val="Arial"/>
      <family val="2"/>
    </font>
    <font>
      <b/>
      <sz val="10"/>
      <color indexed="9"/>
      <name val="Arial"/>
      <family val="2"/>
    </font>
    <font>
      <b/>
      <sz val="9"/>
      <name val="Montserrat"/>
    </font>
    <font>
      <sz val="10"/>
      <name val="Montserrat"/>
    </font>
    <font>
      <sz val="10"/>
      <color indexed="8"/>
      <name val="Montserrat"/>
    </font>
    <font>
      <b/>
      <sz val="10"/>
      <name val="Montserrat"/>
    </font>
    <font>
      <sz val="9"/>
      <name val="Montserrat"/>
    </font>
    <font>
      <b/>
      <sz val="8"/>
      <name val="Montserrat"/>
    </font>
    <font>
      <b/>
      <sz val="10"/>
      <color theme="0"/>
      <name val="Montserrat"/>
    </font>
    <font>
      <sz val="11"/>
      <name val="Montserrat"/>
    </font>
    <font>
      <b/>
      <sz val="11"/>
      <name val="Montserrat"/>
    </font>
    <font>
      <sz val="11"/>
      <color indexed="8"/>
      <name val="Montserrat"/>
    </font>
    <font>
      <b/>
      <sz val="11"/>
      <color indexed="9"/>
      <name val="Montserrat"/>
    </font>
    <font>
      <b/>
      <sz val="12"/>
      <name val="Montserrat"/>
    </font>
    <font>
      <b/>
      <sz val="11"/>
      <color indexed="8"/>
      <name val="Montserrat"/>
    </font>
    <font>
      <sz val="12"/>
      <color indexed="8"/>
      <name val="Montserrat"/>
    </font>
    <font>
      <sz val="12"/>
      <name val="Montserrat"/>
    </font>
    <font>
      <b/>
      <sz val="12"/>
      <color indexed="8"/>
      <name val="Montserrat"/>
    </font>
    <font>
      <b/>
      <sz val="10"/>
      <color indexed="9"/>
      <name val="Montserrat"/>
    </font>
    <font>
      <sz val="11"/>
      <color theme="1"/>
      <name val="Montserrat"/>
    </font>
    <font>
      <b/>
      <sz val="10"/>
      <color indexed="8"/>
      <name val="Montserrat"/>
    </font>
    <font>
      <b/>
      <sz val="11"/>
      <color theme="0"/>
      <name val="Montserrat"/>
    </font>
  </fonts>
  <fills count="32">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13"/>
        <bgColor indexed="34"/>
      </patternFill>
    </fill>
    <fill>
      <patternFill patternType="solid">
        <fgColor indexed="22"/>
        <bgColor indexed="64"/>
      </patternFill>
    </fill>
    <fill>
      <patternFill patternType="solid">
        <fgColor indexed="9"/>
        <bgColor indexed="26"/>
      </patternFill>
    </fill>
    <fill>
      <patternFill patternType="solid">
        <fgColor indexed="9"/>
        <bgColor indexed="64"/>
      </patternFill>
    </fill>
    <fill>
      <patternFill patternType="solid">
        <fgColor rgb="FF98989A"/>
        <bgColor indexed="64"/>
      </patternFill>
    </fill>
    <fill>
      <patternFill patternType="solid">
        <fgColor rgb="FF9F2241"/>
        <bgColor indexed="21"/>
      </patternFill>
    </fill>
    <fill>
      <patternFill patternType="solid">
        <fgColor rgb="FF9F2241"/>
        <bgColor indexed="64"/>
      </patternFill>
    </fill>
    <fill>
      <patternFill patternType="solid">
        <fgColor rgb="FFBB955C"/>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medium">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right/>
      <top/>
      <bottom style="thin">
        <color indexed="64"/>
      </bottom>
      <diagonal/>
    </border>
    <border>
      <left style="thin">
        <color indexed="64"/>
      </left>
      <right style="thin">
        <color indexed="64"/>
      </right>
      <top style="thin">
        <color indexed="8"/>
      </top>
      <bottom/>
      <diagonal/>
    </border>
    <border>
      <left style="thin">
        <color indexed="64"/>
      </left>
      <right style="thin">
        <color indexed="64"/>
      </right>
      <top/>
      <bottom/>
      <diagonal/>
    </border>
    <border>
      <left style="thin">
        <color indexed="8"/>
      </left>
      <right style="thin">
        <color indexed="8"/>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8"/>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8"/>
      </right>
      <top style="thin">
        <color indexed="8"/>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bottom style="thin">
        <color indexed="8"/>
      </bottom>
      <diagonal/>
    </border>
  </borders>
  <cellStyleXfs count="4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16" borderId="1" applyNumberFormat="0" applyAlignment="0" applyProtection="0"/>
    <xf numFmtId="0" fontId="4" fillId="17" borderId="2" applyNumberFormat="0" applyAlignment="0" applyProtection="0"/>
    <xf numFmtId="0" fontId="5" fillId="0" borderId="3" applyNumberFormat="0" applyFill="0" applyAlignment="0" applyProtection="0"/>
    <xf numFmtId="0" fontId="6" fillId="0" borderId="0" applyNumberFormat="0" applyFill="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21" borderId="0" applyNumberFormat="0" applyBorder="0" applyAlignment="0" applyProtection="0"/>
    <xf numFmtId="0" fontId="7" fillId="7" borderId="1" applyNumberFormat="0" applyAlignment="0" applyProtection="0"/>
    <xf numFmtId="0" fontId="8" fillId="3" borderId="0" applyNumberFormat="0" applyBorder="0" applyAlignment="0" applyProtection="0"/>
    <xf numFmtId="0" fontId="9" fillId="22" borderId="0" applyNumberFormat="0" applyBorder="0" applyAlignment="0" applyProtection="0"/>
    <xf numFmtId="0" fontId="20" fillId="23" borderId="4" applyNumberFormat="0" applyAlignment="0" applyProtection="0"/>
    <xf numFmtId="0" fontId="10" fillId="16" borderId="5"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6" applyNumberFormat="0" applyFill="0" applyAlignment="0" applyProtection="0"/>
    <xf numFmtId="0" fontId="6" fillId="0" borderId="7" applyNumberFormat="0" applyFill="0" applyAlignment="0" applyProtection="0"/>
    <xf numFmtId="0" fontId="15" fillId="0" borderId="8" applyNumberFormat="0" applyFill="0" applyAlignment="0" applyProtection="0"/>
    <xf numFmtId="0" fontId="20" fillId="0" borderId="0"/>
  </cellStyleXfs>
  <cellXfs count="171">
    <xf numFmtId="0" fontId="0" fillId="0" borderId="0" xfId="0"/>
    <xf numFmtId="0" fontId="16" fillId="0" borderId="0" xfId="0" applyFont="1" applyFill="1" applyAlignment="1">
      <alignment horizontal="left"/>
    </xf>
    <xf numFmtId="0" fontId="19" fillId="0" borderId="9" xfId="0" applyFont="1" applyFill="1" applyBorder="1" applyAlignment="1">
      <alignment horizontal="center" vertical="center"/>
    </xf>
    <xf numFmtId="0" fontId="0" fillId="24" borderId="0" xfId="0" applyFill="1"/>
    <xf numFmtId="0" fontId="19" fillId="0" borderId="0" xfId="0" applyFont="1" applyAlignment="1">
      <alignment horizontal="center" vertical="center"/>
    </xf>
    <xf numFmtId="0" fontId="17" fillId="0" borderId="0" xfId="0" applyFont="1" applyAlignment="1">
      <alignment vertical="center"/>
    </xf>
    <xf numFmtId="0" fontId="20" fillId="0" borderId="0" xfId="0" applyFont="1" applyAlignment="1">
      <alignment horizontal="center" vertical="center"/>
    </xf>
    <xf numFmtId="0" fontId="18" fillId="0" borderId="11" xfId="0" applyFont="1" applyFill="1" applyBorder="1" applyAlignment="1">
      <alignment horizontal="center" vertical="center"/>
    </xf>
    <xf numFmtId="0" fontId="21" fillId="25" borderId="11" xfId="0" applyFont="1" applyFill="1" applyBorder="1" applyAlignment="1">
      <alignment horizontal="center" vertical="center"/>
    </xf>
    <xf numFmtId="0" fontId="19" fillId="0" borderId="11" xfId="0" applyFont="1" applyFill="1" applyBorder="1" applyAlignment="1">
      <alignment horizontal="center" vertical="center"/>
    </xf>
    <xf numFmtId="0" fontId="0" fillId="0" borderId="11" xfId="0" applyFill="1" applyBorder="1" applyAlignment="1">
      <alignment horizontal="center" vertical="center"/>
    </xf>
    <xf numFmtId="1" fontId="19" fillId="0" borderId="11" xfId="0" applyNumberFormat="1" applyFont="1" applyFill="1" applyBorder="1" applyAlignment="1">
      <alignment horizontal="center" vertical="center"/>
    </xf>
    <xf numFmtId="0" fontId="19" fillId="26" borderId="11" xfId="0" applyFont="1" applyFill="1" applyBorder="1" applyAlignment="1">
      <alignment horizontal="center" vertical="center"/>
    </xf>
    <xf numFmtId="0" fontId="0" fillId="0" borderId="11" xfId="0" applyBorder="1"/>
    <xf numFmtId="0" fontId="22" fillId="12" borderId="11" xfId="0" applyFont="1" applyFill="1" applyBorder="1" applyAlignment="1">
      <alignment horizontal="center" vertical="center" wrapText="1"/>
    </xf>
    <xf numFmtId="0" fontId="24" fillId="0" borderId="0" xfId="0" applyFont="1"/>
    <xf numFmtId="0" fontId="27" fillId="0" borderId="0" xfId="0" applyFont="1" applyAlignment="1">
      <alignment horizontal="center"/>
    </xf>
    <xf numFmtId="0" fontId="33" fillId="28" borderId="11" xfId="0" applyFont="1" applyFill="1" applyBorder="1" applyAlignment="1">
      <alignment horizontal="center" vertical="center"/>
    </xf>
    <xf numFmtId="0" fontId="24" fillId="29" borderId="9" xfId="0" applyFont="1" applyFill="1" applyBorder="1"/>
    <xf numFmtId="0" fontId="34" fillId="0" borderId="9" xfId="0" applyFont="1" applyFill="1" applyBorder="1" applyAlignment="1">
      <alignment horizontal="center" vertical="center"/>
    </xf>
    <xf numFmtId="0" fontId="32" fillId="0" borderId="12" xfId="0" applyFont="1" applyBorder="1" applyAlignment="1">
      <alignment horizontal="justify" vertical="center" wrapText="1"/>
    </xf>
    <xf numFmtId="0" fontId="30" fillId="0" borderId="12" xfId="0" applyFont="1" applyBorder="1" applyAlignment="1">
      <alignment horizontal="justify" vertical="center"/>
    </xf>
    <xf numFmtId="0" fontId="34" fillId="0" borderId="11" xfId="0" applyFont="1" applyFill="1" applyBorder="1" applyAlignment="1">
      <alignment horizontal="center" vertical="center"/>
    </xf>
    <xf numFmtId="0" fontId="32" fillId="0" borderId="9" xfId="0" applyFont="1" applyBorder="1" applyAlignment="1">
      <alignment horizontal="justify" vertical="center" wrapText="1"/>
    </xf>
    <xf numFmtId="0" fontId="30" fillId="0" borderId="9" xfId="0" applyFont="1" applyBorder="1" applyAlignment="1">
      <alignment horizontal="justify" vertical="center" wrapText="1"/>
    </xf>
    <xf numFmtId="0" fontId="30" fillId="0" borderId="9" xfId="0" applyFont="1" applyBorder="1" applyAlignment="1">
      <alignment horizontal="justify" vertical="center"/>
    </xf>
    <xf numFmtId="0" fontId="30" fillId="0" borderId="9" xfId="0" applyFont="1" applyFill="1" applyBorder="1" applyAlignment="1">
      <alignment horizontal="justify" vertical="center" wrapText="1"/>
    </xf>
    <xf numFmtId="1" fontId="34" fillId="0" borderId="11" xfId="0" applyNumberFormat="1" applyFont="1" applyFill="1" applyBorder="1" applyAlignment="1">
      <alignment horizontal="center" vertical="center"/>
    </xf>
    <xf numFmtId="0" fontId="30" fillId="0" borderId="9" xfId="0" applyFont="1" applyFill="1" applyBorder="1" applyAlignment="1">
      <alignment horizontal="justify" vertical="center"/>
    </xf>
    <xf numFmtId="0" fontId="34" fillId="0" borderId="10" xfId="0" applyFont="1" applyFill="1" applyBorder="1" applyAlignment="1">
      <alignment horizontal="center" vertical="center"/>
    </xf>
    <xf numFmtId="0" fontId="26" fillId="0" borderId="11" xfId="0" applyFont="1" applyFill="1" applyBorder="1" applyAlignment="1">
      <alignment horizontal="center" vertical="center"/>
    </xf>
    <xf numFmtId="0" fontId="32" fillId="30" borderId="11" xfId="0" applyFont="1" applyFill="1" applyBorder="1" applyAlignment="1"/>
    <xf numFmtId="0" fontId="32" fillId="0" borderId="11" xfId="0" applyFont="1" applyFill="1" applyBorder="1" applyAlignment="1">
      <alignment horizontal="justify" vertical="center"/>
    </xf>
    <xf numFmtId="0" fontId="35" fillId="25" borderId="11" xfId="0" applyFont="1" applyFill="1" applyBorder="1" applyAlignment="1">
      <alignment horizontal="center" vertical="center"/>
    </xf>
    <xf numFmtId="0" fontId="32" fillId="30" borderId="0" xfId="0" applyFont="1" applyFill="1" applyBorder="1" applyAlignment="1"/>
    <xf numFmtId="0" fontId="37" fillId="0" borderId="9" xfId="0" applyFont="1" applyBorder="1" applyAlignment="1">
      <alignment horizontal="justify" vertical="center"/>
    </xf>
    <xf numFmtId="0" fontId="37" fillId="0" borderId="10" xfId="0" applyFont="1" applyBorder="1" applyAlignment="1">
      <alignment horizontal="justify" vertical="center"/>
    </xf>
    <xf numFmtId="0" fontId="37" fillId="0" borderId="9" xfId="0" applyFont="1" applyFill="1" applyBorder="1" applyAlignment="1">
      <alignment horizontal="justify" vertical="center"/>
    </xf>
    <xf numFmtId="0" fontId="34" fillId="26" borderId="11" xfId="0" applyFont="1" applyFill="1" applyBorder="1" applyAlignment="1">
      <alignment horizontal="center" vertical="center"/>
    </xf>
    <xf numFmtId="0" fontId="26" fillId="0" borderId="0" xfId="0" applyFont="1" applyAlignment="1">
      <alignment horizontal="center" vertical="center"/>
    </xf>
    <xf numFmtId="0" fontId="38" fillId="0" borderId="0" xfId="0" applyFont="1" applyBorder="1" applyAlignment="1">
      <alignment vertical="center" wrapText="1"/>
    </xf>
    <xf numFmtId="0" fontId="24" fillId="0" borderId="0" xfId="0" applyFont="1" applyAlignment="1">
      <alignment horizontal="justify" vertical="center"/>
    </xf>
    <xf numFmtId="0" fontId="24" fillId="0" borderId="0" xfId="0" applyFont="1" applyAlignment="1"/>
    <xf numFmtId="0" fontId="24" fillId="0" borderId="0" xfId="0" applyFont="1" applyAlignment="1">
      <alignment horizontal="left" vertical="center"/>
    </xf>
    <xf numFmtId="0" fontId="37" fillId="0" borderId="0" xfId="0" applyFont="1" applyBorder="1" applyAlignment="1"/>
    <xf numFmtId="0" fontId="26" fillId="0" borderId="0" xfId="0" applyFont="1" applyBorder="1" applyAlignment="1"/>
    <xf numFmtId="0" fontId="24" fillId="0" borderId="14" xfId="0" applyFont="1" applyFill="1" applyBorder="1" applyAlignment="1">
      <alignment vertical="center" wrapText="1"/>
    </xf>
    <xf numFmtId="9" fontId="24" fillId="0" borderId="11" xfId="0" applyNumberFormat="1" applyFont="1" applyBorder="1" applyAlignment="1">
      <alignment horizontal="center" vertical="center"/>
    </xf>
    <xf numFmtId="9" fontId="26" fillId="0" borderId="0" xfId="0" applyNumberFormat="1" applyFont="1" applyBorder="1" applyAlignment="1"/>
    <xf numFmtId="0" fontId="24" fillId="0" borderId="0" xfId="0" applyFont="1" applyBorder="1"/>
    <xf numFmtId="0" fontId="24" fillId="0" borderId="11" xfId="0" applyFont="1" applyFill="1" applyBorder="1" applyAlignment="1">
      <alignment horizontal="justify" vertical="center"/>
    </xf>
    <xf numFmtId="0" fontId="24" fillId="0" borderId="11" xfId="0" applyFont="1" applyFill="1" applyBorder="1" applyAlignment="1">
      <alignment horizontal="center" vertical="center"/>
    </xf>
    <xf numFmtId="0" fontId="24" fillId="0" borderId="11" xfId="0" applyFont="1" applyFill="1" applyBorder="1" applyAlignment="1">
      <alignment horizontal="center" vertical="center" wrapText="1"/>
    </xf>
    <xf numFmtId="0" fontId="24" fillId="27" borderId="11" xfId="0" applyFont="1" applyFill="1" applyBorder="1" applyAlignment="1">
      <alignment horizontal="justify" vertical="center"/>
    </xf>
    <xf numFmtId="0" fontId="39" fillId="29" borderId="11" xfId="0" applyFont="1" applyFill="1" applyBorder="1" applyAlignment="1">
      <alignment horizontal="center" vertical="center" wrapText="1"/>
    </xf>
    <xf numFmtId="0" fontId="34" fillId="0" borderId="12" xfId="0" applyFont="1" applyFill="1" applyBorder="1" applyAlignment="1">
      <alignment horizontal="center" vertical="center"/>
    </xf>
    <xf numFmtId="0" fontId="37" fillId="0" borderId="12" xfId="0" applyFont="1" applyBorder="1" applyAlignment="1">
      <alignment horizontal="justify" vertical="center"/>
    </xf>
    <xf numFmtId="0" fontId="34" fillId="0" borderId="29" xfId="0" applyFont="1" applyFill="1" applyBorder="1" applyAlignment="1">
      <alignment horizontal="center" vertical="center"/>
    </xf>
    <xf numFmtId="0" fontId="34" fillId="0" borderId="30" xfId="0" applyFont="1" applyFill="1" applyBorder="1" applyAlignment="1">
      <alignment horizontal="center" vertical="center"/>
    </xf>
    <xf numFmtId="0" fontId="40" fillId="0" borderId="0" xfId="0" applyFont="1"/>
    <xf numFmtId="0" fontId="40" fillId="0" borderId="0" xfId="0" applyFont="1" applyAlignment="1">
      <alignment horizontal="center"/>
    </xf>
    <xf numFmtId="0" fontId="24" fillId="29" borderId="9" xfId="0" applyFont="1" applyFill="1" applyBorder="1" applyAlignment="1">
      <alignment wrapText="1"/>
    </xf>
    <xf numFmtId="0" fontId="34" fillId="0" borderId="9" xfId="0" applyFont="1" applyFill="1" applyBorder="1" applyAlignment="1">
      <alignment horizontal="center" vertical="center" wrapText="1"/>
    </xf>
    <xf numFmtId="0" fontId="34" fillId="0" borderId="11" xfId="0" applyFont="1" applyFill="1" applyBorder="1" applyAlignment="1">
      <alignment horizontal="center" vertical="center" wrapText="1"/>
    </xf>
    <xf numFmtId="0" fontId="0" fillId="0" borderId="0" xfId="0" applyAlignment="1">
      <alignment wrapText="1"/>
    </xf>
    <xf numFmtId="0" fontId="19" fillId="0" borderId="11" xfId="0" applyFont="1" applyFill="1" applyBorder="1" applyAlignment="1">
      <alignment horizontal="center" vertical="center" wrapText="1"/>
    </xf>
    <xf numFmtId="0" fontId="30" fillId="0" borderId="15" xfId="0" applyFont="1" applyBorder="1" applyAlignment="1">
      <alignment horizontal="justify" vertical="center"/>
    </xf>
    <xf numFmtId="0" fontId="30" fillId="0" borderId="15" xfId="0" applyFont="1" applyFill="1" applyBorder="1" applyAlignment="1">
      <alignment horizontal="justify" vertical="center"/>
    </xf>
    <xf numFmtId="0" fontId="30" fillId="0" borderId="11" xfId="0" applyFont="1" applyFill="1" applyBorder="1" applyAlignment="1">
      <alignment horizontal="justify" vertical="center" shrinkToFit="1"/>
    </xf>
    <xf numFmtId="0" fontId="30" fillId="0" borderId="11" xfId="0" applyFont="1" applyFill="1" applyBorder="1" applyAlignment="1">
      <alignment horizontal="justify" vertical="center"/>
    </xf>
    <xf numFmtId="0" fontId="36" fillId="0" borderId="9" xfId="0" applyFont="1" applyFill="1" applyBorder="1" applyAlignment="1">
      <alignment horizontal="justify" vertical="center" shrinkToFit="1"/>
    </xf>
    <xf numFmtId="0" fontId="34" fillId="0" borderId="9" xfId="0" applyFont="1" applyBorder="1" applyAlignment="1">
      <alignment horizontal="justify" vertical="center"/>
    </xf>
    <xf numFmtId="0" fontId="38" fillId="0" borderId="0" xfId="0" applyFont="1" applyBorder="1" applyAlignment="1">
      <alignment vertical="center"/>
    </xf>
    <xf numFmtId="0" fontId="31" fillId="0" borderId="9" xfId="0" applyFont="1" applyFill="1" applyBorder="1" applyAlignment="1">
      <alignment horizontal="justify" vertical="center"/>
    </xf>
    <xf numFmtId="0" fontId="27" fillId="0" borderId="0" xfId="0" applyFont="1" applyBorder="1" applyAlignment="1">
      <alignment horizontal="center" vertical="center"/>
    </xf>
    <xf numFmtId="0" fontId="31" fillId="0" borderId="0" xfId="0" applyFont="1" applyBorder="1" applyAlignment="1">
      <alignment horizontal="right" vertical="center"/>
    </xf>
    <xf numFmtId="0" fontId="24" fillId="0" borderId="0" xfId="0" applyFont="1" applyBorder="1" applyAlignment="1">
      <alignment vertical="center"/>
    </xf>
    <xf numFmtId="0" fontId="33" fillId="28" borderId="11" xfId="0" applyFont="1" applyFill="1" applyBorder="1" applyAlignment="1">
      <alignment horizontal="center" vertical="center" wrapText="1"/>
    </xf>
    <xf numFmtId="0" fontId="33" fillId="28" borderId="11" xfId="0" applyFont="1" applyFill="1" applyBorder="1" applyAlignment="1">
      <alignment horizontal="center" textRotation="90"/>
    </xf>
    <xf numFmtId="0" fontId="42" fillId="28" borderId="11" xfId="0" applyFont="1" applyFill="1" applyBorder="1" applyAlignment="1">
      <alignment horizontal="center" vertical="center" wrapText="1"/>
    </xf>
    <xf numFmtId="0" fontId="42" fillId="28" borderId="11" xfId="0" applyFont="1" applyFill="1" applyBorder="1" applyAlignment="1">
      <alignment horizontal="center" vertical="center" textRotation="90" wrapText="1"/>
    </xf>
    <xf numFmtId="0" fontId="37" fillId="0" borderId="15" xfId="0" applyFont="1" applyFill="1" applyBorder="1" applyAlignment="1">
      <alignment horizontal="justify" vertical="center"/>
    </xf>
    <xf numFmtId="0" fontId="37" fillId="0" borderId="15" xfId="0" applyFont="1" applyBorder="1" applyAlignment="1">
      <alignment horizontal="justify" vertical="center"/>
    </xf>
    <xf numFmtId="0" fontId="24" fillId="29" borderId="10" xfId="0" applyFont="1" applyFill="1" applyBorder="1"/>
    <xf numFmtId="0" fontId="37" fillId="0" borderId="37" xfId="0" applyFont="1" applyFill="1" applyBorder="1" applyAlignment="1">
      <alignment horizontal="justify" vertical="center"/>
    </xf>
    <xf numFmtId="0" fontId="37" fillId="0" borderId="11" xfId="0" applyFont="1" applyFill="1" applyBorder="1" applyAlignment="1">
      <alignment horizontal="justify" vertical="center"/>
    </xf>
    <xf numFmtId="0" fontId="37" fillId="0" borderId="11" xfId="0" applyFont="1" applyBorder="1" applyAlignment="1">
      <alignment horizontal="justify" vertical="center"/>
    </xf>
    <xf numFmtId="0" fontId="31" fillId="0" borderId="9" xfId="0" applyFont="1" applyBorder="1" applyAlignment="1">
      <alignment horizontal="justify" vertical="center"/>
    </xf>
    <xf numFmtId="0" fontId="36" fillId="0" borderId="15" xfId="0" applyFont="1" applyFill="1" applyBorder="1" applyAlignment="1">
      <alignment horizontal="justify" vertical="center" shrinkToFit="1"/>
    </xf>
    <xf numFmtId="0" fontId="24" fillId="31" borderId="11" xfId="0" applyFont="1" applyFill="1" applyBorder="1" applyAlignment="1">
      <alignment horizontal="left" vertical="center" wrapText="1"/>
    </xf>
    <xf numFmtId="0" fontId="24" fillId="31" borderId="11" xfId="0" applyFont="1" applyFill="1" applyBorder="1" applyAlignment="1">
      <alignment horizontal="left"/>
    </xf>
    <xf numFmtId="0" fontId="34" fillId="0" borderId="13" xfId="0" applyFont="1" applyFill="1" applyBorder="1" applyAlignment="1">
      <alignment horizontal="center" vertical="center"/>
    </xf>
    <xf numFmtId="0" fontId="37" fillId="0" borderId="13" xfId="0" applyFont="1" applyBorder="1" applyAlignment="1">
      <alignment horizontal="justify" vertical="center"/>
    </xf>
    <xf numFmtId="1" fontId="34" fillId="0" borderId="25" xfId="0" applyNumberFormat="1" applyFont="1" applyFill="1" applyBorder="1" applyAlignment="1">
      <alignment horizontal="center" vertical="center"/>
    </xf>
    <xf numFmtId="0" fontId="37" fillId="0" borderId="29" xfId="0" applyFont="1" applyFill="1" applyBorder="1" applyAlignment="1">
      <alignment horizontal="justify" vertical="center"/>
    </xf>
    <xf numFmtId="0" fontId="37" fillId="0" borderId="54" xfId="0" applyFont="1" applyFill="1" applyBorder="1" applyAlignment="1">
      <alignment horizontal="justify" vertical="center"/>
    </xf>
    <xf numFmtId="0" fontId="34" fillId="26" borderId="29" xfId="0" applyFont="1" applyFill="1" applyBorder="1" applyAlignment="1">
      <alignment horizontal="center" vertical="center"/>
    </xf>
    <xf numFmtId="0" fontId="27" fillId="0" borderId="11" xfId="0" applyFont="1" applyBorder="1" applyAlignment="1">
      <alignment horizontal="justify" vertical="center"/>
    </xf>
    <xf numFmtId="0" fontId="41" fillId="0" borderId="35" xfId="0" applyFont="1" applyFill="1" applyBorder="1" applyAlignment="1">
      <alignment vertical="center" wrapText="1"/>
    </xf>
    <xf numFmtId="0" fontId="41" fillId="0" borderId="34" xfId="0" applyFont="1" applyFill="1" applyBorder="1" applyAlignment="1">
      <alignment vertical="center" wrapText="1"/>
    </xf>
    <xf numFmtId="0" fontId="41" fillId="0" borderId="36" xfId="0" applyFont="1" applyFill="1" applyBorder="1" applyAlignment="1">
      <alignment vertical="center" wrapText="1"/>
    </xf>
    <xf numFmtId="0" fontId="36" fillId="0" borderId="33" xfId="0" applyFont="1" applyFill="1" applyBorder="1" applyAlignment="1">
      <alignment horizontal="center" vertical="center"/>
    </xf>
    <xf numFmtId="0" fontId="25" fillId="0" borderId="11" xfId="0" applyFont="1" applyFill="1" applyBorder="1" applyAlignment="1">
      <alignment horizontal="center" vertical="center"/>
    </xf>
    <xf numFmtId="0" fontId="26" fillId="0" borderId="0" xfId="0" applyFont="1" applyBorder="1" applyAlignment="1">
      <alignment horizontal="center" vertical="center"/>
    </xf>
    <xf numFmtId="0" fontId="41" fillId="0" borderId="51" xfId="0" applyFont="1" applyFill="1" applyBorder="1" applyAlignment="1">
      <alignment vertical="center" wrapText="1"/>
    </xf>
    <xf numFmtId="0" fontId="41" fillId="0" borderId="52" xfId="0" applyFont="1" applyFill="1" applyBorder="1" applyAlignment="1">
      <alignment vertical="center" wrapText="1"/>
    </xf>
    <xf numFmtId="0" fontId="41" fillId="0" borderId="53" xfId="0" applyFont="1" applyFill="1" applyBorder="1" applyAlignment="1">
      <alignment vertical="center" wrapText="1"/>
    </xf>
    <xf numFmtId="0" fontId="41" fillId="0" borderId="16" xfId="0" applyFont="1" applyFill="1" applyBorder="1" applyAlignment="1">
      <alignment horizontal="left" vertical="center" wrapText="1"/>
    </xf>
    <xf numFmtId="0" fontId="41" fillId="0" borderId="17" xfId="0" applyFont="1" applyFill="1" applyBorder="1" applyAlignment="1">
      <alignment horizontal="left" vertical="center" wrapText="1"/>
    </xf>
    <xf numFmtId="0" fontId="41" fillId="0" borderId="18" xfId="0" applyFont="1" applyFill="1" applyBorder="1" applyAlignment="1">
      <alignment horizontal="left" vertical="center" wrapText="1"/>
    </xf>
    <xf numFmtId="0" fontId="23" fillId="0" borderId="0" xfId="0" applyFont="1" applyBorder="1" applyAlignment="1">
      <alignment horizontal="right" vertical="center"/>
    </xf>
    <xf numFmtId="15" fontId="25" fillId="0" borderId="11" xfId="0" applyNumberFormat="1" applyFont="1" applyFill="1" applyBorder="1" applyAlignment="1">
      <alignment horizontal="center" vertical="center"/>
    </xf>
    <xf numFmtId="0" fontId="26" fillId="31" borderId="17" xfId="0" applyFont="1" applyFill="1" applyBorder="1" applyAlignment="1">
      <alignment horizontal="center" vertical="center" wrapText="1"/>
    </xf>
    <xf numFmtId="0" fontId="24" fillId="31" borderId="17" xfId="0" applyFont="1" applyFill="1" applyBorder="1" applyAlignment="1">
      <alignment horizontal="center" vertical="center" wrapText="1"/>
    </xf>
    <xf numFmtId="0" fontId="24" fillId="31" borderId="18" xfId="0" applyFont="1" applyFill="1" applyBorder="1" applyAlignment="1">
      <alignment horizontal="center" vertical="center" wrapText="1"/>
    </xf>
    <xf numFmtId="0" fontId="29" fillId="31" borderId="11" xfId="0" applyFont="1" applyFill="1" applyBorder="1" applyAlignment="1">
      <alignment horizontal="center" vertical="center"/>
    </xf>
    <xf numFmtId="0" fontId="25" fillId="0" borderId="16" xfId="0" applyFont="1" applyFill="1" applyBorder="1" applyAlignment="1">
      <alignment horizontal="center" vertical="center"/>
    </xf>
    <xf numFmtId="0" fontId="25" fillId="0" borderId="17" xfId="0" applyFont="1" applyFill="1" applyBorder="1" applyAlignment="1">
      <alignment horizontal="center" vertical="center"/>
    </xf>
    <xf numFmtId="0" fontId="25" fillId="0" borderId="18" xfId="0" applyFont="1" applyFill="1" applyBorder="1" applyAlignment="1">
      <alignment horizontal="center" vertical="center"/>
    </xf>
    <xf numFmtId="0" fontId="26" fillId="0" borderId="0" xfId="0" applyFont="1" applyBorder="1" applyAlignment="1">
      <alignment horizontal="center" vertical="center" wrapText="1"/>
    </xf>
    <xf numFmtId="0" fontId="28" fillId="0" borderId="0" xfId="0" applyFont="1" applyBorder="1" applyAlignment="1">
      <alignment horizontal="right" vertical="center"/>
    </xf>
    <xf numFmtId="0" fontId="26" fillId="0" borderId="0" xfId="0" applyFont="1" applyBorder="1" applyAlignment="1">
      <alignment horizontal="center"/>
    </xf>
    <xf numFmtId="0" fontId="27" fillId="0" borderId="0" xfId="0" applyFont="1" applyBorder="1" applyAlignment="1">
      <alignment horizontal="center" vertical="center"/>
    </xf>
    <xf numFmtId="0" fontId="27" fillId="0" borderId="20" xfId="0" applyFont="1" applyBorder="1" applyAlignment="1">
      <alignment horizontal="center" vertical="center"/>
    </xf>
    <xf numFmtId="0" fontId="31" fillId="0" borderId="0" xfId="0" applyFont="1" applyBorder="1" applyAlignment="1">
      <alignment horizontal="right" vertical="center"/>
    </xf>
    <xf numFmtId="0" fontId="37" fillId="0" borderId="11" xfId="0" applyFont="1" applyFill="1" applyBorder="1" applyAlignment="1">
      <alignment horizontal="center" vertical="center"/>
    </xf>
    <xf numFmtId="0" fontId="32" fillId="0" borderId="13"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23"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25" xfId="0" applyFont="1" applyBorder="1" applyAlignment="1">
      <alignment horizontal="center" vertical="center" wrapText="1"/>
    </xf>
    <xf numFmtId="0" fontId="30" fillId="0" borderId="11" xfId="0" applyFont="1" applyFill="1" applyBorder="1" applyAlignment="1">
      <alignment horizontal="justify" vertical="center" wrapText="1"/>
    </xf>
    <xf numFmtId="0" fontId="36" fillId="0" borderId="19"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3" xfId="0" applyFont="1" applyBorder="1" applyAlignment="1">
      <alignment horizontal="center" vertical="center" wrapText="1"/>
    </xf>
    <xf numFmtId="0" fontId="32" fillId="0" borderId="21" xfId="0" applyFont="1" applyFill="1" applyBorder="1" applyAlignment="1">
      <alignment horizontal="justify" vertical="center"/>
    </xf>
    <xf numFmtId="0" fontId="32" fillId="0" borderId="22" xfId="0" applyFont="1" applyFill="1" applyBorder="1" applyAlignment="1">
      <alignment horizontal="justify" vertical="center"/>
    </xf>
    <xf numFmtId="0" fontId="32" fillId="0" borderId="29" xfId="0" applyFont="1" applyFill="1" applyBorder="1" applyAlignment="1">
      <alignment horizontal="justify" vertical="center"/>
    </xf>
    <xf numFmtId="0" fontId="24" fillId="0" borderId="11"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9" xfId="0" applyFont="1" applyBorder="1" applyAlignment="1">
      <alignment horizontal="center" vertical="center" wrapText="1"/>
    </xf>
    <xf numFmtId="0" fontId="31" fillId="0" borderId="0" xfId="0" applyFont="1" applyBorder="1" applyAlignment="1">
      <alignment horizontal="center" vertical="center"/>
    </xf>
    <xf numFmtId="0" fontId="26" fillId="0" borderId="47" xfId="0" applyFont="1" applyBorder="1" applyAlignment="1">
      <alignment horizontal="center" vertical="center"/>
    </xf>
    <xf numFmtId="0" fontId="26" fillId="0" borderId="48" xfId="0" applyFont="1" applyBorder="1" applyAlignment="1">
      <alignment horizontal="center" vertical="center"/>
    </xf>
    <xf numFmtId="0" fontId="26" fillId="0" borderId="44" xfId="0" applyFont="1" applyBorder="1" applyAlignment="1">
      <alignment horizontal="center" vertical="center"/>
    </xf>
    <xf numFmtId="0" fontId="27" fillId="0" borderId="0" xfId="0" applyFont="1" applyBorder="1" applyAlignment="1">
      <alignment horizontal="right" vertical="center"/>
    </xf>
    <xf numFmtId="0" fontId="23" fillId="0" borderId="0" xfId="0" applyFont="1" applyBorder="1" applyAlignment="1">
      <alignment horizontal="center" vertical="center" wrapText="1"/>
    </xf>
    <xf numFmtId="0" fontId="26" fillId="0" borderId="39"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6" fillId="0" borderId="42" xfId="0" applyFont="1" applyBorder="1" applyAlignment="1">
      <alignment horizontal="center" vertical="center"/>
    </xf>
    <xf numFmtId="0" fontId="26" fillId="0" borderId="49" xfId="0" applyFont="1" applyBorder="1" applyAlignment="1">
      <alignment horizontal="center" vertical="center"/>
    </xf>
    <xf numFmtId="0" fontId="26" fillId="0" borderId="50" xfId="0" applyFont="1" applyBorder="1" applyAlignment="1">
      <alignment horizontal="center" vertical="center"/>
    </xf>
    <xf numFmtId="0" fontId="26" fillId="0" borderId="43" xfId="0" applyFont="1" applyBorder="1" applyAlignment="1">
      <alignment horizontal="center" vertical="center"/>
    </xf>
    <xf numFmtId="0" fontId="26" fillId="0" borderId="38" xfId="0" applyFont="1" applyBorder="1" applyAlignment="1">
      <alignment horizontal="center" vertical="center"/>
    </xf>
    <xf numFmtId="0" fontId="24" fillId="0" borderId="31" xfId="0" applyFont="1" applyFill="1" applyBorder="1" applyAlignment="1">
      <alignment horizontal="center" vertical="center" wrapText="1"/>
    </xf>
    <xf numFmtId="0" fontId="24" fillId="0" borderId="32" xfId="0" applyFont="1" applyFill="1" applyBorder="1" applyAlignment="1">
      <alignment horizontal="center" vertical="center" wrapText="1"/>
    </xf>
    <xf numFmtId="10" fontId="26" fillId="0" borderId="26" xfId="0" applyNumberFormat="1" applyFont="1" applyFill="1" applyBorder="1" applyAlignment="1">
      <alignment horizontal="center" vertical="center"/>
    </xf>
    <xf numFmtId="10" fontId="26" fillId="0" borderId="27" xfId="0" applyNumberFormat="1" applyFont="1" applyFill="1" applyBorder="1" applyAlignment="1">
      <alignment horizontal="center" vertical="center"/>
    </xf>
    <xf numFmtId="10" fontId="26" fillId="0" borderId="28" xfId="0" applyNumberFormat="1" applyFont="1" applyFill="1" applyBorder="1" applyAlignment="1">
      <alignment horizontal="center" vertical="center"/>
    </xf>
    <xf numFmtId="0" fontId="24" fillId="0" borderId="46" xfId="0" applyFont="1" applyBorder="1" applyAlignment="1">
      <alignment horizontal="center" vertical="center"/>
    </xf>
    <xf numFmtId="0" fontId="24" fillId="0" borderId="29" xfId="0" applyFont="1" applyBorder="1" applyAlignment="1">
      <alignment horizontal="center" vertical="center"/>
    </xf>
    <xf numFmtId="1" fontId="24" fillId="0" borderId="11" xfId="0" applyNumberFormat="1" applyFont="1" applyBorder="1" applyAlignment="1">
      <alignment horizontal="center" vertical="center"/>
    </xf>
    <xf numFmtId="1" fontId="24" fillId="0" borderId="24" xfId="0" applyNumberFormat="1" applyFont="1" applyBorder="1" applyAlignment="1">
      <alignment horizontal="center" vertical="center"/>
    </xf>
    <xf numFmtId="0" fontId="24" fillId="0" borderId="45" xfId="0" applyFont="1" applyBorder="1" applyAlignment="1">
      <alignment horizontal="center" vertical="center"/>
    </xf>
    <xf numFmtId="0" fontId="38" fillId="0" borderId="11" xfId="0" applyFont="1" applyFill="1" applyBorder="1" applyAlignment="1">
      <alignment horizontal="justify" vertical="center" wrapText="1"/>
    </xf>
    <xf numFmtId="0" fontId="36" fillId="26" borderId="11" xfId="0" applyFont="1" applyFill="1" applyBorder="1" applyAlignment="1">
      <alignment vertical="center" wrapText="1" shrinkToFit="1"/>
    </xf>
    <xf numFmtId="0" fontId="36" fillId="0" borderId="11" xfId="0" applyFont="1" applyFill="1" applyBorder="1" applyAlignment="1">
      <alignment vertical="center" wrapText="1" shrinkToFi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40"/>
    <cellStyle name="Notas" xfId="32" builtinId="10" customBuiltin="1"/>
    <cellStyle name="Salida" xfId="33" builtinId="21" customBuiltin="1"/>
    <cellStyle name="Texto de advertencia" xfId="34" builtinId="11" customBuiltin="1"/>
    <cellStyle name="Texto explicativo" xfId="35" builtinId="53" customBuiltin="1"/>
    <cellStyle name="Título" xfId="36" builtinId="15" customBuiltin="1"/>
    <cellStyle name="Título 2" xfId="37" builtinId="17" customBuiltin="1"/>
    <cellStyle name="Título 3" xfId="38" builtinId="18" customBuiltin="1"/>
    <cellStyle name="Total" xfId="39" builtinId="25" customBuiltin="1"/>
  </cellStyles>
  <dxfs count="0"/>
  <tableStyles count="0" defaultTableStyle="TableStyleMedium9" defaultPivotStyle="PivotStyleLight16"/>
  <colors>
    <mruColors>
      <color rgb="FFBB955C"/>
      <color rgb="FF9F2241"/>
      <color rgb="FF9898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76200</xdr:rowOff>
    </xdr:from>
    <xdr:to>
      <xdr:col>1</xdr:col>
      <xdr:colOff>1507653</xdr:colOff>
      <xdr:row>3</xdr:row>
      <xdr:rowOff>32124</xdr:rowOff>
    </xdr:to>
    <xdr:pic>
      <xdr:nvPicPr>
        <xdr:cNvPr id="3" name="Imagen 2">
          <a:extLst>
            <a:ext uri="{FF2B5EF4-FFF2-40B4-BE49-F238E27FC236}">
              <a16:creationId xmlns:a16="http://schemas.microsoft.com/office/drawing/2014/main" id="{94279781-A08F-2F4C-B8B1-182F1BE41E2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5725" y="76200"/>
          <a:ext cx="1736253" cy="5559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104776</xdr:rowOff>
    </xdr:from>
    <xdr:to>
      <xdr:col>3</xdr:col>
      <xdr:colOff>240241</xdr:colOff>
      <xdr:row>3</xdr:row>
      <xdr:rowOff>137786</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04776"/>
          <a:ext cx="2000250" cy="5283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95251</xdr:rowOff>
    </xdr:from>
    <xdr:to>
      <xdr:col>1</xdr:col>
      <xdr:colOff>931420</xdr:colOff>
      <xdr:row>3</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95251"/>
          <a:ext cx="1960120" cy="5333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95251</xdr:rowOff>
    </xdr:from>
    <xdr:to>
      <xdr:col>2</xdr:col>
      <xdr:colOff>238125</xdr:colOff>
      <xdr:row>3</xdr:row>
      <xdr:rowOff>1746</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95251"/>
          <a:ext cx="1809750" cy="47799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abSelected="1" view="pageBreakPreview" zoomScaleSheetLayoutView="100" workbookViewId="0">
      <selection activeCell="B30" sqref="B30:F30"/>
    </sheetView>
  </sheetViews>
  <sheetFormatPr baseColWidth="10" defaultRowHeight="12.75" x14ac:dyDescent="0.2"/>
  <cols>
    <col min="1" max="1" width="4.7109375" customWidth="1"/>
    <col min="2" max="2" width="44.140625" customWidth="1"/>
    <col min="3" max="3" width="13" style="1" customWidth="1"/>
    <col min="4" max="4" width="12.85546875" customWidth="1"/>
    <col min="5" max="5" width="19.28515625" customWidth="1"/>
    <col min="6" max="6" width="14.42578125" customWidth="1"/>
    <col min="7" max="7" width="6.140625" customWidth="1"/>
  </cols>
  <sheetData>
    <row r="1" spans="1:13" ht="15.75" x14ac:dyDescent="0.2">
      <c r="A1" s="110" t="s">
        <v>471</v>
      </c>
      <c r="B1" s="110"/>
      <c r="C1" s="110"/>
      <c r="D1" s="110"/>
      <c r="E1" s="110"/>
      <c r="F1" s="110"/>
      <c r="G1" s="110"/>
      <c r="H1" s="4"/>
      <c r="I1" s="4"/>
      <c r="J1" s="4"/>
      <c r="K1" s="4"/>
      <c r="L1" s="4"/>
      <c r="M1" s="4"/>
    </row>
    <row r="2" spans="1:13" ht="15.75" x14ac:dyDescent="0.2">
      <c r="A2" s="110" t="s">
        <v>470</v>
      </c>
      <c r="B2" s="110"/>
      <c r="C2" s="110"/>
      <c r="D2" s="110"/>
      <c r="E2" s="110"/>
      <c r="F2" s="110"/>
      <c r="G2" s="110"/>
      <c r="H2" s="4"/>
      <c r="I2" s="4"/>
      <c r="J2" s="4"/>
      <c r="K2" s="4"/>
      <c r="L2" s="4"/>
      <c r="M2" s="4"/>
    </row>
    <row r="3" spans="1:13" ht="15.75" x14ac:dyDescent="0.2">
      <c r="A3" s="110"/>
      <c r="B3" s="110"/>
      <c r="C3" s="110"/>
      <c r="D3" s="110"/>
      <c r="E3" s="110"/>
      <c r="F3" s="110"/>
      <c r="G3" s="110"/>
      <c r="H3" s="4"/>
      <c r="I3" s="4"/>
      <c r="J3" s="4"/>
      <c r="K3" s="4"/>
      <c r="L3" s="4"/>
      <c r="M3" s="4"/>
    </row>
    <row r="4" spans="1:13" ht="29.25" customHeight="1" x14ac:dyDescent="0.2">
      <c r="B4" s="119" t="s">
        <v>505</v>
      </c>
      <c r="C4" s="119"/>
      <c r="D4" s="119"/>
      <c r="E4" s="119"/>
      <c r="F4" s="119"/>
      <c r="G4" s="76"/>
      <c r="H4" s="5"/>
      <c r="I4" s="5"/>
      <c r="J4" s="5"/>
      <c r="K4" s="5"/>
      <c r="L4" s="5"/>
      <c r="M4" s="5"/>
    </row>
    <row r="5" spans="1:13" ht="18" x14ac:dyDescent="0.35">
      <c r="A5" s="59"/>
      <c r="B5" s="60"/>
      <c r="C5" s="60"/>
      <c r="D5" s="16"/>
      <c r="E5" s="103">
        <v>2023</v>
      </c>
      <c r="F5" s="103"/>
      <c r="G5" s="103"/>
      <c r="H5" s="6"/>
      <c r="I5" s="6"/>
      <c r="J5" s="6"/>
      <c r="K5" s="6"/>
      <c r="L5" s="6"/>
      <c r="M5" s="6"/>
    </row>
    <row r="6" spans="1:13" ht="15" x14ac:dyDescent="0.3">
      <c r="A6" s="15"/>
      <c r="B6" s="115" t="s">
        <v>159</v>
      </c>
      <c r="C6" s="115"/>
      <c r="D6" s="115"/>
      <c r="E6" s="115"/>
      <c r="F6" s="115"/>
      <c r="G6" s="15"/>
    </row>
    <row r="7" spans="1:13" ht="15" x14ac:dyDescent="0.3">
      <c r="A7" s="15"/>
      <c r="B7" s="89" t="s">
        <v>160</v>
      </c>
      <c r="C7" s="102"/>
      <c r="D7" s="102"/>
      <c r="E7" s="102"/>
      <c r="F7" s="102"/>
      <c r="G7" s="15"/>
    </row>
    <row r="8" spans="1:13" ht="15" x14ac:dyDescent="0.3">
      <c r="A8" s="15"/>
      <c r="B8" s="89" t="s">
        <v>0</v>
      </c>
      <c r="C8" s="102"/>
      <c r="D8" s="102"/>
      <c r="E8" s="102"/>
      <c r="F8" s="102"/>
      <c r="G8" s="15"/>
    </row>
    <row r="9" spans="1:13" ht="15" x14ac:dyDescent="0.3">
      <c r="A9" s="15"/>
      <c r="B9" s="89" t="s">
        <v>486</v>
      </c>
      <c r="C9" s="102"/>
      <c r="D9" s="102"/>
      <c r="E9" s="102"/>
      <c r="F9" s="102"/>
      <c r="G9" s="15"/>
    </row>
    <row r="10" spans="1:13" ht="30" x14ac:dyDescent="0.3">
      <c r="A10" s="15"/>
      <c r="B10" s="89" t="s">
        <v>161</v>
      </c>
      <c r="C10" s="102"/>
      <c r="D10" s="102"/>
      <c r="E10" s="102"/>
      <c r="F10" s="102"/>
      <c r="G10" s="15"/>
    </row>
    <row r="11" spans="1:13" ht="15" x14ac:dyDescent="0.3">
      <c r="A11" s="15"/>
      <c r="B11" s="89" t="s">
        <v>1</v>
      </c>
      <c r="C11" s="116"/>
      <c r="D11" s="117"/>
      <c r="E11" s="117"/>
      <c r="F11" s="118"/>
      <c r="G11" s="15"/>
    </row>
    <row r="12" spans="1:13" ht="15" x14ac:dyDescent="0.3">
      <c r="A12" s="15"/>
      <c r="B12" s="89" t="s">
        <v>2</v>
      </c>
      <c r="C12" s="102"/>
      <c r="D12" s="102"/>
      <c r="E12" s="102"/>
      <c r="F12" s="102"/>
      <c r="G12" s="15"/>
    </row>
    <row r="13" spans="1:13" ht="15" x14ac:dyDescent="0.3">
      <c r="A13" s="15"/>
      <c r="B13" s="90" t="s">
        <v>487</v>
      </c>
      <c r="C13" s="102"/>
      <c r="D13" s="102"/>
      <c r="E13" s="102"/>
      <c r="F13" s="102"/>
      <c r="G13" s="15"/>
    </row>
    <row r="14" spans="1:13" ht="15" x14ac:dyDescent="0.3">
      <c r="A14" s="15"/>
      <c r="B14" s="89" t="s">
        <v>3</v>
      </c>
      <c r="C14" s="102"/>
      <c r="D14" s="102"/>
      <c r="E14" s="102"/>
      <c r="F14" s="102"/>
      <c r="G14" s="15"/>
    </row>
    <row r="15" spans="1:13" ht="15" x14ac:dyDescent="0.3">
      <c r="A15" s="15"/>
      <c r="B15" s="89" t="s">
        <v>4</v>
      </c>
      <c r="C15" s="102"/>
      <c r="D15" s="102"/>
      <c r="E15" s="102"/>
      <c r="F15" s="102"/>
      <c r="G15" s="15"/>
    </row>
    <row r="16" spans="1:13" ht="15" x14ac:dyDescent="0.3">
      <c r="A16" s="15"/>
      <c r="B16" s="89" t="s">
        <v>5</v>
      </c>
      <c r="C16" s="102"/>
      <c r="D16" s="102"/>
      <c r="E16" s="102"/>
      <c r="F16" s="102"/>
      <c r="G16" s="15"/>
    </row>
    <row r="17" spans="1:7" ht="15" x14ac:dyDescent="0.3">
      <c r="A17" s="15"/>
      <c r="B17" s="89" t="s">
        <v>6</v>
      </c>
      <c r="C17" s="102"/>
      <c r="D17" s="102"/>
      <c r="E17" s="102"/>
      <c r="F17" s="102"/>
      <c r="G17" s="15"/>
    </row>
    <row r="18" spans="1:7" ht="15" x14ac:dyDescent="0.3">
      <c r="A18" s="15"/>
      <c r="B18" s="89" t="s">
        <v>7</v>
      </c>
      <c r="C18" s="102"/>
      <c r="D18" s="102"/>
      <c r="E18" s="102"/>
      <c r="F18" s="102"/>
      <c r="G18" s="15"/>
    </row>
    <row r="19" spans="1:7" ht="15" x14ac:dyDescent="0.3">
      <c r="A19" s="15"/>
      <c r="B19" s="89" t="s">
        <v>8</v>
      </c>
      <c r="C19" s="102"/>
      <c r="D19" s="102"/>
      <c r="E19" s="102"/>
      <c r="F19" s="102"/>
      <c r="G19" s="15"/>
    </row>
    <row r="20" spans="1:7" ht="15" x14ac:dyDescent="0.3">
      <c r="A20" s="15"/>
      <c r="B20" s="89" t="s">
        <v>488</v>
      </c>
      <c r="C20" s="102"/>
      <c r="D20" s="102"/>
      <c r="E20" s="102"/>
      <c r="F20" s="102"/>
      <c r="G20" s="15"/>
    </row>
    <row r="21" spans="1:7" ht="15" x14ac:dyDescent="0.3">
      <c r="A21" s="15"/>
      <c r="B21" s="89" t="s">
        <v>489</v>
      </c>
      <c r="C21" s="111"/>
      <c r="D21" s="102"/>
      <c r="E21" s="102"/>
      <c r="F21" s="102"/>
      <c r="G21" s="15"/>
    </row>
    <row r="22" spans="1:7" ht="15" x14ac:dyDescent="0.3">
      <c r="A22" s="15"/>
      <c r="B22" s="112" t="s">
        <v>477</v>
      </c>
      <c r="C22" s="113"/>
      <c r="D22" s="113"/>
      <c r="E22" s="113"/>
      <c r="F22" s="114"/>
      <c r="G22" s="15"/>
    </row>
    <row r="23" spans="1:7" ht="32.25" customHeight="1" x14ac:dyDescent="0.3">
      <c r="A23" s="15"/>
      <c r="B23" s="98" t="s">
        <v>162</v>
      </c>
      <c r="C23" s="99"/>
      <c r="D23" s="99"/>
      <c r="E23" s="99"/>
      <c r="F23" s="100"/>
      <c r="G23" s="15"/>
    </row>
    <row r="24" spans="1:7" ht="34.5" customHeight="1" x14ac:dyDescent="0.3">
      <c r="A24" s="15"/>
      <c r="B24" s="98" t="s">
        <v>396</v>
      </c>
      <c r="C24" s="99"/>
      <c r="D24" s="99"/>
      <c r="E24" s="99"/>
      <c r="F24" s="100"/>
      <c r="G24" s="15"/>
    </row>
    <row r="25" spans="1:7" ht="15" x14ac:dyDescent="0.3">
      <c r="A25" s="15"/>
      <c r="B25" s="98" t="s">
        <v>587</v>
      </c>
      <c r="C25" s="99"/>
      <c r="D25" s="99"/>
      <c r="E25" s="99"/>
      <c r="F25" s="100"/>
      <c r="G25" s="15"/>
    </row>
    <row r="26" spans="1:7" ht="15" x14ac:dyDescent="0.3">
      <c r="A26" s="15"/>
      <c r="B26" s="98" t="s">
        <v>585</v>
      </c>
      <c r="C26" s="99"/>
      <c r="D26" s="99"/>
      <c r="E26" s="99"/>
      <c r="F26" s="100"/>
      <c r="G26" s="15"/>
    </row>
    <row r="27" spans="1:7" ht="15" x14ac:dyDescent="0.3">
      <c r="A27" s="15"/>
      <c r="B27" s="98" t="s">
        <v>586</v>
      </c>
      <c r="C27" s="99"/>
      <c r="D27" s="99"/>
      <c r="E27" s="99"/>
      <c r="F27" s="100"/>
      <c r="G27" s="15"/>
    </row>
    <row r="28" spans="1:7" ht="15" customHeight="1" x14ac:dyDescent="0.3">
      <c r="A28" s="15"/>
      <c r="B28" s="98" t="s">
        <v>472</v>
      </c>
      <c r="C28" s="99"/>
      <c r="D28" s="99"/>
      <c r="E28" s="99"/>
      <c r="F28" s="100"/>
      <c r="G28" s="15"/>
    </row>
    <row r="29" spans="1:7" ht="15" customHeight="1" x14ac:dyDescent="0.3">
      <c r="A29" s="15"/>
      <c r="B29" s="98" t="s">
        <v>478</v>
      </c>
      <c r="C29" s="99"/>
      <c r="D29" s="99"/>
      <c r="E29" s="99"/>
      <c r="F29" s="100"/>
      <c r="G29" s="15"/>
    </row>
    <row r="30" spans="1:7" ht="15" customHeight="1" x14ac:dyDescent="0.3">
      <c r="A30" s="15"/>
      <c r="B30" s="107" t="s">
        <v>506</v>
      </c>
      <c r="C30" s="108"/>
      <c r="D30" s="108"/>
      <c r="E30" s="108"/>
      <c r="F30" s="109"/>
      <c r="G30" s="15"/>
    </row>
    <row r="31" spans="1:7" ht="25.5" customHeight="1" x14ac:dyDescent="0.3">
      <c r="A31" s="15"/>
      <c r="B31" s="104" t="s">
        <v>479</v>
      </c>
      <c r="C31" s="105"/>
      <c r="D31" s="105"/>
      <c r="E31" s="105"/>
      <c r="F31" s="106"/>
      <c r="G31" s="15"/>
    </row>
    <row r="32" spans="1:7" s="59" customFormat="1" ht="124.5" customHeight="1" x14ac:dyDescent="0.35">
      <c r="A32" s="101" t="s">
        <v>473</v>
      </c>
      <c r="B32" s="101"/>
      <c r="C32" s="101"/>
      <c r="D32" s="101"/>
      <c r="E32" s="101"/>
      <c r="F32" s="101"/>
      <c r="G32" s="101"/>
    </row>
    <row r="33" ht="124.5" customHeight="1" x14ac:dyDescent="0.2"/>
    <row r="34" ht="124.5" customHeight="1" x14ac:dyDescent="0.2"/>
    <row r="35" ht="124.5" customHeight="1" x14ac:dyDescent="0.2"/>
    <row r="36" ht="124.5" customHeight="1" x14ac:dyDescent="0.2"/>
    <row r="37" ht="124.5" customHeight="1" x14ac:dyDescent="0.2"/>
    <row r="38" ht="124.5" customHeight="1" x14ac:dyDescent="0.2"/>
  </sheetData>
  <mergeCells count="32">
    <mergeCell ref="A1:G1"/>
    <mergeCell ref="A2:G2"/>
    <mergeCell ref="A3:G3"/>
    <mergeCell ref="C21:F21"/>
    <mergeCell ref="B22:F22"/>
    <mergeCell ref="C20:F20"/>
    <mergeCell ref="C12:F12"/>
    <mergeCell ref="C13:F13"/>
    <mergeCell ref="B6:F6"/>
    <mergeCell ref="C8:F8"/>
    <mergeCell ref="C9:F9"/>
    <mergeCell ref="C11:F11"/>
    <mergeCell ref="B4:F4"/>
    <mergeCell ref="E5:G5"/>
    <mergeCell ref="C14:F14"/>
    <mergeCell ref="C15:F15"/>
    <mergeCell ref="C16:F16"/>
    <mergeCell ref="C17:F17"/>
    <mergeCell ref="B29:F29"/>
    <mergeCell ref="B25:F25"/>
    <mergeCell ref="B26:F26"/>
    <mergeCell ref="A32:G32"/>
    <mergeCell ref="C7:F7"/>
    <mergeCell ref="C10:F10"/>
    <mergeCell ref="C18:F18"/>
    <mergeCell ref="C19:F19"/>
    <mergeCell ref="B23:F23"/>
    <mergeCell ref="B24:F24"/>
    <mergeCell ref="B27:F27"/>
    <mergeCell ref="B28:F28"/>
    <mergeCell ref="B31:F31"/>
    <mergeCell ref="B30:F30"/>
  </mergeCells>
  <phoneticPr fontId="0" type="noConversion"/>
  <pageMargins left="0.75" right="0.75" top="1" bottom="1" header="0.51180555555555562" footer="0.51180555555555562"/>
  <pageSetup scale="73" firstPageNumber="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3"/>
  <sheetViews>
    <sheetView view="pageBreakPreview" topLeftCell="B1" zoomScale="90" zoomScaleSheetLayoutView="90" workbookViewId="0">
      <selection activeCell="D22" sqref="D22"/>
    </sheetView>
  </sheetViews>
  <sheetFormatPr baseColWidth="10" defaultRowHeight="15" x14ac:dyDescent="0.3"/>
  <cols>
    <col min="1" max="1" width="3" style="15" hidden="1" customWidth="1"/>
    <col min="2" max="2" width="6" style="15" bestFit="1" customWidth="1"/>
    <col min="3" max="3" width="20.42578125" style="15" customWidth="1"/>
    <col min="4" max="4" width="61" style="15" customWidth="1"/>
    <col min="5" max="5" width="52.7109375" style="15" customWidth="1"/>
    <col min="6" max="6" width="6" style="42" customWidth="1"/>
    <col min="7" max="11" width="11.42578125" hidden="1" customWidth="1"/>
  </cols>
  <sheetData>
    <row r="1" spans="1:10" ht="12.75" x14ac:dyDescent="0.2">
      <c r="A1" s="120" t="s">
        <v>471</v>
      </c>
      <c r="B1" s="120"/>
      <c r="C1" s="120"/>
      <c r="D1" s="120"/>
      <c r="E1" s="120"/>
      <c r="F1" s="120"/>
    </row>
    <row r="2" spans="1:10" ht="12.75" x14ac:dyDescent="0.2">
      <c r="A2" s="120" t="s">
        <v>470</v>
      </c>
      <c r="B2" s="120"/>
      <c r="C2" s="120"/>
      <c r="D2" s="120"/>
      <c r="E2" s="120"/>
      <c r="F2" s="120"/>
    </row>
    <row r="3" spans="1:10" ht="13.5" x14ac:dyDescent="0.2">
      <c r="A3" s="110"/>
      <c r="B3" s="110"/>
      <c r="C3" s="110"/>
      <c r="D3" s="110"/>
      <c r="E3" s="110"/>
      <c r="F3" s="110"/>
    </row>
    <row r="4" spans="1:10" ht="13.5" x14ac:dyDescent="0.2">
      <c r="A4" s="110"/>
      <c r="B4" s="110"/>
      <c r="C4" s="110"/>
      <c r="D4" s="110"/>
      <c r="E4" s="110"/>
      <c r="F4" s="110"/>
    </row>
    <row r="5" spans="1:10" x14ac:dyDescent="0.3">
      <c r="A5" s="121"/>
      <c r="B5" s="121"/>
      <c r="C5" s="121"/>
      <c r="D5" s="121"/>
      <c r="E5" s="121"/>
      <c r="F5" s="121"/>
    </row>
    <row r="6" spans="1:10" ht="28.5" customHeight="1" x14ac:dyDescent="0.2">
      <c r="A6" s="119" t="str">
        <f>Carátula!B4</f>
        <v>CÉDULA DE EVALUACIÓN PARA RECIÉN NACIDOS: PREMATUREZ, SÍNDROME DE DIFICULTAD RESPIRATORIA DEL RECIÉN NACIDO, INFECCIONES ESPECÍFICAS DEL PERIODO PERINATAL</v>
      </c>
      <c r="B6" s="119"/>
      <c r="C6" s="119"/>
      <c r="D6" s="119"/>
      <c r="E6" s="119"/>
      <c r="F6" s="119"/>
    </row>
    <row r="7" spans="1:10" x14ac:dyDescent="0.2">
      <c r="A7" s="119">
        <f>Carátula!C11</f>
        <v>0</v>
      </c>
      <c r="B7" s="119"/>
      <c r="C7" s="119"/>
      <c r="D7" s="119"/>
      <c r="E7" s="103">
        <f>Carátula!C9</f>
        <v>0</v>
      </c>
      <c r="F7" s="103"/>
    </row>
    <row r="8" spans="1:10" ht="18" x14ac:dyDescent="0.2">
      <c r="A8" s="122"/>
      <c r="B8" s="122"/>
      <c r="C8" s="123"/>
      <c r="D8" s="123"/>
      <c r="E8" s="124">
        <f>Carátula!E5</f>
        <v>2023</v>
      </c>
      <c r="F8" s="124"/>
    </row>
    <row r="9" spans="1:10" ht="45.75" customHeight="1" x14ac:dyDescent="0.2">
      <c r="A9" s="79" t="s">
        <v>481</v>
      </c>
      <c r="B9" s="80" t="s">
        <v>481</v>
      </c>
      <c r="C9" s="77" t="s">
        <v>9</v>
      </c>
      <c r="D9" s="17" t="s">
        <v>10</v>
      </c>
      <c r="E9" s="17" t="s">
        <v>11</v>
      </c>
      <c r="F9" s="78" t="s">
        <v>482</v>
      </c>
      <c r="H9" s="7" t="s">
        <v>469</v>
      </c>
      <c r="I9" s="7" t="s">
        <v>163</v>
      </c>
      <c r="J9" s="7" t="s">
        <v>164</v>
      </c>
    </row>
    <row r="10" spans="1:10" ht="141" customHeight="1" x14ac:dyDescent="0.3">
      <c r="A10" s="18"/>
      <c r="B10" s="19">
        <v>1</v>
      </c>
      <c r="C10" s="128" t="s">
        <v>480</v>
      </c>
      <c r="D10" s="20" t="s">
        <v>475</v>
      </c>
      <c r="E10" s="21" t="s">
        <v>13</v>
      </c>
      <c r="F10" s="22">
        <v>5</v>
      </c>
      <c r="H10" s="9">
        <f>IF(F10=I10,J10)</f>
        <v>5</v>
      </c>
      <c r="I10" s="9">
        <f>IF(F10="NA","NA",J10)</f>
        <v>5</v>
      </c>
      <c r="J10" s="9">
        <v>5</v>
      </c>
    </row>
    <row r="11" spans="1:10" ht="54" x14ac:dyDescent="0.3">
      <c r="A11" s="18"/>
      <c r="B11" s="19">
        <v>2</v>
      </c>
      <c r="C11" s="127"/>
      <c r="D11" s="23" t="s">
        <v>14</v>
      </c>
      <c r="E11" s="24" t="s">
        <v>15</v>
      </c>
      <c r="F11" s="22">
        <v>5</v>
      </c>
      <c r="H11" s="9">
        <f t="shared" ref="H11:H74" si="0">IF(F11=I11,J11)</f>
        <v>5</v>
      </c>
      <c r="I11" s="9">
        <f t="shared" ref="I11:I74" si="1">IF(F11="NA","NA",J11)</f>
        <v>5</v>
      </c>
      <c r="J11" s="9">
        <v>5</v>
      </c>
    </row>
    <row r="12" spans="1:10" ht="37.5" customHeight="1" x14ac:dyDescent="0.3">
      <c r="A12" s="18"/>
      <c r="B12" s="19">
        <v>3</v>
      </c>
      <c r="C12" s="127"/>
      <c r="D12" s="23" t="s">
        <v>16</v>
      </c>
      <c r="E12" s="25" t="s">
        <v>17</v>
      </c>
      <c r="F12" s="22">
        <v>5</v>
      </c>
      <c r="H12" s="9">
        <f t="shared" si="0"/>
        <v>5</v>
      </c>
      <c r="I12" s="9">
        <f t="shared" si="1"/>
        <v>5</v>
      </c>
      <c r="J12" s="9">
        <v>5</v>
      </c>
    </row>
    <row r="13" spans="1:10" ht="50.25" customHeight="1" x14ac:dyDescent="0.3">
      <c r="A13" s="18"/>
      <c r="B13" s="19">
        <v>4</v>
      </c>
      <c r="C13" s="127"/>
      <c r="D13" s="24" t="s">
        <v>18</v>
      </c>
      <c r="E13" s="25" t="s">
        <v>19</v>
      </c>
      <c r="F13" s="22">
        <v>5</v>
      </c>
      <c r="H13" s="9">
        <f t="shared" si="0"/>
        <v>5</v>
      </c>
      <c r="I13" s="9">
        <f t="shared" si="1"/>
        <v>5</v>
      </c>
      <c r="J13" s="9">
        <v>5</v>
      </c>
    </row>
    <row r="14" spans="1:10" ht="18.75" x14ac:dyDescent="0.3">
      <c r="A14" s="18"/>
      <c r="B14" s="19">
        <v>5</v>
      </c>
      <c r="C14" s="127"/>
      <c r="D14" s="24" t="s">
        <v>20</v>
      </c>
      <c r="E14" s="24" t="s">
        <v>21</v>
      </c>
      <c r="F14" s="22">
        <v>5</v>
      </c>
      <c r="H14" s="9">
        <f t="shared" si="0"/>
        <v>5</v>
      </c>
      <c r="I14" s="9">
        <f t="shared" si="1"/>
        <v>5</v>
      </c>
      <c r="J14" s="9">
        <v>5</v>
      </c>
    </row>
    <row r="15" spans="1:10" ht="18.75" x14ac:dyDescent="0.3">
      <c r="A15" s="18"/>
      <c r="B15" s="19">
        <v>6</v>
      </c>
      <c r="C15" s="127"/>
      <c r="D15" s="24" t="s">
        <v>22</v>
      </c>
      <c r="E15" s="24" t="s">
        <v>21</v>
      </c>
      <c r="F15" s="22">
        <v>5</v>
      </c>
      <c r="H15" s="9">
        <f t="shared" si="0"/>
        <v>5</v>
      </c>
      <c r="I15" s="9">
        <f t="shared" si="1"/>
        <v>5</v>
      </c>
      <c r="J15" s="9">
        <v>5</v>
      </c>
    </row>
    <row r="16" spans="1:10" ht="18.75" x14ac:dyDescent="0.3">
      <c r="A16" s="18"/>
      <c r="B16" s="19">
        <v>7</v>
      </c>
      <c r="C16" s="127"/>
      <c r="D16" s="24" t="s">
        <v>23</v>
      </c>
      <c r="E16" s="24" t="s">
        <v>21</v>
      </c>
      <c r="F16" s="22">
        <v>1</v>
      </c>
      <c r="H16" s="9">
        <f t="shared" si="0"/>
        <v>1</v>
      </c>
      <c r="I16" s="9">
        <f t="shared" si="1"/>
        <v>1</v>
      </c>
      <c r="J16" s="9">
        <v>1</v>
      </c>
    </row>
    <row r="17" spans="1:10" ht="18.75" x14ac:dyDescent="0.3">
      <c r="A17" s="18"/>
      <c r="B17" s="19">
        <v>8</v>
      </c>
      <c r="C17" s="127"/>
      <c r="D17" s="24" t="s">
        <v>165</v>
      </c>
      <c r="E17" s="24" t="s">
        <v>21</v>
      </c>
      <c r="F17" s="22">
        <v>1</v>
      </c>
      <c r="H17" s="9">
        <f t="shared" si="0"/>
        <v>1</v>
      </c>
      <c r="I17" s="9">
        <f t="shared" si="1"/>
        <v>1</v>
      </c>
      <c r="J17" s="9">
        <v>1</v>
      </c>
    </row>
    <row r="18" spans="1:10" ht="60.75" customHeight="1" x14ac:dyDescent="0.3">
      <c r="A18" s="18"/>
      <c r="B18" s="19">
        <v>9</v>
      </c>
      <c r="C18" s="127"/>
      <c r="D18" s="24" t="s">
        <v>24</v>
      </c>
      <c r="E18" s="25" t="s">
        <v>25</v>
      </c>
      <c r="F18" s="22">
        <v>1</v>
      </c>
      <c r="H18" s="9">
        <f t="shared" si="0"/>
        <v>1</v>
      </c>
      <c r="I18" s="9">
        <f t="shared" si="1"/>
        <v>1</v>
      </c>
      <c r="J18" s="9">
        <v>1</v>
      </c>
    </row>
    <row r="19" spans="1:10" ht="109.5" customHeight="1" x14ac:dyDescent="0.3">
      <c r="A19" s="18"/>
      <c r="B19" s="19">
        <v>10</v>
      </c>
      <c r="C19" s="127"/>
      <c r="D19" s="24" t="s">
        <v>26</v>
      </c>
      <c r="E19" s="25" t="s">
        <v>27</v>
      </c>
      <c r="F19" s="22">
        <v>1</v>
      </c>
      <c r="H19" s="9">
        <f t="shared" si="0"/>
        <v>1</v>
      </c>
      <c r="I19" s="9">
        <f t="shared" si="1"/>
        <v>1</v>
      </c>
      <c r="J19" s="9">
        <v>1</v>
      </c>
    </row>
    <row r="20" spans="1:10" ht="18.75" x14ac:dyDescent="0.3">
      <c r="A20" s="18"/>
      <c r="B20" s="19">
        <v>11</v>
      </c>
      <c r="C20" s="127"/>
      <c r="D20" s="26" t="s">
        <v>28</v>
      </c>
      <c r="E20" s="25" t="s">
        <v>17</v>
      </c>
      <c r="F20" s="22">
        <v>1</v>
      </c>
      <c r="H20" s="9">
        <f t="shared" si="0"/>
        <v>1</v>
      </c>
      <c r="I20" s="9">
        <f t="shared" si="1"/>
        <v>1</v>
      </c>
      <c r="J20" s="9">
        <v>1</v>
      </c>
    </row>
    <row r="21" spans="1:10" s="64" customFormat="1" ht="90" x14ac:dyDescent="0.3">
      <c r="A21" s="61"/>
      <c r="B21" s="62">
        <v>12</v>
      </c>
      <c r="C21" s="127"/>
      <c r="D21" s="24" t="s">
        <v>29</v>
      </c>
      <c r="E21" s="24" t="s">
        <v>474</v>
      </c>
      <c r="F21" s="63">
        <v>1</v>
      </c>
      <c r="H21" s="65">
        <f t="shared" si="0"/>
        <v>1</v>
      </c>
      <c r="I21" s="65">
        <f t="shared" si="1"/>
        <v>1</v>
      </c>
      <c r="J21" s="65">
        <v>1</v>
      </c>
    </row>
    <row r="22" spans="1:10" ht="126" x14ac:dyDescent="0.3">
      <c r="A22" s="18"/>
      <c r="B22" s="19">
        <v>13</v>
      </c>
      <c r="C22" s="127"/>
      <c r="D22" s="25" t="s">
        <v>30</v>
      </c>
      <c r="E22" s="25" t="s">
        <v>31</v>
      </c>
      <c r="F22" s="22">
        <v>1</v>
      </c>
      <c r="H22" s="9">
        <f t="shared" si="0"/>
        <v>1</v>
      </c>
      <c r="I22" s="9">
        <f t="shared" si="1"/>
        <v>1</v>
      </c>
      <c r="J22" s="9">
        <v>1</v>
      </c>
    </row>
    <row r="23" spans="1:10" ht="201" customHeight="1" x14ac:dyDescent="0.3">
      <c r="A23" s="18"/>
      <c r="B23" s="19">
        <v>14</v>
      </c>
      <c r="C23" s="127"/>
      <c r="D23" s="25" t="s">
        <v>32</v>
      </c>
      <c r="E23" s="25" t="s">
        <v>490</v>
      </c>
      <c r="F23" s="22">
        <v>5</v>
      </c>
      <c r="H23" s="9">
        <f t="shared" si="0"/>
        <v>5</v>
      </c>
      <c r="I23" s="9">
        <f t="shared" si="1"/>
        <v>5</v>
      </c>
      <c r="J23" s="9">
        <v>5</v>
      </c>
    </row>
    <row r="24" spans="1:10" ht="36" x14ac:dyDescent="0.3">
      <c r="A24" s="18"/>
      <c r="B24" s="19">
        <v>15</v>
      </c>
      <c r="C24" s="127"/>
      <c r="D24" s="25" t="s">
        <v>33</v>
      </c>
      <c r="E24" s="25" t="s">
        <v>34</v>
      </c>
      <c r="F24" s="22">
        <v>1</v>
      </c>
      <c r="H24" s="9">
        <f t="shared" si="0"/>
        <v>1</v>
      </c>
      <c r="I24" s="9">
        <f t="shared" si="1"/>
        <v>1</v>
      </c>
      <c r="J24" s="9">
        <v>1</v>
      </c>
    </row>
    <row r="25" spans="1:10" ht="72" x14ac:dyDescent="0.3">
      <c r="A25" s="18"/>
      <c r="B25" s="19">
        <v>16</v>
      </c>
      <c r="C25" s="127" t="s">
        <v>12</v>
      </c>
      <c r="D25" s="25" t="s">
        <v>35</v>
      </c>
      <c r="E25" s="25" t="s">
        <v>36</v>
      </c>
      <c r="F25" s="22">
        <v>1</v>
      </c>
      <c r="H25" s="9">
        <f t="shared" si="0"/>
        <v>1</v>
      </c>
      <c r="I25" s="9">
        <f t="shared" si="1"/>
        <v>1</v>
      </c>
      <c r="J25" s="9">
        <v>1</v>
      </c>
    </row>
    <row r="26" spans="1:10" ht="54" x14ac:dyDescent="0.3">
      <c r="A26" s="18"/>
      <c r="B26" s="19">
        <v>17</v>
      </c>
      <c r="C26" s="127"/>
      <c r="D26" s="25" t="s">
        <v>37</v>
      </c>
      <c r="E26" s="25" t="s">
        <v>38</v>
      </c>
      <c r="F26" s="22">
        <v>1</v>
      </c>
      <c r="H26" s="9">
        <f t="shared" si="0"/>
        <v>1</v>
      </c>
      <c r="I26" s="9">
        <f t="shared" si="1"/>
        <v>1</v>
      </c>
      <c r="J26" s="9">
        <v>1</v>
      </c>
    </row>
    <row r="27" spans="1:10" ht="72" x14ac:dyDescent="0.3">
      <c r="A27" s="18"/>
      <c r="B27" s="19">
        <v>18</v>
      </c>
      <c r="C27" s="127"/>
      <c r="D27" s="25" t="s">
        <v>491</v>
      </c>
      <c r="E27" s="25" t="s">
        <v>39</v>
      </c>
      <c r="F27" s="22">
        <v>1</v>
      </c>
      <c r="H27" s="9">
        <f t="shared" si="0"/>
        <v>1</v>
      </c>
      <c r="I27" s="9">
        <f t="shared" si="1"/>
        <v>1</v>
      </c>
      <c r="J27" s="9">
        <v>1</v>
      </c>
    </row>
    <row r="28" spans="1:10" ht="95.25" customHeight="1" x14ac:dyDescent="0.3">
      <c r="A28" s="18"/>
      <c r="B28" s="19">
        <v>19</v>
      </c>
      <c r="C28" s="127"/>
      <c r="D28" s="25" t="s">
        <v>492</v>
      </c>
      <c r="E28" s="25" t="s">
        <v>40</v>
      </c>
      <c r="F28" s="27">
        <v>1</v>
      </c>
      <c r="H28" s="9">
        <f t="shared" si="0"/>
        <v>1</v>
      </c>
      <c r="I28" s="9">
        <f t="shared" si="1"/>
        <v>1</v>
      </c>
      <c r="J28" s="11">
        <v>1</v>
      </c>
    </row>
    <row r="29" spans="1:10" ht="72" x14ac:dyDescent="0.3">
      <c r="A29" s="18"/>
      <c r="B29" s="19">
        <v>20</v>
      </c>
      <c r="C29" s="127"/>
      <c r="D29" s="25" t="s">
        <v>198</v>
      </c>
      <c r="E29" s="25" t="s">
        <v>21</v>
      </c>
      <c r="F29" s="27">
        <v>1</v>
      </c>
      <c r="H29" s="9">
        <f t="shared" si="0"/>
        <v>1</v>
      </c>
      <c r="I29" s="9">
        <f t="shared" si="1"/>
        <v>1</v>
      </c>
      <c r="J29" s="11">
        <v>1</v>
      </c>
    </row>
    <row r="30" spans="1:10" ht="54" x14ac:dyDescent="0.3">
      <c r="A30" s="18"/>
      <c r="B30" s="19">
        <v>21</v>
      </c>
      <c r="C30" s="127"/>
      <c r="D30" s="25" t="s">
        <v>197</v>
      </c>
      <c r="E30" s="25" t="s">
        <v>41</v>
      </c>
      <c r="F30" s="27">
        <v>1</v>
      </c>
      <c r="H30" s="9">
        <f t="shared" si="0"/>
        <v>1</v>
      </c>
      <c r="I30" s="9">
        <f t="shared" si="1"/>
        <v>1</v>
      </c>
      <c r="J30" s="11">
        <v>1</v>
      </c>
    </row>
    <row r="31" spans="1:10" ht="36" x14ac:dyDescent="0.3">
      <c r="A31" s="18"/>
      <c r="B31" s="19">
        <v>22</v>
      </c>
      <c r="C31" s="127"/>
      <c r="D31" s="25" t="s">
        <v>42</v>
      </c>
      <c r="E31" s="25" t="s">
        <v>43</v>
      </c>
      <c r="F31" s="27">
        <v>1</v>
      </c>
      <c r="H31" s="9">
        <f t="shared" si="0"/>
        <v>1</v>
      </c>
      <c r="I31" s="9">
        <f t="shared" si="1"/>
        <v>1</v>
      </c>
      <c r="J31" s="11">
        <v>1</v>
      </c>
    </row>
    <row r="32" spans="1:10" ht="58.5" customHeight="1" x14ac:dyDescent="0.3">
      <c r="A32" s="18"/>
      <c r="B32" s="19">
        <v>23</v>
      </c>
      <c r="C32" s="127"/>
      <c r="D32" s="25" t="s">
        <v>44</v>
      </c>
      <c r="E32" s="25" t="s">
        <v>45</v>
      </c>
      <c r="F32" s="27">
        <v>1</v>
      </c>
      <c r="H32" s="9">
        <f t="shared" si="0"/>
        <v>1</v>
      </c>
      <c r="I32" s="9">
        <f t="shared" si="1"/>
        <v>1</v>
      </c>
      <c r="J32" s="11">
        <v>1</v>
      </c>
    </row>
    <row r="33" spans="1:10" ht="72" x14ac:dyDescent="0.3">
      <c r="A33" s="18"/>
      <c r="B33" s="19">
        <v>24</v>
      </c>
      <c r="C33" s="127"/>
      <c r="D33" s="25" t="s">
        <v>46</v>
      </c>
      <c r="E33" s="25" t="s">
        <v>47</v>
      </c>
      <c r="F33" s="27">
        <v>5</v>
      </c>
      <c r="H33" s="9">
        <f t="shared" si="0"/>
        <v>5</v>
      </c>
      <c r="I33" s="9">
        <f t="shared" si="1"/>
        <v>5</v>
      </c>
      <c r="J33" s="11">
        <v>5</v>
      </c>
    </row>
    <row r="34" spans="1:10" ht="72" x14ac:dyDescent="0.3">
      <c r="A34" s="18"/>
      <c r="B34" s="19">
        <v>25</v>
      </c>
      <c r="C34" s="127"/>
      <c r="D34" s="25" t="s">
        <v>48</v>
      </c>
      <c r="E34" s="25" t="s">
        <v>21</v>
      </c>
      <c r="F34" s="27">
        <v>5</v>
      </c>
      <c r="H34" s="9">
        <f t="shared" si="0"/>
        <v>5</v>
      </c>
      <c r="I34" s="9">
        <f t="shared" si="1"/>
        <v>5</v>
      </c>
      <c r="J34" s="11">
        <v>5</v>
      </c>
    </row>
    <row r="35" spans="1:10" ht="72" x14ac:dyDescent="0.3">
      <c r="A35" s="18"/>
      <c r="B35" s="19">
        <v>26</v>
      </c>
      <c r="C35" s="127"/>
      <c r="D35" s="87" t="s">
        <v>49</v>
      </c>
      <c r="E35" s="25" t="s">
        <v>584</v>
      </c>
      <c r="F35" s="27">
        <v>5</v>
      </c>
      <c r="H35" s="9">
        <f t="shared" si="0"/>
        <v>5</v>
      </c>
      <c r="I35" s="9">
        <f t="shared" si="1"/>
        <v>5</v>
      </c>
      <c r="J35" s="11">
        <v>5</v>
      </c>
    </row>
    <row r="36" spans="1:10" ht="131.25" x14ac:dyDescent="0.3">
      <c r="A36" s="18"/>
      <c r="B36" s="19">
        <v>27</v>
      </c>
      <c r="C36" s="127"/>
      <c r="D36" s="168" t="s">
        <v>588</v>
      </c>
      <c r="E36" s="169" t="s">
        <v>589</v>
      </c>
      <c r="F36" s="27">
        <v>1</v>
      </c>
      <c r="H36" s="9">
        <f t="shared" si="0"/>
        <v>1</v>
      </c>
      <c r="I36" s="9">
        <f t="shared" si="1"/>
        <v>1</v>
      </c>
      <c r="J36" s="11">
        <v>1</v>
      </c>
    </row>
    <row r="37" spans="1:10" ht="93.75" x14ac:dyDescent="0.3">
      <c r="A37" s="18"/>
      <c r="B37" s="19">
        <v>28</v>
      </c>
      <c r="C37" s="127"/>
      <c r="D37" s="168" t="s">
        <v>590</v>
      </c>
      <c r="E37" s="170" t="s">
        <v>591</v>
      </c>
      <c r="F37" s="27">
        <v>1</v>
      </c>
      <c r="H37" s="9">
        <f t="shared" si="0"/>
        <v>1</v>
      </c>
      <c r="I37" s="9">
        <f t="shared" si="1"/>
        <v>1</v>
      </c>
      <c r="J37" s="11">
        <v>1</v>
      </c>
    </row>
    <row r="38" spans="1:10" ht="238.5" customHeight="1" x14ac:dyDescent="0.3">
      <c r="A38" s="18"/>
      <c r="B38" s="19">
        <v>29</v>
      </c>
      <c r="C38" s="127"/>
      <c r="D38" s="73" t="s">
        <v>494</v>
      </c>
      <c r="E38" s="73" t="s">
        <v>495</v>
      </c>
      <c r="F38" s="27">
        <v>5</v>
      </c>
      <c r="H38" s="9">
        <f t="shared" si="0"/>
        <v>5</v>
      </c>
      <c r="I38" s="9">
        <f t="shared" si="1"/>
        <v>5</v>
      </c>
      <c r="J38" s="11">
        <v>5</v>
      </c>
    </row>
    <row r="39" spans="1:10" ht="18.75" x14ac:dyDescent="0.3">
      <c r="A39" s="18"/>
      <c r="B39" s="19">
        <v>30</v>
      </c>
      <c r="C39" s="127" t="s">
        <v>12</v>
      </c>
      <c r="D39" s="25" t="s">
        <v>50</v>
      </c>
      <c r="E39" s="25" t="s">
        <v>51</v>
      </c>
      <c r="F39" s="22">
        <v>5</v>
      </c>
      <c r="H39" s="9">
        <f t="shared" si="0"/>
        <v>5</v>
      </c>
      <c r="I39" s="9">
        <f t="shared" si="1"/>
        <v>5</v>
      </c>
      <c r="J39" s="9">
        <v>5</v>
      </c>
    </row>
    <row r="40" spans="1:10" ht="90" x14ac:dyDescent="0.3">
      <c r="A40" s="18"/>
      <c r="B40" s="19">
        <v>31</v>
      </c>
      <c r="C40" s="127"/>
      <c r="D40" s="25" t="s">
        <v>52</v>
      </c>
      <c r="E40" s="25" t="s">
        <v>53</v>
      </c>
      <c r="F40" s="22">
        <v>5</v>
      </c>
      <c r="H40" s="9">
        <f t="shared" si="0"/>
        <v>5</v>
      </c>
      <c r="I40" s="9">
        <f t="shared" si="1"/>
        <v>5</v>
      </c>
      <c r="J40" s="9">
        <v>5</v>
      </c>
    </row>
    <row r="41" spans="1:10" ht="36" x14ac:dyDescent="0.3">
      <c r="A41" s="18"/>
      <c r="B41" s="19">
        <v>32</v>
      </c>
      <c r="C41" s="127"/>
      <c r="D41" s="25" t="s">
        <v>54</v>
      </c>
      <c r="E41" s="25" t="s">
        <v>21</v>
      </c>
      <c r="F41" s="22">
        <v>5</v>
      </c>
      <c r="H41" s="9">
        <f t="shared" si="0"/>
        <v>5</v>
      </c>
      <c r="I41" s="9">
        <f t="shared" si="1"/>
        <v>5</v>
      </c>
      <c r="J41" s="9">
        <v>5</v>
      </c>
    </row>
    <row r="42" spans="1:10" ht="144" x14ac:dyDescent="0.3">
      <c r="A42" s="18"/>
      <c r="B42" s="19">
        <v>33</v>
      </c>
      <c r="C42" s="127"/>
      <c r="D42" s="25" t="s">
        <v>55</v>
      </c>
      <c r="E42" s="25" t="s">
        <v>56</v>
      </c>
      <c r="F42" s="22">
        <v>5</v>
      </c>
      <c r="H42" s="9">
        <f t="shared" si="0"/>
        <v>5</v>
      </c>
      <c r="I42" s="9">
        <f t="shared" si="1"/>
        <v>5</v>
      </c>
      <c r="J42" s="9">
        <v>5</v>
      </c>
    </row>
    <row r="43" spans="1:10" ht="72" x14ac:dyDescent="0.3">
      <c r="A43" s="18"/>
      <c r="B43" s="19">
        <v>34</v>
      </c>
      <c r="C43" s="127"/>
      <c r="D43" s="25" t="s">
        <v>57</v>
      </c>
      <c r="E43" s="25" t="s">
        <v>58</v>
      </c>
      <c r="F43" s="22">
        <v>5</v>
      </c>
      <c r="H43" s="9">
        <f t="shared" si="0"/>
        <v>5</v>
      </c>
      <c r="I43" s="9">
        <f t="shared" si="1"/>
        <v>5</v>
      </c>
      <c r="J43" s="9">
        <v>5</v>
      </c>
    </row>
    <row r="44" spans="1:10" ht="90" x14ac:dyDescent="0.3">
      <c r="A44" s="18"/>
      <c r="B44" s="19">
        <v>35</v>
      </c>
      <c r="C44" s="127"/>
      <c r="D44" s="25" t="s">
        <v>59</v>
      </c>
      <c r="E44" s="25" t="s">
        <v>60</v>
      </c>
      <c r="F44" s="22">
        <v>5</v>
      </c>
      <c r="H44" s="9">
        <f t="shared" si="0"/>
        <v>5</v>
      </c>
      <c r="I44" s="9">
        <f t="shared" si="1"/>
        <v>5</v>
      </c>
      <c r="J44" s="9">
        <v>5</v>
      </c>
    </row>
    <row r="45" spans="1:10" ht="72" x14ac:dyDescent="0.3">
      <c r="A45" s="18"/>
      <c r="B45" s="19">
        <v>36</v>
      </c>
      <c r="C45" s="127"/>
      <c r="D45" s="25" t="s">
        <v>103</v>
      </c>
      <c r="E45" s="25" t="s">
        <v>104</v>
      </c>
      <c r="F45" s="22">
        <v>5</v>
      </c>
      <c r="H45" s="9">
        <f t="shared" si="0"/>
        <v>5</v>
      </c>
      <c r="I45" s="9">
        <f t="shared" si="1"/>
        <v>5</v>
      </c>
      <c r="J45" s="9">
        <v>5</v>
      </c>
    </row>
    <row r="46" spans="1:10" ht="54" x14ac:dyDescent="0.3">
      <c r="A46" s="18"/>
      <c r="B46" s="19">
        <v>37</v>
      </c>
      <c r="C46" s="127"/>
      <c r="D46" s="25" t="s">
        <v>105</v>
      </c>
      <c r="E46" s="25" t="s">
        <v>106</v>
      </c>
      <c r="F46" s="22">
        <v>5</v>
      </c>
      <c r="H46" s="9">
        <f t="shared" si="0"/>
        <v>5</v>
      </c>
      <c r="I46" s="9">
        <f t="shared" si="1"/>
        <v>5</v>
      </c>
      <c r="J46" s="9">
        <v>5</v>
      </c>
    </row>
    <row r="47" spans="1:10" ht="18.75" x14ac:dyDescent="0.3">
      <c r="A47" s="18"/>
      <c r="B47" s="19">
        <v>38</v>
      </c>
      <c r="C47" s="127"/>
      <c r="D47" s="25" t="s">
        <v>107</v>
      </c>
      <c r="E47" s="25" t="s">
        <v>108</v>
      </c>
      <c r="F47" s="22">
        <v>5</v>
      </c>
      <c r="H47" s="9">
        <f t="shared" si="0"/>
        <v>5</v>
      </c>
      <c r="I47" s="9">
        <f t="shared" si="1"/>
        <v>5</v>
      </c>
      <c r="J47" s="9">
        <v>5</v>
      </c>
    </row>
    <row r="48" spans="1:10" ht="72" x14ac:dyDescent="0.3">
      <c r="A48" s="18"/>
      <c r="B48" s="19">
        <v>39</v>
      </c>
      <c r="C48" s="127"/>
      <c r="D48" s="25" t="s">
        <v>109</v>
      </c>
      <c r="E48" s="25" t="s">
        <v>110</v>
      </c>
      <c r="F48" s="22">
        <v>5</v>
      </c>
      <c r="H48" s="9">
        <f t="shared" si="0"/>
        <v>5</v>
      </c>
      <c r="I48" s="9">
        <f t="shared" si="1"/>
        <v>5</v>
      </c>
      <c r="J48" s="9">
        <v>5</v>
      </c>
    </row>
    <row r="49" spans="1:10" ht="54" x14ac:dyDescent="0.3">
      <c r="A49" s="18"/>
      <c r="B49" s="19">
        <v>40</v>
      </c>
      <c r="C49" s="127"/>
      <c r="D49" s="25" t="s">
        <v>111</v>
      </c>
      <c r="E49" s="25" t="s">
        <v>112</v>
      </c>
      <c r="F49" s="22">
        <v>5</v>
      </c>
      <c r="H49" s="9">
        <f t="shared" si="0"/>
        <v>5</v>
      </c>
      <c r="I49" s="9">
        <f t="shared" si="1"/>
        <v>5</v>
      </c>
      <c r="J49" s="9">
        <v>5</v>
      </c>
    </row>
    <row r="50" spans="1:10" ht="54" x14ac:dyDescent="0.3">
      <c r="A50" s="18"/>
      <c r="B50" s="19">
        <v>41</v>
      </c>
      <c r="C50" s="130"/>
      <c r="D50" s="25" t="s">
        <v>113</v>
      </c>
      <c r="E50" s="25" t="s">
        <v>110</v>
      </c>
      <c r="F50" s="22">
        <v>5</v>
      </c>
      <c r="H50" s="9">
        <f t="shared" si="0"/>
        <v>5</v>
      </c>
      <c r="I50" s="9">
        <f t="shared" si="1"/>
        <v>5</v>
      </c>
      <c r="J50" s="9">
        <v>5</v>
      </c>
    </row>
    <row r="51" spans="1:10" ht="54" x14ac:dyDescent="0.3">
      <c r="A51" s="18"/>
      <c r="B51" s="19">
        <v>42</v>
      </c>
      <c r="C51" s="126" t="s">
        <v>12</v>
      </c>
      <c r="D51" s="25" t="s">
        <v>114</v>
      </c>
      <c r="E51" s="25" t="s">
        <v>21</v>
      </c>
      <c r="F51" s="22">
        <v>5</v>
      </c>
      <c r="H51" s="9">
        <f t="shared" si="0"/>
        <v>5</v>
      </c>
      <c r="I51" s="9">
        <f t="shared" si="1"/>
        <v>5</v>
      </c>
      <c r="J51" s="9">
        <v>5</v>
      </c>
    </row>
    <row r="52" spans="1:10" ht="54" x14ac:dyDescent="0.3">
      <c r="A52" s="18"/>
      <c r="B52" s="19">
        <v>43</v>
      </c>
      <c r="C52" s="127"/>
      <c r="D52" s="25" t="s">
        <v>115</v>
      </c>
      <c r="E52" s="25" t="s">
        <v>21</v>
      </c>
      <c r="F52" s="22">
        <v>1</v>
      </c>
      <c r="H52" s="9">
        <f t="shared" si="0"/>
        <v>1</v>
      </c>
      <c r="I52" s="9">
        <f t="shared" si="1"/>
        <v>1</v>
      </c>
      <c r="J52" s="9">
        <v>1</v>
      </c>
    </row>
    <row r="53" spans="1:10" ht="36" x14ac:dyDescent="0.3">
      <c r="A53" s="18"/>
      <c r="B53" s="19">
        <v>44</v>
      </c>
      <c r="C53" s="127"/>
      <c r="D53" s="25" t="s">
        <v>116</v>
      </c>
      <c r="E53" s="25" t="s">
        <v>21</v>
      </c>
      <c r="F53" s="22">
        <v>5</v>
      </c>
      <c r="H53" s="9">
        <f t="shared" si="0"/>
        <v>5</v>
      </c>
      <c r="I53" s="9">
        <f t="shared" si="1"/>
        <v>5</v>
      </c>
      <c r="J53" s="9">
        <v>5</v>
      </c>
    </row>
    <row r="54" spans="1:10" ht="108" x14ac:dyDescent="0.3">
      <c r="A54" s="18"/>
      <c r="B54" s="19">
        <v>45</v>
      </c>
      <c r="C54" s="127"/>
      <c r="D54" s="25" t="s">
        <v>117</v>
      </c>
      <c r="E54" s="25" t="s">
        <v>118</v>
      </c>
      <c r="F54" s="22">
        <v>5</v>
      </c>
      <c r="H54" s="9">
        <f t="shared" si="0"/>
        <v>5</v>
      </c>
      <c r="I54" s="9">
        <f t="shared" si="1"/>
        <v>5</v>
      </c>
      <c r="J54" s="9">
        <v>5</v>
      </c>
    </row>
    <row r="55" spans="1:10" ht="90" x14ac:dyDescent="0.3">
      <c r="A55" s="18"/>
      <c r="B55" s="19">
        <v>46</v>
      </c>
      <c r="C55" s="127"/>
      <c r="D55" s="25" t="s">
        <v>119</v>
      </c>
      <c r="E55" s="25" t="s">
        <v>120</v>
      </c>
      <c r="F55" s="22">
        <v>5</v>
      </c>
      <c r="H55" s="9">
        <f t="shared" si="0"/>
        <v>5</v>
      </c>
      <c r="I55" s="9">
        <f t="shared" si="1"/>
        <v>5</v>
      </c>
      <c r="J55" s="9">
        <v>5</v>
      </c>
    </row>
    <row r="56" spans="1:10" ht="54" x14ac:dyDescent="0.3">
      <c r="A56" s="18"/>
      <c r="B56" s="19">
        <v>47</v>
      </c>
      <c r="C56" s="127"/>
      <c r="D56" s="25" t="s">
        <v>121</v>
      </c>
      <c r="E56" s="25" t="s">
        <v>120</v>
      </c>
      <c r="F56" s="22">
        <v>5</v>
      </c>
      <c r="H56" s="9">
        <f t="shared" si="0"/>
        <v>5</v>
      </c>
      <c r="I56" s="9">
        <f t="shared" si="1"/>
        <v>5</v>
      </c>
      <c r="J56" s="9">
        <v>5</v>
      </c>
    </row>
    <row r="57" spans="1:10" ht="36" x14ac:dyDescent="0.3">
      <c r="A57" s="18"/>
      <c r="B57" s="19">
        <v>48</v>
      </c>
      <c r="C57" s="127"/>
      <c r="D57" s="25" t="s">
        <v>122</v>
      </c>
      <c r="E57" s="25" t="s">
        <v>51</v>
      </c>
      <c r="F57" s="22">
        <v>5</v>
      </c>
      <c r="H57" s="9">
        <f t="shared" si="0"/>
        <v>5</v>
      </c>
      <c r="I57" s="9">
        <f t="shared" si="1"/>
        <v>5</v>
      </c>
      <c r="J57" s="9">
        <v>5</v>
      </c>
    </row>
    <row r="58" spans="1:10" ht="36" x14ac:dyDescent="0.3">
      <c r="A58" s="18"/>
      <c r="B58" s="19">
        <v>49</v>
      </c>
      <c r="C58" s="127"/>
      <c r="D58" s="25" t="s">
        <v>123</v>
      </c>
      <c r="E58" s="25" t="s">
        <v>124</v>
      </c>
      <c r="F58" s="22">
        <v>5</v>
      </c>
      <c r="H58" s="9">
        <f t="shared" si="0"/>
        <v>5</v>
      </c>
      <c r="I58" s="9">
        <f t="shared" si="1"/>
        <v>5</v>
      </c>
      <c r="J58" s="9">
        <v>5</v>
      </c>
    </row>
    <row r="59" spans="1:10" ht="36" x14ac:dyDescent="0.3">
      <c r="A59" s="18"/>
      <c r="B59" s="19">
        <v>50</v>
      </c>
      <c r="C59" s="127"/>
      <c r="D59" s="25" t="s">
        <v>125</v>
      </c>
      <c r="E59" s="25" t="s">
        <v>124</v>
      </c>
      <c r="F59" s="22">
        <v>5</v>
      </c>
      <c r="H59" s="9">
        <f t="shared" si="0"/>
        <v>5</v>
      </c>
      <c r="I59" s="9">
        <f t="shared" si="1"/>
        <v>5</v>
      </c>
      <c r="J59" s="9">
        <v>5</v>
      </c>
    </row>
    <row r="60" spans="1:10" ht="36" x14ac:dyDescent="0.3">
      <c r="A60" s="18"/>
      <c r="B60" s="19">
        <v>51</v>
      </c>
      <c r="C60" s="127"/>
      <c r="D60" s="25" t="s">
        <v>126</v>
      </c>
      <c r="E60" s="25" t="s">
        <v>124</v>
      </c>
      <c r="F60" s="22">
        <v>5</v>
      </c>
      <c r="H60" s="9">
        <f t="shared" si="0"/>
        <v>5</v>
      </c>
      <c r="I60" s="9">
        <f t="shared" si="1"/>
        <v>5</v>
      </c>
      <c r="J60" s="9">
        <v>5</v>
      </c>
    </row>
    <row r="61" spans="1:10" ht="36" x14ac:dyDescent="0.3">
      <c r="A61" s="18"/>
      <c r="B61" s="19">
        <v>52</v>
      </c>
      <c r="C61" s="127"/>
      <c r="D61" s="25" t="s">
        <v>127</v>
      </c>
      <c r="E61" s="25" t="s">
        <v>124</v>
      </c>
      <c r="F61" s="22">
        <v>5</v>
      </c>
      <c r="H61" s="9">
        <f t="shared" si="0"/>
        <v>5</v>
      </c>
      <c r="I61" s="9">
        <f t="shared" si="1"/>
        <v>5</v>
      </c>
      <c r="J61" s="9">
        <v>5</v>
      </c>
    </row>
    <row r="62" spans="1:10" ht="36" x14ac:dyDescent="0.3">
      <c r="A62" s="18"/>
      <c r="B62" s="19">
        <v>53</v>
      </c>
      <c r="C62" s="127"/>
      <c r="D62" s="25" t="s">
        <v>128</v>
      </c>
      <c r="E62" s="25" t="s">
        <v>129</v>
      </c>
      <c r="F62" s="22">
        <v>5</v>
      </c>
      <c r="H62" s="9">
        <f t="shared" si="0"/>
        <v>5</v>
      </c>
      <c r="I62" s="9">
        <f t="shared" si="1"/>
        <v>5</v>
      </c>
      <c r="J62" s="9">
        <v>5</v>
      </c>
    </row>
    <row r="63" spans="1:10" ht="72" x14ac:dyDescent="0.3">
      <c r="A63" s="18"/>
      <c r="B63" s="19">
        <v>54</v>
      </c>
      <c r="C63" s="127"/>
      <c r="D63" s="25" t="s">
        <v>130</v>
      </c>
      <c r="E63" s="25" t="s">
        <v>131</v>
      </c>
      <c r="F63" s="22">
        <v>5</v>
      </c>
      <c r="H63" s="9">
        <f t="shared" si="0"/>
        <v>5</v>
      </c>
      <c r="I63" s="9">
        <f t="shared" si="1"/>
        <v>5</v>
      </c>
      <c r="J63" s="9">
        <v>5</v>
      </c>
    </row>
    <row r="64" spans="1:10" ht="36" x14ac:dyDescent="0.3">
      <c r="A64" s="18"/>
      <c r="B64" s="19">
        <v>55</v>
      </c>
      <c r="C64" s="127"/>
      <c r="D64" s="25" t="s">
        <v>132</v>
      </c>
      <c r="E64" s="25" t="s">
        <v>133</v>
      </c>
      <c r="F64" s="22">
        <v>5</v>
      </c>
      <c r="H64" s="9">
        <f t="shared" si="0"/>
        <v>5</v>
      </c>
      <c r="I64" s="9">
        <f t="shared" si="1"/>
        <v>5</v>
      </c>
      <c r="J64" s="9">
        <v>5</v>
      </c>
    </row>
    <row r="65" spans="1:10" ht="18.75" x14ac:dyDescent="0.3">
      <c r="A65" s="18"/>
      <c r="B65" s="19">
        <v>56</v>
      </c>
      <c r="C65" s="127"/>
      <c r="D65" s="25" t="s">
        <v>134</v>
      </c>
      <c r="E65" s="25" t="s">
        <v>135</v>
      </c>
      <c r="F65" s="22">
        <v>5</v>
      </c>
      <c r="H65" s="9">
        <f t="shared" si="0"/>
        <v>5</v>
      </c>
      <c r="I65" s="9">
        <f t="shared" si="1"/>
        <v>5</v>
      </c>
      <c r="J65" s="9">
        <v>5</v>
      </c>
    </row>
    <row r="66" spans="1:10" ht="18.75" x14ac:dyDescent="0.3">
      <c r="A66" s="18"/>
      <c r="B66" s="19">
        <v>57</v>
      </c>
      <c r="C66" s="127"/>
      <c r="D66" s="25" t="s">
        <v>136</v>
      </c>
      <c r="E66" s="25" t="s">
        <v>21</v>
      </c>
      <c r="F66" s="22">
        <v>5</v>
      </c>
      <c r="H66" s="9">
        <f t="shared" si="0"/>
        <v>5</v>
      </c>
      <c r="I66" s="9">
        <f t="shared" si="1"/>
        <v>5</v>
      </c>
      <c r="J66" s="9">
        <v>5</v>
      </c>
    </row>
    <row r="67" spans="1:10" ht="36" x14ac:dyDescent="0.3">
      <c r="A67" s="18"/>
      <c r="B67" s="19">
        <v>58</v>
      </c>
      <c r="C67" s="127"/>
      <c r="D67" s="25" t="s">
        <v>137</v>
      </c>
      <c r="E67" s="25" t="s">
        <v>21</v>
      </c>
      <c r="F67" s="22">
        <v>1</v>
      </c>
      <c r="H67" s="9">
        <f t="shared" si="0"/>
        <v>1</v>
      </c>
      <c r="I67" s="9">
        <f t="shared" si="1"/>
        <v>1</v>
      </c>
      <c r="J67" s="9">
        <v>1</v>
      </c>
    </row>
    <row r="68" spans="1:10" ht="18.75" x14ac:dyDescent="0.3">
      <c r="A68" s="18"/>
      <c r="B68" s="19">
        <v>59</v>
      </c>
      <c r="C68" s="127"/>
      <c r="D68" s="25" t="s">
        <v>138</v>
      </c>
      <c r="E68" s="25" t="s">
        <v>21</v>
      </c>
      <c r="F68" s="22">
        <v>1</v>
      </c>
      <c r="H68" s="9">
        <f t="shared" si="0"/>
        <v>1</v>
      </c>
      <c r="I68" s="9">
        <f t="shared" si="1"/>
        <v>1</v>
      </c>
      <c r="J68" s="9">
        <v>1</v>
      </c>
    </row>
    <row r="69" spans="1:10" ht="54" x14ac:dyDescent="0.3">
      <c r="A69" s="18"/>
      <c r="B69" s="19">
        <v>60</v>
      </c>
      <c r="C69" s="127"/>
      <c r="D69" s="25" t="s">
        <v>139</v>
      </c>
      <c r="E69" s="25" t="s">
        <v>140</v>
      </c>
      <c r="F69" s="27">
        <v>1</v>
      </c>
      <c r="H69" s="9">
        <f t="shared" si="0"/>
        <v>1</v>
      </c>
      <c r="I69" s="9">
        <f t="shared" si="1"/>
        <v>1</v>
      </c>
      <c r="J69" s="11">
        <v>1</v>
      </c>
    </row>
    <row r="70" spans="1:10" ht="36" x14ac:dyDescent="0.3">
      <c r="A70" s="18"/>
      <c r="B70" s="19">
        <v>61</v>
      </c>
      <c r="C70" s="127"/>
      <c r="D70" s="25" t="s">
        <v>141</v>
      </c>
      <c r="E70" s="25" t="s">
        <v>142</v>
      </c>
      <c r="F70" s="27">
        <v>1</v>
      </c>
      <c r="H70" s="9">
        <f t="shared" si="0"/>
        <v>1</v>
      </c>
      <c r="I70" s="9">
        <f t="shared" si="1"/>
        <v>1</v>
      </c>
      <c r="J70" s="11">
        <v>1</v>
      </c>
    </row>
    <row r="71" spans="1:10" ht="18.75" x14ac:dyDescent="0.3">
      <c r="A71" s="18"/>
      <c r="B71" s="19">
        <v>62</v>
      </c>
      <c r="C71" s="127" t="s">
        <v>12</v>
      </c>
      <c r="D71" s="25" t="s">
        <v>143</v>
      </c>
      <c r="E71" s="25" t="s">
        <v>21</v>
      </c>
      <c r="F71" s="27">
        <v>1</v>
      </c>
      <c r="H71" s="9">
        <f t="shared" si="0"/>
        <v>1</v>
      </c>
      <c r="I71" s="9">
        <f t="shared" si="1"/>
        <v>1</v>
      </c>
      <c r="J71" s="11">
        <v>1</v>
      </c>
    </row>
    <row r="72" spans="1:10" ht="18.75" x14ac:dyDescent="0.3">
      <c r="A72" s="18"/>
      <c r="B72" s="19">
        <v>63</v>
      </c>
      <c r="C72" s="127"/>
      <c r="D72" s="25" t="s">
        <v>144</v>
      </c>
      <c r="E72" s="25" t="s">
        <v>21</v>
      </c>
      <c r="F72" s="27">
        <v>1</v>
      </c>
      <c r="H72" s="9">
        <f t="shared" si="0"/>
        <v>1</v>
      </c>
      <c r="I72" s="9">
        <f t="shared" si="1"/>
        <v>1</v>
      </c>
      <c r="J72" s="11">
        <v>1</v>
      </c>
    </row>
    <row r="73" spans="1:10" ht="18.75" x14ac:dyDescent="0.3">
      <c r="A73" s="18"/>
      <c r="B73" s="19">
        <v>64</v>
      </c>
      <c r="C73" s="127"/>
      <c r="D73" s="25" t="s">
        <v>145</v>
      </c>
      <c r="E73" s="25" t="s">
        <v>21</v>
      </c>
      <c r="F73" s="27">
        <v>1</v>
      </c>
      <c r="H73" s="9">
        <f t="shared" si="0"/>
        <v>1</v>
      </c>
      <c r="I73" s="9">
        <f t="shared" si="1"/>
        <v>1</v>
      </c>
      <c r="J73" s="11">
        <v>1</v>
      </c>
    </row>
    <row r="74" spans="1:10" ht="18.75" x14ac:dyDescent="0.3">
      <c r="A74" s="18"/>
      <c r="B74" s="19">
        <v>65</v>
      </c>
      <c r="C74" s="127"/>
      <c r="D74" s="25" t="s">
        <v>146</v>
      </c>
      <c r="E74" s="25" t="s">
        <v>21</v>
      </c>
      <c r="F74" s="27">
        <v>1</v>
      </c>
      <c r="H74" s="9">
        <f t="shared" si="0"/>
        <v>1</v>
      </c>
      <c r="I74" s="9">
        <f t="shared" si="1"/>
        <v>1</v>
      </c>
      <c r="J74" s="11">
        <v>1</v>
      </c>
    </row>
    <row r="75" spans="1:10" ht="18.75" x14ac:dyDescent="0.3">
      <c r="A75" s="18"/>
      <c r="B75" s="19">
        <v>66</v>
      </c>
      <c r="C75" s="127"/>
      <c r="D75" s="25" t="s">
        <v>147</v>
      </c>
      <c r="E75" s="25" t="s">
        <v>21</v>
      </c>
      <c r="F75" s="27">
        <v>1</v>
      </c>
      <c r="H75" s="9">
        <f t="shared" ref="H75:H138" si="2">IF(F75=I75,J75)</f>
        <v>1</v>
      </c>
      <c r="I75" s="9">
        <f t="shared" ref="I75:I138" si="3">IF(F75="NA","NA",J75)</f>
        <v>1</v>
      </c>
      <c r="J75" s="11">
        <v>1</v>
      </c>
    </row>
    <row r="76" spans="1:10" ht="18.75" x14ac:dyDescent="0.3">
      <c r="A76" s="18"/>
      <c r="B76" s="19">
        <v>67</v>
      </c>
      <c r="C76" s="127"/>
      <c r="D76" s="25" t="s">
        <v>148</v>
      </c>
      <c r="E76" s="25" t="s">
        <v>21</v>
      </c>
      <c r="F76" s="27">
        <v>1</v>
      </c>
      <c r="H76" s="9">
        <f t="shared" si="2"/>
        <v>1</v>
      </c>
      <c r="I76" s="9">
        <f t="shared" si="3"/>
        <v>1</v>
      </c>
      <c r="J76" s="11">
        <v>1</v>
      </c>
    </row>
    <row r="77" spans="1:10" ht="18.75" x14ac:dyDescent="0.3">
      <c r="A77" s="18"/>
      <c r="B77" s="19">
        <v>68</v>
      </c>
      <c r="C77" s="127"/>
      <c r="D77" s="25" t="s">
        <v>149</v>
      </c>
      <c r="E77" s="25" t="s">
        <v>21</v>
      </c>
      <c r="F77" s="27">
        <v>1</v>
      </c>
      <c r="H77" s="9">
        <f t="shared" si="2"/>
        <v>1</v>
      </c>
      <c r="I77" s="9">
        <f t="shared" si="3"/>
        <v>1</v>
      </c>
      <c r="J77" s="11">
        <v>1</v>
      </c>
    </row>
    <row r="78" spans="1:10" ht="18.75" x14ac:dyDescent="0.3">
      <c r="A78" s="18"/>
      <c r="B78" s="19">
        <v>69</v>
      </c>
      <c r="C78" s="130"/>
      <c r="D78" s="25" t="s">
        <v>150</v>
      </c>
      <c r="E78" s="25" t="s">
        <v>21</v>
      </c>
      <c r="F78" s="27">
        <v>1</v>
      </c>
      <c r="H78" s="9">
        <f t="shared" si="2"/>
        <v>1</v>
      </c>
      <c r="I78" s="9">
        <f t="shared" si="3"/>
        <v>1</v>
      </c>
      <c r="J78" s="11">
        <v>1</v>
      </c>
    </row>
    <row r="79" spans="1:10" ht="180" x14ac:dyDescent="0.3">
      <c r="A79" s="18"/>
      <c r="B79" s="19">
        <v>70</v>
      </c>
      <c r="C79" s="126" t="s">
        <v>151</v>
      </c>
      <c r="D79" s="87" t="s">
        <v>152</v>
      </c>
      <c r="E79" s="25" t="s">
        <v>493</v>
      </c>
      <c r="F79" s="27">
        <v>5</v>
      </c>
      <c r="H79" s="9">
        <f t="shared" si="2"/>
        <v>5</v>
      </c>
      <c r="I79" s="9">
        <f t="shared" si="3"/>
        <v>5</v>
      </c>
      <c r="J79" s="11">
        <v>5</v>
      </c>
    </row>
    <row r="80" spans="1:10" ht="36" x14ac:dyDescent="0.3">
      <c r="A80" s="18"/>
      <c r="B80" s="19">
        <v>71</v>
      </c>
      <c r="C80" s="127"/>
      <c r="D80" s="25" t="s">
        <v>154</v>
      </c>
      <c r="E80" s="25" t="s">
        <v>155</v>
      </c>
      <c r="F80" s="27">
        <v>1</v>
      </c>
      <c r="H80" s="9">
        <f t="shared" si="2"/>
        <v>1</v>
      </c>
      <c r="I80" s="9">
        <f t="shared" si="3"/>
        <v>1</v>
      </c>
      <c r="J80" s="11">
        <v>1</v>
      </c>
    </row>
    <row r="81" spans="1:10" ht="18.75" x14ac:dyDescent="0.3">
      <c r="A81" s="18"/>
      <c r="B81" s="19">
        <v>72</v>
      </c>
      <c r="C81" s="127"/>
      <c r="D81" s="25" t="s">
        <v>156</v>
      </c>
      <c r="E81" s="25" t="s">
        <v>153</v>
      </c>
      <c r="F81" s="27">
        <v>5</v>
      </c>
      <c r="H81" s="9">
        <f t="shared" si="2"/>
        <v>5</v>
      </c>
      <c r="I81" s="9">
        <f t="shared" si="3"/>
        <v>5</v>
      </c>
      <c r="J81" s="11">
        <v>5</v>
      </c>
    </row>
    <row r="82" spans="1:10" ht="36" x14ac:dyDescent="0.3">
      <c r="A82" s="18"/>
      <c r="B82" s="29">
        <v>73</v>
      </c>
      <c r="C82" s="129" t="s">
        <v>497</v>
      </c>
      <c r="D82" s="66" t="s">
        <v>158</v>
      </c>
      <c r="E82" s="25" t="s">
        <v>199</v>
      </c>
      <c r="F82" s="27">
        <v>5</v>
      </c>
      <c r="H82" s="9">
        <f t="shared" si="2"/>
        <v>5</v>
      </c>
      <c r="I82" s="9">
        <f t="shared" si="3"/>
        <v>5</v>
      </c>
      <c r="J82" s="11">
        <v>5</v>
      </c>
    </row>
    <row r="83" spans="1:10" ht="18.75" x14ac:dyDescent="0.3">
      <c r="A83" s="18"/>
      <c r="B83" s="29">
        <v>74</v>
      </c>
      <c r="C83" s="129"/>
      <c r="D83" s="66" t="s">
        <v>200</v>
      </c>
      <c r="E83" s="25" t="s">
        <v>201</v>
      </c>
      <c r="F83" s="27">
        <v>5</v>
      </c>
      <c r="H83" s="9">
        <f t="shared" si="2"/>
        <v>5</v>
      </c>
      <c r="I83" s="9">
        <f t="shared" si="3"/>
        <v>5</v>
      </c>
      <c r="J83" s="11">
        <v>5</v>
      </c>
    </row>
    <row r="84" spans="1:10" ht="18.75" x14ac:dyDescent="0.3">
      <c r="A84" s="18"/>
      <c r="B84" s="29">
        <v>75</v>
      </c>
      <c r="C84" s="129"/>
      <c r="D84" s="66" t="s">
        <v>202</v>
      </c>
      <c r="E84" s="25" t="s">
        <v>21</v>
      </c>
      <c r="F84" s="27">
        <v>5</v>
      </c>
      <c r="H84" s="9">
        <f t="shared" si="2"/>
        <v>5</v>
      </c>
      <c r="I84" s="9">
        <f t="shared" si="3"/>
        <v>5</v>
      </c>
      <c r="J84" s="11">
        <v>5</v>
      </c>
    </row>
    <row r="85" spans="1:10" ht="18.75" x14ac:dyDescent="0.3">
      <c r="A85" s="18"/>
      <c r="B85" s="29">
        <v>76</v>
      </c>
      <c r="C85" s="129"/>
      <c r="D85" s="66" t="s">
        <v>203</v>
      </c>
      <c r="E85" s="25" t="s">
        <v>21</v>
      </c>
      <c r="F85" s="27">
        <v>5</v>
      </c>
      <c r="H85" s="9">
        <f t="shared" si="2"/>
        <v>5</v>
      </c>
      <c r="I85" s="9">
        <f t="shared" si="3"/>
        <v>5</v>
      </c>
      <c r="J85" s="11">
        <v>5</v>
      </c>
    </row>
    <row r="86" spans="1:10" ht="36" x14ac:dyDescent="0.3">
      <c r="A86" s="18"/>
      <c r="B86" s="29">
        <v>77</v>
      </c>
      <c r="C86" s="129"/>
      <c r="D86" s="66" t="s">
        <v>204</v>
      </c>
      <c r="E86" s="25" t="s">
        <v>205</v>
      </c>
      <c r="F86" s="27">
        <v>5</v>
      </c>
      <c r="H86" s="9">
        <f t="shared" si="2"/>
        <v>5</v>
      </c>
      <c r="I86" s="9">
        <f t="shared" si="3"/>
        <v>5</v>
      </c>
      <c r="J86" s="11">
        <v>5</v>
      </c>
    </row>
    <row r="87" spans="1:10" ht="18.75" x14ac:dyDescent="0.3">
      <c r="A87" s="18"/>
      <c r="B87" s="29">
        <v>78</v>
      </c>
      <c r="C87" s="129"/>
      <c r="D87" s="66" t="s">
        <v>206</v>
      </c>
      <c r="E87" s="25" t="s">
        <v>207</v>
      </c>
      <c r="F87" s="27">
        <v>1</v>
      </c>
      <c r="H87" s="9">
        <f t="shared" si="2"/>
        <v>1</v>
      </c>
      <c r="I87" s="9">
        <f t="shared" si="3"/>
        <v>1</v>
      </c>
      <c r="J87" s="11">
        <v>1</v>
      </c>
    </row>
    <row r="88" spans="1:10" ht="18.75" x14ac:dyDescent="0.3">
      <c r="A88" s="18"/>
      <c r="B88" s="29">
        <v>79</v>
      </c>
      <c r="C88" s="129"/>
      <c r="D88" s="66" t="s">
        <v>208</v>
      </c>
      <c r="E88" s="25" t="s">
        <v>21</v>
      </c>
      <c r="F88" s="27">
        <v>1</v>
      </c>
      <c r="H88" s="9">
        <f t="shared" si="2"/>
        <v>1</v>
      </c>
      <c r="I88" s="9">
        <f t="shared" si="3"/>
        <v>1</v>
      </c>
      <c r="J88" s="11">
        <v>1</v>
      </c>
    </row>
    <row r="89" spans="1:10" ht="36" x14ac:dyDescent="0.3">
      <c r="A89" s="18"/>
      <c r="B89" s="29">
        <v>80</v>
      </c>
      <c r="C89" s="129"/>
      <c r="D89" s="66" t="s">
        <v>209</v>
      </c>
      <c r="E89" s="25" t="s">
        <v>210</v>
      </c>
      <c r="F89" s="27">
        <v>1</v>
      </c>
      <c r="H89" s="9">
        <f t="shared" si="2"/>
        <v>1</v>
      </c>
      <c r="I89" s="9">
        <f t="shared" si="3"/>
        <v>1</v>
      </c>
      <c r="J89" s="11">
        <v>1</v>
      </c>
    </row>
    <row r="90" spans="1:10" ht="18.75" x14ac:dyDescent="0.3">
      <c r="A90" s="18"/>
      <c r="B90" s="29">
        <v>81</v>
      </c>
      <c r="C90" s="129"/>
      <c r="D90" s="66" t="s">
        <v>211</v>
      </c>
      <c r="E90" s="25" t="s">
        <v>21</v>
      </c>
      <c r="F90" s="27">
        <v>1</v>
      </c>
      <c r="H90" s="9">
        <f t="shared" si="2"/>
        <v>1</v>
      </c>
      <c r="I90" s="9">
        <f t="shared" si="3"/>
        <v>1</v>
      </c>
      <c r="J90" s="11">
        <v>1</v>
      </c>
    </row>
    <row r="91" spans="1:10" ht="18.75" x14ac:dyDescent="0.3">
      <c r="A91" s="18"/>
      <c r="B91" s="29">
        <v>82</v>
      </c>
      <c r="C91" s="129"/>
      <c r="D91" s="66" t="s">
        <v>212</v>
      </c>
      <c r="E91" s="25" t="s">
        <v>21</v>
      </c>
      <c r="F91" s="27">
        <v>1</v>
      </c>
      <c r="H91" s="9">
        <f t="shared" si="2"/>
        <v>1</v>
      </c>
      <c r="I91" s="9">
        <f t="shared" si="3"/>
        <v>1</v>
      </c>
      <c r="J91" s="11">
        <v>1</v>
      </c>
    </row>
    <row r="92" spans="1:10" ht="18.75" x14ac:dyDescent="0.3">
      <c r="A92" s="18"/>
      <c r="B92" s="29">
        <v>83</v>
      </c>
      <c r="C92" s="129"/>
      <c r="D92" s="66" t="s">
        <v>213</v>
      </c>
      <c r="E92" s="25" t="s">
        <v>21</v>
      </c>
      <c r="F92" s="27">
        <v>1</v>
      </c>
      <c r="H92" s="9">
        <f t="shared" si="2"/>
        <v>1</v>
      </c>
      <c r="I92" s="9">
        <f t="shared" si="3"/>
        <v>1</v>
      </c>
      <c r="J92" s="11">
        <v>1</v>
      </c>
    </row>
    <row r="93" spans="1:10" ht="18.75" x14ac:dyDescent="0.3">
      <c r="A93" s="18"/>
      <c r="B93" s="29">
        <v>84</v>
      </c>
      <c r="C93" s="129"/>
      <c r="D93" s="66" t="s">
        <v>214</v>
      </c>
      <c r="E93" s="25" t="s">
        <v>21</v>
      </c>
      <c r="F93" s="27">
        <v>1</v>
      </c>
      <c r="H93" s="9">
        <f t="shared" si="2"/>
        <v>1</v>
      </c>
      <c r="I93" s="9">
        <f t="shared" si="3"/>
        <v>1</v>
      </c>
      <c r="J93" s="11">
        <v>1</v>
      </c>
    </row>
    <row r="94" spans="1:10" ht="54" x14ac:dyDescent="0.3">
      <c r="A94" s="18"/>
      <c r="B94" s="29">
        <v>85</v>
      </c>
      <c r="C94" s="129"/>
      <c r="D94" s="66" t="s">
        <v>496</v>
      </c>
      <c r="E94" s="25" t="s">
        <v>215</v>
      </c>
      <c r="F94" s="27">
        <v>5</v>
      </c>
      <c r="H94" s="9">
        <f t="shared" si="2"/>
        <v>5</v>
      </c>
      <c r="I94" s="9">
        <f t="shared" si="3"/>
        <v>5</v>
      </c>
      <c r="J94" s="11">
        <v>5</v>
      </c>
    </row>
    <row r="95" spans="1:10" ht="36" x14ac:dyDescent="0.3">
      <c r="A95" s="18"/>
      <c r="B95" s="29">
        <v>86</v>
      </c>
      <c r="C95" s="129"/>
      <c r="D95" s="67" t="s">
        <v>216</v>
      </c>
      <c r="E95" s="25" t="s">
        <v>217</v>
      </c>
      <c r="F95" s="27">
        <v>1</v>
      </c>
      <c r="H95" s="9">
        <f t="shared" si="2"/>
        <v>1</v>
      </c>
      <c r="I95" s="9">
        <f t="shared" si="3"/>
        <v>1</v>
      </c>
      <c r="J95" s="11">
        <v>1</v>
      </c>
    </row>
    <row r="96" spans="1:10" ht="18.75" x14ac:dyDescent="0.3">
      <c r="A96" s="18"/>
      <c r="B96" s="29">
        <v>87</v>
      </c>
      <c r="C96" s="129"/>
      <c r="D96" s="66" t="s">
        <v>218</v>
      </c>
      <c r="E96" s="25" t="s">
        <v>21</v>
      </c>
      <c r="F96" s="27">
        <v>1</v>
      </c>
      <c r="H96" s="9">
        <f t="shared" si="2"/>
        <v>1</v>
      </c>
      <c r="I96" s="9">
        <f t="shared" si="3"/>
        <v>1</v>
      </c>
      <c r="J96" s="11">
        <v>1</v>
      </c>
    </row>
    <row r="97" spans="1:10" ht="36" x14ac:dyDescent="0.3">
      <c r="A97" s="18"/>
      <c r="B97" s="29">
        <v>88</v>
      </c>
      <c r="C97" s="129"/>
      <c r="D97" s="66" t="s">
        <v>219</v>
      </c>
      <c r="E97" s="25" t="s">
        <v>220</v>
      </c>
      <c r="F97" s="27">
        <v>1</v>
      </c>
      <c r="H97" s="9">
        <f t="shared" si="2"/>
        <v>1</v>
      </c>
      <c r="I97" s="9">
        <f t="shared" si="3"/>
        <v>1</v>
      </c>
      <c r="J97" s="11">
        <v>1</v>
      </c>
    </row>
    <row r="98" spans="1:10" ht="18.75" x14ac:dyDescent="0.3">
      <c r="A98" s="18"/>
      <c r="B98" s="29">
        <v>89</v>
      </c>
      <c r="C98" s="129"/>
      <c r="D98" s="66" t="s">
        <v>221</v>
      </c>
      <c r="E98" s="25" t="s">
        <v>21</v>
      </c>
      <c r="F98" s="27">
        <v>1</v>
      </c>
      <c r="H98" s="9">
        <f t="shared" si="2"/>
        <v>1</v>
      </c>
      <c r="I98" s="9">
        <f t="shared" si="3"/>
        <v>1</v>
      </c>
      <c r="J98" s="11">
        <v>1</v>
      </c>
    </row>
    <row r="99" spans="1:10" ht="18.75" x14ac:dyDescent="0.3">
      <c r="A99" s="18"/>
      <c r="B99" s="29">
        <v>90</v>
      </c>
      <c r="C99" s="129"/>
      <c r="D99" s="66" t="s">
        <v>222</v>
      </c>
      <c r="E99" s="25" t="s">
        <v>142</v>
      </c>
      <c r="F99" s="27">
        <v>1</v>
      </c>
      <c r="H99" s="9">
        <f t="shared" si="2"/>
        <v>1</v>
      </c>
      <c r="I99" s="9">
        <f t="shared" si="3"/>
        <v>1</v>
      </c>
      <c r="J99" s="11">
        <v>1</v>
      </c>
    </row>
    <row r="100" spans="1:10" ht="90" x14ac:dyDescent="0.3">
      <c r="A100" s="18"/>
      <c r="B100" s="29">
        <v>91</v>
      </c>
      <c r="C100" s="129"/>
      <c r="D100" s="66" t="s">
        <v>223</v>
      </c>
      <c r="E100" s="25" t="s">
        <v>224</v>
      </c>
      <c r="F100" s="27">
        <v>5</v>
      </c>
      <c r="H100" s="9">
        <f t="shared" si="2"/>
        <v>5</v>
      </c>
      <c r="I100" s="9">
        <f t="shared" si="3"/>
        <v>5</v>
      </c>
      <c r="J100" s="11">
        <v>5</v>
      </c>
    </row>
    <row r="101" spans="1:10" ht="36" x14ac:dyDescent="0.3">
      <c r="A101" s="18"/>
      <c r="B101" s="29">
        <v>92</v>
      </c>
      <c r="C101" s="129"/>
      <c r="D101" s="66" t="s">
        <v>225</v>
      </c>
      <c r="E101" s="25" t="s">
        <v>226</v>
      </c>
      <c r="F101" s="27">
        <v>5</v>
      </c>
      <c r="H101" s="9">
        <f t="shared" si="2"/>
        <v>5</v>
      </c>
      <c r="I101" s="9">
        <f t="shared" si="3"/>
        <v>5</v>
      </c>
      <c r="J101" s="11">
        <v>5</v>
      </c>
    </row>
    <row r="102" spans="1:10" ht="90" x14ac:dyDescent="0.3">
      <c r="A102" s="18"/>
      <c r="B102" s="29">
        <v>93</v>
      </c>
      <c r="C102" s="129"/>
      <c r="D102" s="66" t="s">
        <v>227</v>
      </c>
      <c r="E102" s="25" t="s">
        <v>228</v>
      </c>
      <c r="F102" s="27">
        <v>5</v>
      </c>
      <c r="H102" s="9">
        <f t="shared" si="2"/>
        <v>5</v>
      </c>
      <c r="I102" s="9">
        <f t="shared" si="3"/>
        <v>5</v>
      </c>
      <c r="J102" s="11">
        <v>5</v>
      </c>
    </row>
    <row r="103" spans="1:10" ht="36" x14ac:dyDescent="0.3">
      <c r="A103" s="18"/>
      <c r="B103" s="29">
        <v>94</v>
      </c>
      <c r="C103" s="129" t="s">
        <v>157</v>
      </c>
      <c r="D103" s="66" t="s">
        <v>229</v>
      </c>
      <c r="E103" s="25" t="s">
        <v>230</v>
      </c>
      <c r="F103" s="27">
        <v>1</v>
      </c>
      <c r="H103" s="9">
        <f t="shared" si="2"/>
        <v>1</v>
      </c>
      <c r="I103" s="9">
        <f t="shared" si="3"/>
        <v>1</v>
      </c>
      <c r="J103" s="11">
        <v>1</v>
      </c>
    </row>
    <row r="104" spans="1:10" ht="108" x14ac:dyDescent="0.3">
      <c r="A104" s="18"/>
      <c r="B104" s="29">
        <v>95</v>
      </c>
      <c r="C104" s="129"/>
      <c r="D104" s="66" t="s">
        <v>231</v>
      </c>
      <c r="E104" s="25" t="s">
        <v>232</v>
      </c>
      <c r="F104" s="27">
        <v>5</v>
      </c>
      <c r="H104" s="9">
        <f t="shared" si="2"/>
        <v>5</v>
      </c>
      <c r="I104" s="9">
        <f t="shared" si="3"/>
        <v>5</v>
      </c>
      <c r="J104" s="11">
        <v>5</v>
      </c>
    </row>
    <row r="105" spans="1:10" ht="108" x14ac:dyDescent="0.3">
      <c r="A105" s="18"/>
      <c r="B105" s="29">
        <v>96</v>
      </c>
      <c r="C105" s="129"/>
      <c r="D105" s="66" t="s">
        <v>233</v>
      </c>
      <c r="E105" s="25" t="s">
        <v>234</v>
      </c>
      <c r="F105" s="27">
        <v>5</v>
      </c>
      <c r="H105" s="9">
        <f t="shared" si="2"/>
        <v>5</v>
      </c>
      <c r="I105" s="9">
        <f t="shared" si="3"/>
        <v>5</v>
      </c>
      <c r="J105" s="11">
        <v>5</v>
      </c>
    </row>
    <row r="106" spans="1:10" ht="54" x14ac:dyDescent="0.3">
      <c r="A106" s="18"/>
      <c r="B106" s="29">
        <v>97</v>
      </c>
      <c r="C106" s="129"/>
      <c r="D106" s="66" t="s">
        <v>235</v>
      </c>
      <c r="E106" s="25" t="s">
        <v>236</v>
      </c>
      <c r="F106" s="27">
        <v>5</v>
      </c>
      <c r="H106" s="9">
        <f t="shared" si="2"/>
        <v>5</v>
      </c>
      <c r="I106" s="9">
        <f t="shared" si="3"/>
        <v>5</v>
      </c>
      <c r="J106" s="11">
        <v>5</v>
      </c>
    </row>
    <row r="107" spans="1:10" ht="72" x14ac:dyDescent="0.3">
      <c r="A107" s="18"/>
      <c r="B107" s="29">
        <v>98</v>
      </c>
      <c r="C107" s="129"/>
      <c r="D107" s="66" t="s">
        <v>237</v>
      </c>
      <c r="E107" s="25" t="s">
        <v>21</v>
      </c>
      <c r="F107" s="27">
        <v>5</v>
      </c>
      <c r="H107" s="9">
        <f t="shared" si="2"/>
        <v>5</v>
      </c>
      <c r="I107" s="9">
        <f t="shared" si="3"/>
        <v>5</v>
      </c>
      <c r="J107" s="11">
        <v>5</v>
      </c>
    </row>
    <row r="108" spans="1:10" ht="72" x14ac:dyDescent="0.3">
      <c r="A108" s="18"/>
      <c r="B108" s="29">
        <v>99</v>
      </c>
      <c r="C108" s="129"/>
      <c r="D108" s="66" t="s">
        <v>238</v>
      </c>
      <c r="E108" s="25" t="s">
        <v>21</v>
      </c>
      <c r="F108" s="27">
        <v>5</v>
      </c>
      <c r="H108" s="9">
        <f t="shared" si="2"/>
        <v>5</v>
      </c>
      <c r="I108" s="9">
        <f t="shared" si="3"/>
        <v>5</v>
      </c>
      <c r="J108" s="11">
        <v>5</v>
      </c>
    </row>
    <row r="109" spans="1:10" ht="36" x14ac:dyDescent="0.3">
      <c r="A109" s="18"/>
      <c r="B109" s="29">
        <v>100</v>
      </c>
      <c r="C109" s="129"/>
      <c r="D109" s="66" t="s">
        <v>239</v>
      </c>
      <c r="E109" s="25" t="s">
        <v>240</v>
      </c>
      <c r="F109" s="27">
        <v>1</v>
      </c>
      <c r="H109" s="9">
        <f t="shared" si="2"/>
        <v>1</v>
      </c>
      <c r="I109" s="9">
        <f t="shared" si="3"/>
        <v>1</v>
      </c>
      <c r="J109" s="11">
        <v>1</v>
      </c>
    </row>
    <row r="110" spans="1:10" ht="18.75" x14ac:dyDescent="0.3">
      <c r="A110" s="18"/>
      <c r="B110" s="29">
        <v>101</v>
      </c>
      <c r="C110" s="129"/>
      <c r="D110" s="66" t="s">
        <v>241</v>
      </c>
      <c r="E110" s="25" t="s">
        <v>21</v>
      </c>
      <c r="F110" s="27">
        <v>1</v>
      </c>
      <c r="H110" s="9">
        <f t="shared" si="2"/>
        <v>1</v>
      </c>
      <c r="I110" s="9">
        <f t="shared" si="3"/>
        <v>1</v>
      </c>
      <c r="J110" s="11">
        <v>1</v>
      </c>
    </row>
    <row r="111" spans="1:10" ht="18.75" x14ac:dyDescent="0.3">
      <c r="A111" s="18"/>
      <c r="B111" s="29">
        <v>102</v>
      </c>
      <c r="C111" s="129"/>
      <c r="D111" s="66" t="s">
        <v>242</v>
      </c>
      <c r="E111" s="25" t="s">
        <v>21</v>
      </c>
      <c r="F111" s="27">
        <v>1</v>
      </c>
      <c r="H111" s="9">
        <f t="shared" si="2"/>
        <v>1</v>
      </c>
      <c r="I111" s="9">
        <f t="shared" si="3"/>
        <v>1</v>
      </c>
      <c r="J111" s="11">
        <v>1</v>
      </c>
    </row>
    <row r="112" spans="1:10" ht="36" x14ac:dyDescent="0.3">
      <c r="A112" s="18"/>
      <c r="B112" s="29">
        <v>103</v>
      </c>
      <c r="C112" s="129"/>
      <c r="D112" s="66" t="s">
        <v>243</v>
      </c>
      <c r="E112" s="25" t="s">
        <v>21</v>
      </c>
      <c r="F112" s="27">
        <v>5</v>
      </c>
      <c r="H112" s="9">
        <f t="shared" si="2"/>
        <v>5</v>
      </c>
      <c r="I112" s="9">
        <f t="shared" si="3"/>
        <v>5</v>
      </c>
      <c r="J112" s="11">
        <v>5</v>
      </c>
    </row>
    <row r="113" spans="1:10" ht="18.75" x14ac:dyDescent="0.3">
      <c r="A113" s="18"/>
      <c r="B113" s="29">
        <v>104</v>
      </c>
      <c r="C113" s="129"/>
      <c r="D113" s="66" t="s">
        <v>244</v>
      </c>
      <c r="E113" s="25" t="s">
        <v>21</v>
      </c>
      <c r="F113" s="27">
        <v>1</v>
      </c>
      <c r="H113" s="9">
        <f t="shared" si="2"/>
        <v>1</v>
      </c>
      <c r="I113" s="9">
        <f t="shared" si="3"/>
        <v>1</v>
      </c>
      <c r="J113" s="11">
        <v>1</v>
      </c>
    </row>
    <row r="114" spans="1:10" ht="36" x14ac:dyDescent="0.3">
      <c r="A114" s="18"/>
      <c r="B114" s="29">
        <v>105</v>
      </c>
      <c r="C114" s="129"/>
      <c r="D114" s="66" t="s">
        <v>245</v>
      </c>
      <c r="E114" s="25" t="s">
        <v>246</v>
      </c>
      <c r="F114" s="27">
        <v>1</v>
      </c>
      <c r="H114" s="9">
        <f t="shared" si="2"/>
        <v>1</v>
      </c>
      <c r="I114" s="9">
        <f t="shared" si="3"/>
        <v>1</v>
      </c>
      <c r="J114" s="11">
        <v>1</v>
      </c>
    </row>
    <row r="115" spans="1:10" ht="18.75" x14ac:dyDescent="0.3">
      <c r="A115" s="18"/>
      <c r="B115" s="29">
        <v>106</v>
      </c>
      <c r="C115" s="129"/>
      <c r="D115" s="66" t="s">
        <v>247</v>
      </c>
      <c r="E115" s="25" t="s">
        <v>21</v>
      </c>
      <c r="F115" s="27">
        <v>1</v>
      </c>
      <c r="H115" s="9">
        <f t="shared" si="2"/>
        <v>1</v>
      </c>
      <c r="I115" s="9">
        <f t="shared" si="3"/>
        <v>1</v>
      </c>
      <c r="J115" s="11">
        <v>1</v>
      </c>
    </row>
    <row r="116" spans="1:10" ht="90" x14ac:dyDescent="0.3">
      <c r="A116" s="18"/>
      <c r="B116" s="29">
        <v>107</v>
      </c>
      <c r="C116" s="129"/>
      <c r="D116" s="66" t="s">
        <v>248</v>
      </c>
      <c r="E116" s="25" t="s">
        <v>249</v>
      </c>
      <c r="F116" s="27">
        <v>1</v>
      </c>
      <c r="H116" s="9">
        <f t="shared" si="2"/>
        <v>1</v>
      </c>
      <c r="I116" s="9">
        <f t="shared" si="3"/>
        <v>1</v>
      </c>
      <c r="J116" s="11">
        <v>1</v>
      </c>
    </row>
    <row r="117" spans="1:10" ht="18.75" x14ac:dyDescent="0.3">
      <c r="A117" s="18"/>
      <c r="B117" s="29">
        <v>108</v>
      </c>
      <c r="C117" s="129"/>
      <c r="D117" s="66" t="s">
        <v>250</v>
      </c>
      <c r="E117" s="25" t="s">
        <v>108</v>
      </c>
      <c r="F117" s="27">
        <v>1</v>
      </c>
      <c r="H117" s="9">
        <f t="shared" si="2"/>
        <v>1</v>
      </c>
      <c r="I117" s="9">
        <f t="shared" si="3"/>
        <v>1</v>
      </c>
      <c r="J117" s="11">
        <v>1</v>
      </c>
    </row>
    <row r="118" spans="1:10" ht="36" x14ac:dyDescent="0.3">
      <c r="A118" s="18"/>
      <c r="B118" s="19">
        <v>109</v>
      </c>
      <c r="C118" s="127" t="s">
        <v>171</v>
      </c>
      <c r="D118" s="25" t="s">
        <v>251</v>
      </c>
      <c r="E118" s="25" t="s">
        <v>220</v>
      </c>
      <c r="F118" s="27">
        <v>1</v>
      </c>
      <c r="H118" s="9">
        <f t="shared" si="2"/>
        <v>1</v>
      </c>
      <c r="I118" s="9">
        <f t="shared" si="3"/>
        <v>1</v>
      </c>
      <c r="J118" s="11">
        <v>1</v>
      </c>
    </row>
    <row r="119" spans="1:10" ht="18.75" x14ac:dyDescent="0.3">
      <c r="A119" s="18"/>
      <c r="B119" s="19">
        <v>110</v>
      </c>
      <c r="C119" s="127"/>
      <c r="D119" s="25" t="s">
        <v>252</v>
      </c>
      <c r="E119" s="25" t="s">
        <v>21</v>
      </c>
      <c r="F119" s="27">
        <v>1</v>
      </c>
      <c r="H119" s="9">
        <f t="shared" si="2"/>
        <v>1</v>
      </c>
      <c r="I119" s="9">
        <f t="shared" si="3"/>
        <v>1</v>
      </c>
      <c r="J119" s="11">
        <v>1</v>
      </c>
    </row>
    <row r="120" spans="1:10" ht="36" x14ac:dyDescent="0.3">
      <c r="A120" s="18"/>
      <c r="B120" s="19">
        <v>111</v>
      </c>
      <c r="C120" s="127"/>
      <c r="D120" s="28" t="s">
        <v>253</v>
      </c>
      <c r="E120" s="25" t="s">
        <v>21</v>
      </c>
      <c r="F120" s="27">
        <v>1</v>
      </c>
      <c r="H120" s="9">
        <f t="shared" si="2"/>
        <v>1</v>
      </c>
      <c r="I120" s="9">
        <f t="shared" si="3"/>
        <v>1</v>
      </c>
      <c r="J120" s="11">
        <v>1</v>
      </c>
    </row>
    <row r="121" spans="1:10" ht="36" x14ac:dyDescent="0.3">
      <c r="A121" s="18"/>
      <c r="B121" s="19">
        <v>112</v>
      </c>
      <c r="C121" s="127"/>
      <c r="D121" s="25" t="s">
        <v>254</v>
      </c>
      <c r="E121" s="25" t="s">
        <v>21</v>
      </c>
      <c r="F121" s="27">
        <v>1</v>
      </c>
      <c r="H121" s="9">
        <f t="shared" si="2"/>
        <v>1</v>
      </c>
      <c r="I121" s="9">
        <f t="shared" si="3"/>
        <v>1</v>
      </c>
      <c r="J121" s="11">
        <v>1</v>
      </c>
    </row>
    <row r="122" spans="1:10" ht="36" x14ac:dyDescent="0.3">
      <c r="A122" s="18"/>
      <c r="B122" s="19">
        <v>113</v>
      </c>
      <c r="C122" s="130"/>
      <c r="D122" s="25" t="s">
        <v>255</v>
      </c>
      <c r="E122" s="25" t="s">
        <v>256</v>
      </c>
      <c r="F122" s="27">
        <v>1</v>
      </c>
      <c r="H122" s="9">
        <f t="shared" si="2"/>
        <v>1</v>
      </c>
      <c r="I122" s="9">
        <f t="shared" si="3"/>
        <v>1</v>
      </c>
      <c r="J122" s="11">
        <v>1</v>
      </c>
    </row>
    <row r="123" spans="1:10" ht="36" x14ac:dyDescent="0.3">
      <c r="A123" s="18"/>
      <c r="B123" s="19">
        <v>114</v>
      </c>
      <c r="C123" s="133" t="s">
        <v>166</v>
      </c>
      <c r="D123" s="68" t="s">
        <v>257</v>
      </c>
      <c r="E123" s="68" t="s">
        <v>258</v>
      </c>
      <c r="F123" s="30">
        <v>5</v>
      </c>
      <c r="H123" s="9">
        <f t="shared" si="2"/>
        <v>5</v>
      </c>
      <c r="I123" s="9">
        <f t="shared" si="3"/>
        <v>5</v>
      </c>
      <c r="J123" s="7">
        <v>5</v>
      </c>
    </row>
    <row r="124" spans="1:10" ht="18.75" x14ac:dyDescent="0.3">
      <c r="A124" s="18"/>
      <c r="B124" s="19">
        <v>115</v>
      </c>
      <c r="C124" s="133"/>
      <c r="D124" s="68" t="s">
        <v>259</v>
      </c>
      <c r="E124" s="68" t="s">
        <v>167</v>
      </c>
      <c r="F124" s="30">
        <v>5</v>
      </c>
      <c r="H124" s="9">
        <f t="shared" si="2"/>
        <v>5</v>
      </c>
      <c r="I124" s="9">
        <f t="shared" si="3"/>
        <v>5</v>
      </c>
      <c r="J124" s="7">
        <v>5</v>
      </c>
    </row>
    <row r="125" spans="1:10" ht="36" x14ac:dyDescent="0.3">
      <c r="A125" s="18"/>
      <c r="B125" s="19">
        <v>116</v>
      </c>
      <c r="C125" s="133"/>
      <c r="D125" s="69" t="s">
        <v>260</v>
      </c>
      <c r="E125" s="68" t="s">
        <v>167</v>
      </c>
      <c r="F125" s="30">
        <v>5</v>
      </c>
      <c r="H125" s="9">
        <f t="shared" si="2"/>
        <v>5</v>
      </c>
      <c r="I125" s="9">
        <f t="shared" si="3"/>
        <v>5</v>
      </c>
      <c r="J125" s="7">
        <v>5</v>
      </c>
    </row>
    <row r="126" spans="1:10" ht="162" x14ac:dyDescent="0.3">
      <c r="A126" s="18"/>
      <c r="B126" s="19">
        <v>117</v>
      </c>
      <c r="C126" s="133"/>
      <c r="D126" s="68" t="s">
        <v>168</v>
      </c>
      <c r="E126" s="69" t="s">
        <v>169</v>
      </c>
      <c r="F126" s="30">
        <v>5</v>
      </c>
      <c r="H126" s="9">
        <f t="shared" si="2"/>
        <v>5</v>
      </c>
      <c r="I126" s="9">
        <f t="shared" si="3"/>
        <v>5</v>
      </c>
      <c r="J126" s="7">
        <v>5</v>
      </c>
    </row>
    <row r="127" spans="1:10" ht="36" x14ac:dyDescent="0.3">
      <c r="A127" s="18"/>
      <c r="B127" s="19">
        <v>118</v>
      </c>
      <c r="C127" s="133"/>
      <c r="D127" s="68" t="s">
        <v>170</v>
      </c>
      <c r="E127" s="68" t="s">
        <v>261</v>
      </c>
      <c r="F127" s="30">
        <v>5</v>
      </c>
      <c r="H127" s="9">
        <f t="shared" si="2"/>
        <v>5</v>
      </c>
      <c r="I127" s="9">
        <f t="shared" si="3"/>
        <v>5</v>
      </c>
      <c r="J127" s="7">
        <v>5</v>
      </c>
    </row>
    <row r="128" spans="1:10" ht="36" x14ac:dyDescent="0.3">
      <c r="A128" s="18"/>
      <c r="B128" s="19">
        <v>119</v>
      </c>
      <c r="C128" s="126" t="s">
        <v>262</v>
      </c>
      <c r="D128" s="25" t="s">
        <v>247</v>
      </c>
      <c r="E128" s="25" t="s">
        <v>246</v>
      </c>
      <c r="F128" s="27">
        <v>5</v>
      </c>
      <c r="H128" s="9">
        <f t="shared" si="2"/>
        <v>5</v>
      </c>
      <c r="I128" s="9">
        <f t="shared" si="3"/>
        <v>5</v>
      </c>
      <c r="J128" s="11">
        <v>5</v>
      </c>
    </row>
    <row r="129" spans="1:10" ht="18.75" x14ac:dyDescent="0.3">
      <c r="A129" s="18"/>
      <c r="B129" s="19">
        <v>120</v>
      </c>
      <c r="C129" s="127"/>
      <c r="D129" s="25" t="s">
        <v>263</v>
      </c>
      <c r="E129" s="25" t="s">
        <v>21</v>
      </c>
      <c r="F129" s="27">
        <v>5</v>
      </c>
      <c r="H129" s="9">
        <f t="shared" si="2"/>
        <v>5</v>
      </c>
      <c r="I129" s="9">
        <f t="shared" si="3"/>
        <v>5</v>
      </c>
      <c r="J129" s="11">
        <v>5</v>
      </c>
    </row>
    <row r="130" spans="1:10" ht="18.75" x14ac:dyDescent="0.3">
      <c r="A130" s="18"/>
      <c r="B130" s="19">
        <v>121</v>
      </c>
      <c r="C130" s="127"/>
      <c r="D130" s="25" t="s">
        <v>264</v>
      </c>
      <c r="E130" s="25" t="s">
        <v>21</v>
      </c>
      <c r="F130" s="27">
        <v>5</v>
      </c>
      <c r="H130" s="9">
        <f t="shared" si="2"/>
        <v>5</v>
      </c>
      <c r="I130" s="9">
        <f t="shared" si="3"/>
        <v>5</v>
      </c>
      <c r="J130" s="11">
        <v>5</v>
      </c>
    </row>
    <row r="131" spans="1:10" ht="18.75" x14ac:dyDescent="0.3">
      <c r="A131" s="18"/>
      <c r="B131" s="19">
        <v>122</v>
      </c>
      <c r="C131" s="127"/>
      <c r="D131" s="25" t="s">
        <v>265</v>
      </c>
      <c r="E131" s="25" t="s">
        <v>21</v>
      </c>
      <c r="F131" s="27">
        <v>5</v>
      </c>
      <c r="H131" s="9">
        <f t="shared" si="2"/>
        <v>5</v>
      </c>
      <c r="I131" s="9">
        <f t="shared" si="3"/>
        <v>5</v>
      </c>
      <c r="J131" s="11">
        <v>5</v>
      </c>
    </row>
    <row r="132" spans="1:10" ht="18.75" x14ac:dyDescent="0.3">
      <c r="A132" s="18"/>
      <c r="B132" s="19">
        <v>123</v>
      </c>
      <c r="C132" s="130"/>
      <c r="D132" s="25" t="s">
        <v>266</v>
      </c>
      <c r="E132" s="25" t="s">
        <v>21</v>
      </c>
      <c r="F132" s="27">
        <v>5</v>
      </c>
      <c r="H132" s="9">
        <f t="shared" si="2"/>
        <v>5</v>
      </c>
      <c r="I132" s="9">
        <f t="shared" si="3"/>
        <v>5</v>
      </c>
      <c r="J132" s="11">
        <v>5</v>
      </c>
    </row>
    <row r="133" spans="1:10" ht="72" x14ac:dyDescent="0.3">
      <c r="A133" s="18"/>
      <c r="B133" s="19">
        <v>124</v>
      </c>
      <c r="C133" s="126" t="s">
        <v>267</v>
      </c>
      <c r="D133" s="25" t="s">
        <v>268</v>
      </c>
      <c r="E133" s="25" t="s">
        <v>269</v>
      </c>
      <c r="F133" s="27">
        <v>5</v>
      </c>
      <c r="H133" s="9">
        <f t="shared" si="2"/>
        <v>5</v>
      </c>
      <c r="I133" s="9">
        <f t="shared" si="3"/>
        <v>5</v>
      </c>
      <c r="J133" s="11">
        <v>5</v>
      </c>
    </row>
    <row r="134" spans="1:10" ht="36" x14ac:dyDescent="0.3">
      <c r="A134" s="18"/>
      <c r="B134" s="19">
        <v>125</v>
      </c>
      <c r="C134" s="127"/>
      <c r="D134" s="25" t="s">
        <v>270</v>
      </c>
      <c r="E134" s="25" t="s">
        <v>246</v>
      </c>
      <c r="F134" s="27">
        <v>5</v>
      </c>
      <c r="H134" s="9">
        <f t="shared" si="2"/>
        <v>5</v>
      </c>
      <c r="I134" s="9">
        <f t="shared" si="3"/>
        <v>5</v>
      </c>
      <c r="J134" s="11">
        <v>5</v>
      </c>
    </row>
    <row r="135" spans="1:10" ht="36" x14ac:dyDescent="0.3">
      <c r="A135" s="18"/>
      <c r="B135" s="19">
        <v>126</v>
      </c>
      <c r="C135" s="130"/>
      <c r="D135" s="25" t="s">
        <v>271</v>
      </c>
      <c r="E135" s="25" t="s">
        <v>272</v>
      </c>
      <c r="F135" s="27">
        <v>5</v>
      </c>
      <c r="H135" s="9">
        <f t="shared" si="2"/>
        <v>5</v>
      </c>
      <c r="I135" s="9">
        <f t="shared" si="3"/>
        <v>5</v>
      </c>
      <c r="J135" s="11">
        <v>5</v>
      </c>
    </row>
    <row r="136" spans="1:10" ht="36" x14ac:dyDescent="0.3">
      <c r="A136" s="18"/>
      <c r="B136" s="19">
        <v>127</v>
      </c>
      <c r="C136" s="126" t="s">
        <v>273</v>
      </c>
      <c r="D136" s="25" t="s">
        <v>274</v>
      </c>
      <c r="E136" s="25" t="s">
        <v>275</v>
      </c>
      <c r="F136" s="27">
        <v>5</v>
      </c>
      <c r="H136" s="9">
        <f t="shared" si="2"/>
        <v>5</v>
      </c>
      <c r="I136" s="9">
        <f t="shared" si="3"/>
        <v>5</v>
      </c>
      <c r="J136" s="11">
        <v>5</v>
      </c>
    </row>
    <row r="137" spans="1:10" ht="18.75" x14ac:dyDescent="0.3">
      <c r="A137" s="18"/>
      <c r="B137" s="19">
        <v>128</v>
      </c>
      <c r="C137" s="127"/>
      <c r="D137" s="25" t="s">
        <v>276</v>
      </c>
      <c r="E137" s="25" t="s">
        <v>277</v>
      </c>
      <c r="F137" s="27">
        <v>5</v>
      </c>
      <c r="H137" s="9">
        <f t="shared" si="2"/>
        <v>5</v>
      </c>
      <c r="I137" s="9">
        <f t="shared" si="3"/>
        <v>5</v>
      </c>
      <c r="J137" s="11">
        <v>5</v>
      </c>
    </row>
    <row r="138" spans="1:10" ht="18.75" x14ac:dyDescent="0.3">
      <c r="A138" s="18"/>
      <c r="B138" s="19">
        <v>129</v>
      </c>
      <c r="C138" s="127"/>
      <c r="D138" s="25" t="s">
        <v>278</v>
      </c>
      <c r="E138" s="25" t="s">
        <v>279</v>
      </c>
      <c r="F138" s="27">
        <v>5</v>
      </c>
      <c r="H138" s="9">
        <f t="shared" si="2"/>
        <v>5</v>
      </c>
      <c r="I138" s="9">
        <f t="shared" si="3"/>
        <v>5</v>
      </c>
      <c r="J138" s="11">
        <v>5</v>
      </c>
    </row>
    <row r="139" spans="1:10" ht="18.75" x14ac:dyDescent="0.3">
      <c r="A139" s="18"/>
      <c r="B139" s="19">
        <v>130</v>
      </c>
      <c r="C139" s="127"/>
      <c r="D139" s="25" t="s">
        <v>280</v>
      </c>
      <c r="E139" s="25" t="s">
        <v>281</v>
      </c>
      <c r="F139" s="27">
        <v>5</v>
      </c>
      <c r="H139" s="9">
        <f t="shared" ref="H139:H164" si="4">IF(F139=I139,J139)</f>
        <v>5</v>
      </c>
      <c r="I139" s="9">
        <f t="shared" ref="I139:I162" si="5">IF(F139="NA","NA",J139)</f>
        <v>5</v>
      </c>
      <c r="J139" s="11">
        <v>5</v>
      </c>
    </row>
    <row r="140" spans="1:10" ht="18.75" x14ac:dyDescent="0.3">
      <c r="A140" s="18"/>
      <c r="B140" s="19">
        <v>131</v>
      </c>
      <c r="C140" s="130"/>
      <c r="D140" s="25" t="s">
        <v>282</v>
      </c>
      <c r="E140" s="25" t="s">
        <v>21</v>
      </c>
      <c r="F140" s="27">
        <v>1</v>
      </c>
      <c r="H140" s="9">
        <f t="shared" si="4"/>
        <v>1</v>
      </c>
      <c r="I140" s="9">
        <f t="shared" si="5"/>
        <v>1</v>
      </c>
      <c r="J140" s="11">
        <v>1</v>
      </c>
    </row>
    <row r="141" spans="1:10" ht="18.75" x14ac:dyDescent="0.3">
      <c r="A141" s="18"/>
      <c r="B141" s="19">
        <v>132</v>
      </c>
      <c r="C141" s="126" t="s">
        <v>283</v>
      </c>
      <c r="D141" s="25" t="s">
        <v>284</v>
      </c>
      <c r="E141" s="25" t="s">
        <v>281</v>
      </c>
      <c r="F141" s="27">
        <v>1</v>
      </c>
      <c r="H141" s="9">
        <f t="shared" si="4"/>
        <v>1</v>
      </c>
      <c r="I141" s="9">
        <f t="shared" si="5"/>
        <v>1</v>
      </c>
      <c r="J141" s="11">
        <v>1</v>
      </c>
    </row>
    <row r="142" spans="1:10" ht="18.75" x14ac:dyDescent="0.3">
      <c r="A142" s="18"/>
      <c r="B142" s="19">
        <v>133</v>
      </c>
      <c r="C142" s="127"/>
      <c r="D142" s="25" t="s">
        <v>285</v>
      </c>
      <c r="E142" s="25" t="s">
        <v>286</v>
      </c>
      <c r="F142" s="27">
        <v>1</v>
      </c>
      <c r="H142" s="9">
        <f t="shared" si="4"/>
        <v>1</v>
      </c>
      <c r="I142" s="9">
        <f t="shared" si="5"/>
        <v>1</v>
      </c>
      <c r="J142" s="11">
        <v>1</v>
      </c>
    </row>
    <row r="143" spans="1:10" ht="18.75" x14ac:dyDescent="0.3">
      <c r="A143" s="18"/>
      <c r="B143" s="19">
        <v>134</v>
      </c>
      <c r="C143" s="127"/>
      <c r="D143" s="25" t="s">
        <v>287</v>
      </c>
      <c r="E143" s="25" t="s">
        <v>279</v>
      </c>
      <c r="F143" s="27">
        <v>1</v>
      </c>
      <c r="H143" s="9">
        <f t="shared" si="4"/>
        <v>1</v>
      </c>
      <c r="I143" s="9">
        <f t="shared" si="5"/>
        <v>1</v>
      </c>
      <c r="J143" s="11">
        <v>1</v>
      </c>
    </row>
    <row r="144" spans="1:10" ht="18.75" x14ac:dyDescent="0.3">
      <c r="A144" s="18"/>
      <c r="B144" s="19">
        <v>135</v>
      </c>
      <c r="C144" s="127"/>
      <c r="D144" s="25" t="s">
        <v>288</v>
      </c>
      <c r="E144" s="25" t="s">
        <v>21</v>
      </c>
      <c r="F144" s="27">
        <v>1</v>
      </c>
      <c r="H144" s="9">
        <f t="shared" si="4"/>
        <v>1</v>
      </c>
      <c r="I144" s="9">
        <f t="shared" si="5"/>
        <v>1</v>
      </c>
      <c r="J144" s="11">
        <v>1</v>
      </c>
    </row>
    <row r="145" spans="1:10" ht="18.75" x14ac:dyDescent="0.3">
      <c r="A145" s="18"/>
      <c r="B145" s="19">
        <v>136</v>
      </c>
      <c r="C145" s="127"/>
      <c r="D145" s="25" t="s">
        <v>289</v>
      </c>
      <c r="E145" s="25" t="s">
        <v>21</v>
      </c>
      <c r="F145" s="27">
        <v>1</v>
      </c>
      <c r="H145" s="9">
        <f t="shared" si="4"/>
        <v>1</v>
      </c>
      <c r="I145" s="9">
        <f t="shared" si="5"/>
        <v>1</v>
      </c>
      <c r="J145" s="11">
        <v>1</v>
      </c>
    </row>
    <row r="146" spans="1:10" ht="18.75" x14ac:dyDescent="0.3">
      <c r="A146" s="18"/>
      <c r="B146" s="19">
        <v>137</v>
      </c>
      <c r="C146" s="127"/>
      <c r="D146" s="25" t="s">
        <v>290</v>
      </c>
      <c r="E146" s="25" t="s">
        <v>279</v>
      </c>
      <c r="F146" s="27">
        <v>5</v>
      </c>
      <c r="H146" s="9">
        <f t="shared" si="4"/>
        <v>5</v>
      </c>
      <c r="I146" s="9">
        <f t="shared" si="5"/>
        <v>5</v>
      </c>
      <c r="J146" s="11">
        <v>5</v>
      </c>
    </row>
    <row r="147" spans="1:10" ht="23.25" customHeight="1" x14ac:dyDescent="0.3">
      <c r="A147" s="18"/>
      <c r="B147" s="19">
        <v>138</v>
      </c>
      <c r="C147" s="130"/>
      <c r="D147" s="25" t="s">
        <v>291</v>
      </c>
      <c r="E147" s="25" t="s">
        <v>281</v>
      </c>
      <c r="F147" s="27">
        <v>5</v>
      </c>
      <c r="H147" s="9">
        <f t="shared" si="4"/>
        <v>5</v>
      </c>
      <c r="I147" s="9">
        <f t="shared" si="5"/>
        <v>5</v>
      </c>
      <c r="J147" s="11">
        <v>5</v>
      </c>
    </row>
    <row r="148" spans="1:10" ht="29.25" customHeight="1" x14ac:dyDescent="0.3">
      <c r="A148" s="18"/>
      <c r="B148" s="19">
        <v>139</v>
      </c>
      <c r="C148" s="126" t="s">
        <v>292</v>
      </c>
      <c r="D148" s="25" t="s">
        <v>293</v>
      </c>
      <c r="E148" s="25" t="s">
        <v>279</v>
      </c>
      <c r="F148" s="27">
        <v>5</v>
      </c>
      <c r="H148" s="9">
        <f t="shared" si="4"/>
        <v>5</v>
      </c>
      <c r="I148" s="9">
        <f t="shared" si="5"/>
        <v>5</v>
      </c>
      <c r="J148" s="11">
        <v>5</v>
      </c>
    </row>
    <row r="149" spans="1:10" ht="29.25" customHeight="1" x14ac:dyDescent="0.3">
      <c r="A149" s="18"/>
      <c r="B149" s="19">
        <v>140</v>
      </c>
      <c r="C149" s="127"/>
      <c r="D149" s="25" t="s">
        <v>294</v>
      </c>
      <c r="E149" s="25" t="s">
        <v>295</v>
      </c>
      <c r="F149" s="27">
        <v>5</v>
      </c>
      <c r="H149" s="9">
        <f t="shared" si="4"/>
        <v>5</v>
      </c>
      <c r="I149" s="9">
        <f t="shared" si="5"/>
        <v>5</v>
      </c>
      <c r="J149" s="11">
        <v>5</v>
      </c>
    </row>
    <row r="150" spans="1:10" ht="29.25" customHeight="1" x14ac:dyDescent="0.3">
      <c r="A150" s="18"/>
      <c r="B150" s="19">
        <v>141</v>
      </c>
      <c r="C150" s="127"/>
      <c r="D150" s="25" t="s">
        <v>206</v>
      </c>
      <c r="E150" s="25" t="s">
        <v>279</v>
      </c>
      <c r="F150" s="27">
        <v>5</v>
      </c>
      <c r="H150" s="9">
        <f t="shared" si="4"/>
        <v>5</v>
      </c>
      <c r="I150" s="9">
        <f t="shared" si="5"/>
        <v>5</v>
      </c>
      <c r="J150" s="11">
        <v>5</v>
      </c>
    </row>
    <row r="151" spans="1:10" ht="29.25" customHeight="1" x14ac:dyDescent="0.3">
      <c r="A151" s="18"/>
      <c r="B151" s="19">
        <v>142</v>
      </c>
      <c r="C151" s="127"/>
      <c r="D151" s="25" t="s">
        <v>296</v>
      </c>
      <c r="E151" s="25" t="s">
        <v>21</v>
      </c>
      <c r="F151" s="27">
        <v>5</v>
      </c>
      <c r="H151" s="9">
        <f t="shared" si="4"/>
        <v>5</v>
      </c>
      <c r="I151" s="9">
        <f t="shared" si="5"/>
        <v>5</v>
      </c>
      <c r="J151" s="11">
        <v>5</v>
      </c>
    </row>
    <row r="152" spans="1:10" ht="29.25" customHeight="1" x14ac:dyDescent="0.3">
      <c r="A152" s="18"/>
      <c r="B152" s="19">
        <v>143</v>
      </c>
      <c r="C152" s="127"/>
      <c r="D152" s="25" t="s">
        <v>297</v>
      </c>
      <c r="E152" s="25" t="s">
        <v>142</v>
      </c>
      <c r="F152" s="27">
        <v>5</v>
      </c>
      <c r="H152" s="9">
        <f t="shared" si="4"/>
        <v>5</v>
      </c>
      <c r="I152" s="9">
        <f t="shared" si="5"/>
        <v>5</v>
      </c>
      <c r="J152" s="11">
        <v>5</v>
      </c>
    </row>
    <row r="153" spans="1:10" ht="29.25" customHeight="1" x14ac:dyDescent="0.3">
      <c r="A153" s="18"/>
      <c r="B153" s="19">
        <v>144</v>
      </c>
      <c r="C153" s="130"/>
      <c r="D153" s="25" t="s">
        <v>298</v>
      </c>
      <c r="E153" s="25" t="s">
        <v>21</v>
      </c>
      <c r="F153" s="27">
        <v>5</v>
      </c>
      <c r="H153" s="9">
        <f t="shared" si="4"/>
        <v>5</v>
      </c>
      <c r="I153" s="9">
        <f t="shared" si="5"/>
        <v>5</v>
      </c>
      <c r="J153" s="11">
        <v>5</v>
      </c>
    </row>
    <row r="154" spans="1:10" ht="45.75" customHeight="1" x14ac:dyDescent="0.3">
      <c r="A154" s="18"/>
      <c r="B154" s="19">
        <v>145</v>
      </c>
      <c r="C154" s="126" t="s">
        <v>299</v>
      </c>
      <c r="D154" s="25" t="s">
        <v>300</v>
      </c>
      <c r="E154" s="25" t="s">
        <v>21</v>
      </c>
      <c r="F154" s="27">
        <v>5</v>
      </c>
      <c r="H154" s="9">
        <f t="shared" si="4"/>
        <v>5</v>
      </c>
      <c r="I154" s="9">
        <f t="shared" si="5"/>
        <v>5</v>
      </c>
      <c r="J154" s="11">
        <v>5</v>
      </c>
    </row>
    <row r="155" spans="1:10" ht="26.25" customHeight="1" x14ac:dyDescent="0.3">
      <c r="A155" s="18"/>
      <c r="B155" s="19">
        <v>146</v>
      </c>
      <c r="C155" s="130"/>
      <c r="D155" s="25" t="s">
        <v>301</v>
      </c>
      <c r="E155" s="25" t="s">
        <v>21</v>
      </c>
      <c r="F155" s="27">
        <v>5</v>
      </c>
      <c r="H155" s="9">
        <f t="shared" si="4"/>
        <v>5</v>
      </c>
      <c r="I155" s="9">
        <f t="shared" si="5"/>
        <v>5</v>
      </c>
      <c r="J155" s="11">
        <v>5</v>
      </c>
    </row>
    <row r="156" spans="1:10" ht="36" x14ac:dyDescent="0.3">
      <c r="A156" s="18"/>
      <c r="B156" s="19">
        <v>147</v>
      </c>
      <c r="C156" s="126" t="s">
        <v>302</v>
      </c>
      <c r="D156" s="25" t="s">
        <v>303</v>
      </c>
      <c r="E156" s="25" t="s">
        <v>21</v>
      </c>
      <c r="F156" s="27">
        <v>5</v>
      </c>
      <c r="H156" s="9">
        <f t="shared" si="4"/>
        <v>5</v>
      </c>
      <c r="I156" s="9">
        <f t="shared" si="5"/>
        <v>5</v>
      </c>
      <c r="J156" s="11">
        <v>5</v>
      </c>
    </row>
    <row r="157" spans="1:10" ht="18.75" x14ac:dyDescent="0.3">
      <c r="A157" s="18"/>
      <c r="B157" s="19">
        <v>148</v>
      </c>
      <c r="C157" s="127"/>
      <c r="D157" s="25" t="s">
        <v>304</v>
      </c>
      <c r="E157" s="25" t="s">
        <v>21</v>
      </c>
      <c r="F157" s="27">
        <v>5</v>
      </c>
      <c r="H157" s="9">
        <f t="shared" si="4"/>
        <v>5</v>
      </c>
      <c r="I157" s="9">
        <f t="shared" si="5"/>
        <v>5</v>
      </c>
      <c r="J157" s="11">
        <v>5</v>
      </c>
    </row>
    <row r="158" spans="1:10" ht="36" x14ac:dyDescent="0.3">
      <c r="A158" s="18"/>
      <c r="B158" s="19">
        <v>149</v>
      </c>
      <c r="C158" s="127"/>
      <c r="D158" s="25" t="s">
        <v>305</v>
      </c>
      <c r="E158" s="25" t="s">
        <v>21</v>
      </c>
      <c r="F158" s="27">
        <v>5</v>
      </c>
      <c r="H158" s="9">
        <f t="shared" si="4"/>
        <v>5</v>
      </c>
      <c r="I158" s="9">
        <f t="shared" si="5"/>
        <v>5</v>
      </c>
      <c r="J158" s="11">
        <v>5</v>
      </c>
    </row>
    <row r="159" spans="1:10" ht="18.75" x14ac:dyDescent="0.3">
      <c r="A159" s="18"/>
      <c r="B159" s="19">
        <v>150</v>
      </c>
      <c r="C159" s="127"/>
      <c r="D159" s="25" t="s">
        <v>306</v>
      </c>
      <c r="E159" s="25" t="s">
        <v>21</v>
      </c>
      <c r="F159" s="27">
        <v>5</v>
      </c>
      <c r="H159" s="9">
        <f t="shared" si="4"/>
        <v>5</v>
      </c>
      <c r="I159" s="9">
        <f t="shared" si="5"/>
        <v>5</v>
      </c>
      <c r="J159" s="11">
        <v>5</v>
      </c>
    </row>
    <row r="160" spans="1:10" ht="18.75" x14ac:dyDescent="0.3">
      <c r="A160" s="18"/>
      <c r="B160" s="19">
        <v>151</v>
      </c>
      <c r="C160" s="130"/>
      <c r="D160" s="25" t="s">
        <v>307</v>
      </c>
      <c r="E160" s="25" t="s">
        <v>21</v>
      </c>
      <c r="F160" s="27">
        <v>5</v>
      </c>
      <c r="H160" s="9">
        <f t="shared" si="4"/>
        <v>5</v>
      </c>
      <c r="I160" s="9">
        <f t="shared" si="5"/>
        <v>5</v>
      </c>
      <c r="J160" s="11">
        <v>5</v>
      </c>
    </row>
    <row r="161" spans="1:10" ht="54" x14ac:dyDescent="0.35">
      <c r="A161" s="31"/>
      <c r="B161" s="19">
        <v>152</v>
      </c>
      <c r="C161" s="137" t="s">
        <v>189</v>
      </c>
      <c r="D161" s="32" t="s">
        <v>191</v>
      </c>
      <c r="E161" s="32" t="s">
        <v>190</v>
      </c>
      <c r="F161" s="33">
        <f>'Carro rojo'!D64</f>
        <v>20</v>
      </c>
      <c r="H161" s="9">
        <f t="shared" si="4"/>
        <v>20</v>
      </c>
      <c r="I161" s="9">
        <f t="shared" si="5"/>
        <v>20</v>
      </c>
      <c r="J161" s="8">
        <v>20</v>
      </c>
    </row>
    <row r="162" spans="1:10" ht="54" x14ac:dyDescent="0.35">
      <c r="A162" s="31"/>
      <c r="B162" s="19">
        <v>153</v>
      </c>
      <c r="C162" s="138"/>
      <c r="D162" s="32" t="s">
        <v>194</v>
      </c>
      <c r="E162" s="32" t="s">
        <v>190</v>
      </c>
      <c r="F162" s="33">
        <f>'Carro rojo'!F64</f>
        <v>20</v>
      </c>
      <c r="H162" s="9">
        <f t="shared" si="4"/>
        <v>20</v>
      </c>
      <c r="I162" s="9">
        <f t="shared" si="5"/>
        <v>20</v>
      </c>
      <c r="J162" s="8">
        <v>20</v>
      </c>
    </row>
    <row r="163" spans="1:10" ht="54" x14ac:dyDescent="0.35">
      <c r="A163" s="34"/>
      <c r="B163" s="58">
        <v>154</v>
      </c>
      <c r="C163" s="139"/>
      <c r="D163" s="32" t="s">
        <v>195</v>
      </c>
      <c r="E163" s="32" t="s">
        <v>190</v>
      </c>
      <c r="F163" s="33">
        <f>'Carro rojo'!G64</f>
        <v>20</v>
      </c>
      <c r="H163" s="9">
        <f t="shared" si="4"/>
        <v>20</v>
      </c>
      <c r="I163" s="9">
        <f>IF(F163="NA","NA",J163)</f>
        <v>20</v>
      </c>
      <c r="J163" s="8">
        <v>20</v>
      </c>
    </row>
    <row r="164" spans="1:10" ht="168.75" x14ac:dyDescent="0.3">
      <c r="A164" s="18"/>
      <c r="B164" s="55">
        <v>155</v>
      </c>
      <c r="C164" s="134" t="s">
        <v>324</v>
      </c>
      <c r="D164" s="56" t="s">
        <v>325</v>
      </c>
      <c r="E164" s="56" t="s">
        <v>326</v>
      </c>
      <c r="F164" s="57">
        <v>5</v>
      </c>
      <c r="H164" s="9">
        <f t="shared" si="4"/>
        <v>5</v>
      </c>
      <c r="I164" s="9">
        <f t="shared" ref="I164:I216" si="6">IF(F164="NA","NA",J164)</f>
        <v>5</v>
      </c>
      <c r="J164" s="9">
        <v>5</v>
      </c>
    </row>
    <row r="165" spans="1:10" ht="150" x14ac:dyDescent="0.3">
      <c r="A165" s="18"/>
      <c r="B165" s="19">
        <v>156</v>
      </c>
      <c r="C165" s="134"/>
      <c r="D165" s="35" t="s">
        <v>327</v>
      </c>
      <c r="E165" s="35" t="s">
        <v>328</v>
      </c>
      <c r="F165" s="22">
        <v>5</v>
      </c>
      <c r="H165" s="9">
        <f t="shared" ref="H165:H216" si="7">IF(F165=I165,J165)</f>
        <v>5</v>
      </c>
      <c r="I165" s="9">
        <f t="shared" si="6"/>
        <v>5</v>
      </c>
      <c r="J165" s="9">
        <v>5</v>
      </c>
    </row>
    <row r="166" spans="1:10" ht="112.5" x14ac:dyDescent="0.3">
      <c r="A166" s="18"/>
      <c r="B166" s="19">
        <v>157</v>
      </c>
      <c r="C166" s="134"/>
      <c r="D166" s="35" t="s">
        <v>329</v>
      </c>
      <c r="E166" s="35" t="s">
        <v>330</v>
      </c>
      <c r="F166" s="22">
        <v>5</v>
      </c>
      <c r="H166" s="9">
        <f t="shared" si="7"/>
        <v>5</v>
      </c>
      <c r="I166" s="9">
        <f t="shared" si="6"/>
        <v>5</v>
      </c>
      <c r="J166" s="9">
        <v>5</v>
      </c>
    </row>
    <row r="167" spans="1:10" ht="131.25" x14ac:dyDescent="0.3">
      <c r="A167" s="18"/>
      <c r="B167" s="19">
        <v>158</v>
      </c>
      <c r="C167" s="134"/>
      <c r="D167" s="35" t="s">
        <v>331</v>
      </c>
      <c r="E167" s="35" t="s">
        <v>332</v>
      </c>
      <c r="F167" s="22">
        <v>5</v>
      </c>
      <c r="H167" s="9">
        <f t="shared" si="7"/>
        <v>5</v>
      </c>
      <c r="I167" s="9">
        <f t="shared" si="6"/>
        <v>5</v>
      </c>
      <c r="J167" s="9">
        <v>5</v>
      </c>
    </row>
    <row r="168" spans="1:10" ht="93.75" x14ac:dyDescent="0.3">
      <c r="A168" s="18"/>
      <c r="B168" s="19">
        <v>159</v>
      </c>
      <c r="C168" s="134"/>
      <c r="D168" s="35" t="s">
        <v>333</v>
      </c>
      <c r="E168" s="35" t="s">
        <v>334</v>
      </c>
      <c r="F168" s="22">
        <v>1</v>
      </c>
      <c r="H168" s="9">
        <f t="shared" si="7"/>
        <v>1</v>
      </c>
      <c r="I168" s="9">
        <f t="shared" si="6"/>
        <v>1</v>
      </c>
      <c r="J168" s="9">
        <v>1</v>
      </c>
    </row>
    <row r="169" spans="1:10" ht="56.25" x14ac:dyDescent="0.3">
      <c r="A169" s="18"/>
      <c r="B169" s="19">
        <v>160</v>
      </c>
      <c r="C169" s="134"/>
      <c r="D169" s="35" t="s">
        <v>335</v>
      </c>
      <c r="E169" s="35" t="s">
        <v>336</v>
      </c>
      <c r="F169" s="22">
        <v>5</v>
      </c>
      <c r="H169" s="9">
        <f t="shared" si="7"/>
        <v>5</v>
      </c>
      <c r="I169" s="9">
        <f t="shared" si="6"/>
        <v>5</v>
      </c>
      <c r="J169" s="9">
        <v>5</v>
      </c>
    </row>
    <row r="170" spans="1:10" ht="56.25" x14ac:dyDescent="0.3">
      <c r="A170" s="18"/>
      <c r="B170" s="19">
        <v>161</v>
      </c>
      <c r="C170" s="134"/>
      <c r="D170" s="35" t="s">
        <v>337</v>
      </c>
      <c r="E170" s="35" t="s">
        <v>338</v>
      </c>
      <c r="F170" s="22">
        <v>5</v>
      </c>
      <c r="H170" s="9">
        <f t="shared" si="7"/>
        <v>5</v>
      </c>
      <c r="I170" s="9">
        <f t="shared" si="6"/>
        <v>5</v>
      </c>
      <c r="J170" s="9">
        <v>5</v>
      </c>
    </row>
    <row r="171" spans="1:10" ht="37.5" x14ac:dyDescent="0.3">
      <c r="A171" s="18"/>
      <c r="B171" s="19">
        <v>162</v>
      </c>
      <c r="C171" s="134"/>
      <c r="D171" s="35" t="s">
        <v>339</v>
      </c>
      <c r="E171" s="35" t="s">
        <v>340</v>
      </c>
      <c r="F171" s="22">
        <v>1</v>
      </c>
      <c r="H171" s="9">
        <f t="shared" si="7"/>
        <v>1</v>
      </c>
      <c r="I171" s="9">
        <f t="shared" si="6"/>
        <v>1</v>
      </c>
      <c r="J171" s="9">
        <v>1</v>
      </c>
    </row>
    <row r="172" spans="1:10" ht="18.75" x14ac:dyDescent="0.3">
      <c r="A172" s="18"/>
      <c r="B172" s="19">
        <v>163</v>
      </c>
      <c r="C172" s="134"/>
      <c r="D172" s="35" t="s">
        <v>341</v>
      </c>
      <c r="E172" s="35" t="s">
        <v>21</v>
      </c>
      <c r="F172" s="22">
        <v>1</v>
      </c>
      <c r="H172" s="9">
        <f t="shared" si="7"/>
        <v>1</v>
      </c>
      <c r="I172" s="9">
        <f t="shared" si="6"/>
        <v>1</v>
      </c>
      <c r="J172" s="9">
        <v>1</v>
      </c>
    </row>
    <row r="173" spans="1:10" ht="18.75" x14ac:dyDescent="0.3">
      <c r="A173" s="18"/>
      <c r="B173" s="19">
        <v>164</v>
      </c>
      <c r="C173" s="134"/>
      <c r="D173" s="35" t="s">
        <v>342</v>
      </c>
      <c r="E173" s="36" t="s">
        <v>21</v>
      </c>
      <c r="F173" s="22">
        <v>1</v>
      </c>
      <c r="H173" s="9">
        <f t="shared" si="7"/>
        <v>1</v>
      </c>
      <c r="I173" s="9">
        <f t="shared" si="6"/>
        <v>1</v>
      </c>
      <c r="J173" s="9">
        <v>1</v>
      </c>
    </row>
    <row r="174" spans="1:10" ht="18.75" x14ac:dyDescent="0.3">
      <c r="A174" s="18"/>
      <c r="B174" s="19">
        <v>165</v>
      </c>
      <c r="C174" s="134"/>
      <c r="D174" s="35" t="s">
        <v>343</v>
      </c>
      <c r="E174" s="36" t="s">
        <v>21</v>
      </c>
      <c r="F174" s="22">
        <v>1</v>
      </c>
      <c r="H174" s="9">
        <f t="shared" si="7"/>
        <v>1</v>
      </c>
      <c r="I174" s="9">
        <f t="shared" si="6"/>
        <v>1</v>
      </c>
      <c r="J174" s="9">
        <v>1</v>
      </c>
    </row>
    <row r="175" spans="1:10" ht="18.75" x14ac:dyDescent="0.3">
      <c r="A175" s="18"/>
      <c r="B175" s="19">
        <v>166</v>
      </c>
      <c r="C175" s="134"/>
      <c r="D175" s="35" t="s">
        <v>344</v>
      </c>
      <c r="E175" s="36" t="s">
        <v>21</v>
      </c>
      <c r="F175" s="22">
        <v>1</v>
      </c>
      <c r="H175" s="9">
        <f t="shared" si="7"/>
        <v>1</v>
      </c>
      <c r="I175" s="9">
        <f t="shared" si="6"/>
        <v>1</v>
      </c>
      <c r="J175" s="9">
        <v>1</v>
      </c>
    </row>
    <row r="176" spans="1:10" ht="18.75" x14ac:dyDescent="0.3">
      <c r="A176" s="18"/>
      <c r="B176" s="19">
        <v>167</v>
      </c>
      <c r="C176" s="134"/>
      <c r="D176" s="35" t="s">
        <v>345</v>
      </c>
      <c r="E176" s="36" t="s">
        <v>21</v>
      </c>
      <c r="F176" s="22">
        <v>1</v>
      </c>
      <c r="H176" s="9">
        <f t="shared" si="7"/>
        <v>1</v>
      </c>
      <c r="I176" s="9">
        <f t="shared" si="6"/>
        <v>1</v>
      </c>
      <c r="J176" s="9">
        <v>1</v>
      </c>
    </row>
    <row r="177" spans="1:10" ht="18.75" x14ac:dyDescent="0.3">
      <c r="A177" s="18"/>
      <c r="B177" s="19">
        <v>168</v>
      </c>
      <c r="C177" s="134"/>
      <c r="D177" s="35" t="s">
        <v>346</v>
      </c>
      <c r="E177" s="36" t="s">
        <v>21</v>
      </c>
      <c r="F177" s="22">
        <v>1</v>
      </c>
      <c r="H177" s="9">
        <f t="shared" si="7"/>
        <v>1</v>
      </c>
      <c r="I177" s="9">
        <f t="shared" si="6"/>
        <v>1</v>
      </c>
      <c r="J177" s="9">
        <v>1</v>
      </c>
    </row>
    <row r="178" spans="1:10" ht="37.5" x14ac:dyDescent="0.3">
      <c r="A178" s="18"/>
      <c r="B178" s="19">
        <v>169</v>
      </c>
      <c r="C178" s="134"/>
      <c r="D178" s="35" t="s">
        <v>347</v>
      </c>
      <c r="E178" s="36" t="s">
        <v>153</v>
      </c>
      <c r="F178" s="22">
        <v>1</v>
      </c>
      <c r="H178" s="9">
        <f t="shared" si="7"/>
        <v>1</v>
      </c>
      <c r="I178" s="9">
        <f t="shared" si="6"/>
        <v>1</v>
      </c>
      <c r="J178" s="9">
        <v>1</v>
      </c>
    </row>
    <row r="179" spans="1:10" ht="37.5" x14ac:dyDescent="0.3">
      <c r="A179" s="18"/>
      <c r="B179" s="19">
        <v>170</v>
      </c>
      <c r="C179" s="134"/>
      <c r="D179" s="35" t="s">
        <v>348</v>
      </c>
      <c r="E179" s="36" t="s">
        <v>340</v>
      </c>
      <c r="F179" s="22">
        <v>1</v>
      </c>
      <c r="H179" s="9">
        <f t="shared" si="7"/>
        <v>1</v>
      </c>
      <c r="I179" s="9">
        <f t="shared" si="6"/>
        <v>1</v>
      </c>
      <c r="J179" s="9">
        <v>1</v>
      </c>
    </row>
    <row r="180" spans="1:10" ht="18.75" x14ac:dyDescent="0.3">
      <c r="A180" s="18"/>
      <c r="B180" s="19">
        <v>171</v>
      </c>
      <c r="C180" s="134"/>
      <c r="D180" s="35" t="s">
        <v>349</v>
      </c>
      <c r="E180" s="36" t="s">
        <v>21</v>
      </c>
      <c r="F180" s="22">
        <v>1</v>
      </c>
      <c r="H180" s="9">
        <f t="shared" si="7"/>
        <v>1</v>
      </c>
      <c r="I180" s="9">
        <f t="shared" si="6"/>
        <v>1</v>
      </c>
      <c r="J180" s="9">
        <v>1</v>
      </c>
    </row>
    <row r="181" spans="1:10" ht="18.75" x14ac:dyDescent="0.3">
      <c r="A181" s="18"/>
      <c r="B181" s="19">
        <v>172</v>
      </c>
      <c r="C181" s="134"/>
      <c r="D181" s="35" t="s">
        <v>350</v>
      </c>
      <c r="E181" s="36" t="s">
        <v>21</v>
      </c>
      <c r="F181" s="22">
        <v>1</v>
      </c>
      <c r="H181" s="9">
        <f t="shared" si="7"/>
        <v>1</v>
      </c>
      <c r="I181" s="9">
        <f t="shared" si="6"/>
        <v>1</v>
      </c>
      <c r="J181" s="9">
        <v>1</v>
      </c>
    </row>
    <row r="182" spans="1:10" ht="18.75" x14ac:dyDescent="0.3">
      <c r="A182" s="18"/>
      <c r="B182" s="19">
        <v>173</v>
      </c>
      <c r="C182" s="134"/>
      <c r="D182" s="35" t="s">
        <v>351</v>
      </c>
      <c r="E182" s="36" t="s">
        <v>21</v>
      </c>
      <c r="F182" s="22">
        <v>1</v>
      </c>
      <c r="H182" s="9">
        <f t="shared" si="7"/>
        <v>1</v>
      </c>
      <c r="I182" s="9">
        <f t="shared" si="6"/>
        <v>1</v>
      </c>
      <c r="J182" s="9">
        <v>1</v>
      </c>
    </row>
    <row r="183" spans="1:10" ht="18.75" x14ac:dyDescent="0.3">
      <c r="A183" s="18"/>
      <c r="B183" s="19">
        <v>174</v>
      </c>
      <c r="C183" s="134"/>
      <c r="D183" s="35" t="s">
        <v>352</v>
      </c>
      <c r="E183" s="36" t="s">
        <v>21</v>
      </c>
      <c r="F183" s="22">
        <v>1</v>
      </c>
      <c r="H183" s="9">
        <f t="shared" si="7"/>
        <v>1</v>
      </c>
      <c r="I183" s="9">
        <f t="shared" si="6"/>
        <v>1</v>
      </c>
      <c r="J183" s="9">
        <v>1</v>
      </c>
    </row>
    <row r="184" spans="1:10" ht="18.75" x14ac:dyDescent="0.3">
      <c r="A184" s="18"/>
      <c r="B184" s="19">
        <v>175</v>
      </c>
      <c r="C184" s="134"/>
      <c r="D184" s="35" t="s">
        <v>353</v>
      </c>
      <c r="E184" s="36" t="s">
        <v>21</v>
      </c>
      <c r="F184" s="22">
        <v>1</v>
      </c>
      <c r="H184" s="9">
        <f t="shared" si="7"/>
        <v>1</v>
      </c>
      <c r="I184" s="9">
        <f t="shared" si="6"/>
        <v>1</v>
      </c>
      <c r="J184" s="9">
        <v>1</v>
      </c>
    </row>
    <row r="185" spans="1:10" ht="18.75" x14ac:dyDescent="0.3">
      <c r="A185" s="18"/>
      <c r="B185" s="19">
        <v>176</v>
      </c>
      <c r="C185" s="134"/>
      <c r="D185" s="35" t="s">
        <v>354</v>
      </c>
      <c r="E185" s="36" t="s">
        <v>21</v>
      </c>
      <c r="F185" s="22">
        <v>1</v>
      </c>
      <c r="H185" s="9">
        <f t="shared" si="7"/>
        <v>1</v>
      </c>
      <c r="I185" s="9">
        <f t="shared" si="6"/>
        <v>1</v>
      </c>
      <c r="J185" s="9">
        <v>1</v>
      </c>
    </row>
    <row r="186" spans="1:10" ht="18.75" x14ac:dyDescent="0.3">
      <c r="A186" s="18"/>
      <c r="B186" s="19">
        <v>177</v>
      </c>
      <c r="C186" s="134"/>
      <c r="D186" s="35" t="s">
        <v>355</v>
      </c>
      <c r="E186" s="36" t="s">
        <v>21</v>
      </c>
      <c r="F186" s="22">
        <v>1</v>
      </c>
      <c r="H186" s="9">
        <f t="shared" si="7"/>
        <v>1</v>
      </c>
      <c r="I186" s="9">
        <f t="shared" si="6"/>
        <v>1</v>
      </c>
      <c r="J186" s="9">
        <v>1</v>
      </c>
    </row>
    <row r="187" spans="1:10" ht="18.75" x14ac:dyDescent="0.3">
      <c r="A187" s="18"/>
      <c r="B187" s="19">
        <v>178</v>
      </c>
      <c r="C187" s="135"/>
      <c r="D187" s="35" t="s">
        <v>356</v>
      </c>
      <c r="E187" s="36" t="s">
        <v>21</v>
      </c>
      <c r="F187" s="22">
        <v>1</v>
      </c>
      <c r="H187" s="9">
        <f t="shared" si="7"/>
        <v>1</v>
      </c>
      <c r="I187" s="9">
        <f t="shared" si="6"/>
        <v>1</v>
      </c>
      <c r="J187" s="9">
        <v>1</v>
      </c>
    </row>
    <row r="188" spans="1:10" ht="93.75" x14ac:dyDescent="0.3">
      <c r="A188" s="18"/>
      <c r="B188" s="19">
        <v>179</v>
      </c>
      <c r="C188" s="136" t="s">
        <v>499</v>
      </c>
      <c r="D188" s="35" t="s">
        <v>357</v>
      </c>
      <c r="E188" s="35" t="s">
        <v>358</v>
      </c>
      <c r="F188" s="22">
        <v>1</v>
      </c>
      <c r="H188" s="9">
        <f t="shared" si="7"/>
        <v>1</v>
      </c>
      <c r="I188" s="9">
        <f t="shared" si="6"/>
        <v>1</v>
      </c>
      <c r="J188" s="9">
        <v>1</v>
      </c>
    </row>
    <row r="189" spans="1:10" ht="75" x14ac:dyDescent="0.3">
      <c r="A189" s="18"/>
      <c r="B189" s="19">
        <v>180</v>
      </c>
      <c r="C189" s="134"/>
      <c r="D189" s="35" t="s">
        <v>359</v>
      </c>
      <c r="E189" s="35" t="s">
        <v>360</v>
      </c>
      <c r="F189" s="22">
        <v>1</v>
      </c>
      <c r="H189" s="9">
        <f t="shared" si="7"/>
        <v>1</v>
      </c>
      <c r="I189" s="9">
        <f t="shared" si="6"/>
        <v>1</v>
      </c>
      <c r="J189" s="9">
        <v>1</v>
      </c>
    </row>
    <row r="190" spans="1:10" ht="18.75" x14ac:dyDescent="0.3">
      <c r="A190" s="18"/>
      <c r="B190" s="19">
        <v>181</v>
      </c>
      <c r="C190" s="134"/>
      <c r="D190" s="35" t="s">
        <v>361</v>
      </c>
      <c r="E190" s="35" t="s">
        <v>21</v>
      </c>
      <c r="F190" s="22">
        <v>1</v>
      </c>
      <c r="H190" s="9">
        <f t="shared" si="7"/>
        <v>1</v>
      </c>
      <c r="I190" s="9">
        <f t="shared" si="6"/>
        <v>1</v>
      </c>
      <c r="J190" s="9">
        <v>1</v>
      </c>
    </row>
    <row r="191" spans="1:10" ht="63.75" customHeight="1" x14ac:dyDescent="0.3">
      <c r="A191" s="18"/>
      <c r="B191" s="19">
        <v>182</v>
      </c>
      <c r="C191" s="134"/>
      <c r="D191" s="35" t="s">
        <v>362</v>
      </c>
      <c r="E191" s="35" t="s">
        <v>340</v>
      </c>
      <c r="F191" s="22">
        <v>1</v>
      </c>
      <c r="H191" s="9">
        <f t="shared" si="7"/>
        <v>1</v>
      </c>
      <c r="I191" s="9">
        <f t="shared" si="6"/>
        <v>1</v>
      </c>
      <c r="J191" s="9">
        <v>1</v>
      </c>
    </row>
    <row r="192" spans="1:10" ht="44.25" customHeight="1" x14ac:dyDescent="0.3">
      <c r="A192" s="18"/>
      <c r="B192" s="19">
        <v>183</v>
      </c>
      <c r="C192" s="134"/>
      <c r="D192" s="35" t="s">
        <v>363</v>
      </c>
      <c r="E192" s="35" t="s">
        <v>364</v>
      </c>
      <c r="F192" s="22">
        <v>5</v>
      </c>
      <c r="H192" s="9">
        <f t="shared" si="7"/>
        <v>5</v>
      </c>
      <c r="I192" s="9">
        <f t="shared" si="6"/>
        <v>5</v>
      </c>
      <c r="J192" s="9">
        <v>5</v>
      </c>
    </row>
    <row r="193" spans="1:10" ht="37.5" x14ac:dyDescent="0.3">
      <c r="A193" s="18"/>
      <c r="B193" s="19">
        <v>184</v>
      </c>
      <c r="C193" s="134"/>
      <c r="D193" s="35" t="s">
        <v>365</v>
      </c>
      <c r="E193" s="35" t="s">
        <v>366</v>
      </c>
      <c r="F193" s="22">
        <v>5</v>
      </c>
      <c r="H193" s="9">
        <f t="shared" si="7"/>
        <v>5</v>
      </c>
      <c r="I193" s="9">
        <f t="shared" si="6"/>
        <v>5</v>
      </c>
      <c r="J193" s="9">
        <v>5</v>
      </c>
    </row>
    <row r="194" spans="1:10" ht="56.25" x14ac:dyDescent="0.3">
      <c r="A194" s="18"/>
      <c r="B194" s="19">
        <v>185</v>
      </c>
      <c r="C194" s="134"/>
      <c r="D194" s="35" t="s">
        <v>498</v>
      </c>
      <c r="E194" s="35" t="s">
        <v>313</v>
      </c>
      <c r="F194" s="22">
        <v>5</v>
      </c>
      <c r="H194" s="9">
        <f t="shared" si="7"/>
        <v>5</v>
      </c>
      <c r="I194" s="9">
        <f t="shared" si="6"/>
        <v>5</v>
      </c>
      <c r="J194" s="9">
        <v>5</v>
      </c>
    </row>
    <row r="195" spans="1:10" ht="56.25" x14ac:dyDescent="0.3">
      <c r="A195" s="18"/>
      <c r="B195" s="19">
        <v>186</v>
      </c>
      <c r="C195" s="134"/>
      <c r="D195" s="35" t="s">
        <v>476</v>
      </c>
      <c r="E195" s="35" t="s">
        <v>21</v>
      </c>
      <c r="F195" s="22">
        <v>5</v>
      </c>
      <c r="H195" s="9">
        <f t="shared" si="7"/>
        <v>5</v>
      </c>
      <c r="I195" s="9">
        <f t="shared" si="6"/>
        <v>5</v>
      </c>
      <c r="J195" s="9">
        <v>5</v>
      </c>
    </row>
    <row r="196" spans="1:10" ht="150" x14ac:dyDescent="0.3">
      <c r="A196" s="18"/>
      <c r="B196" s="19">
        <v>187</v>
      </c>
      <c r="C196" s="134"/>
      <c r="D196" s="35" t="s">
        <v>367</v>
      </c>
      <c r="E196" s="35" t="s">
        <v>368</v>
      </c>
      <c r="F196" s="22">
        <v>1</v>
      </c>
      <c r="H196" s="9">
        <f t="shared" si="7"/>
        <v>1</v>
      </c>
      <c r="I196" s="9">
        <f t="shared" si="6"/>
        <v>1</v>
      </c>
      <c r="J196" s="9">
        <v>1</v>
      </c>
    </row>
    <row r="197" spans="1:10" ht="56.25" x14ac:dyDescent="0.3">
      <c r="A197" s="18"/>
      <c r="B197" s="19">
        <v>188</v>
      </c>
      <c r="C197" s="134"/>
      <c r="D197" s="35" t="s">
        <v>369</v>
      </c>
      <c r="E197" s="35" t="s">
        <v>370</v>
      </c>
      <c r="F197" s="22">
        <v>1</v>
      </c>
      <c r="H197" s="9">
        <f t="shared" si="7"/>
        <v>1</v>
      </c>
      <c r="I197" s="9">
        <f t="shared" si="6"/>
        <v>1</v>
      </c>
      <c r="J197" s="9">
        <v>1</v>
      </c>
    </row>
    <row r="198" spans="1:10" ht="18.75" x14ac:dyDescent="0.3">
      <c r="A198" s="18"/>
      <c r="B198" s="19">
        <v>189</v>
      </c>
      <c r="C198" s="134"/>
      <c r="D198" s="70" t="s">
        <v>371</v>
      </c>
      <c r="E198" s="36" t="s">
        <v>153</v>
      </c>
      <c r="F198" s="22">
        <v>1</v>
      </c>
      <c r="H198" s="9">
        <f t="shared" si="7"/>
        <v>1</v>
      </c>
      <c r="I198" s="9">
        <f t="shared" si="6"/>
        <v>1</v>
      </c>
      <c r="J198" s="9">
        <v>1</v>
      </c>
    </row>
    <row r="199" spans="1:10" ht="56.25" x14ac:dyDescent="0.3">
      <c r="A199" s="18"/>
      <c r="B199" s="19">
        <v>190</v>
      </c>
      <c r="C199" s="134"/>
      <c r="D199" s="37" t="s">
        <v>372</v>
      </c>
      <c r="E199" s="35" t="s">
        <v>373</v>
      </c>
      <c r="F199" s="22">
        <v>5</v>
      </c>
      <c r="H199" s="9">
        <f t="shared" si="7"/>
        <v>5</v>
      </c>
      <c r="I199" s="9">
        <f t="shared" si="6"/>
        <v>5</v>
      </c>
      <c r="J199" s="9">
        <v>5</v>
      </c>
    </row>
    <row r="200" spans="1:10" ht="18.75" x14ac:dyDescent="0.3">
      <c r="A200" s="18"/>
      <c r="B200" s="19">
        <v>191</v>
      </c>
      <c r="C200" s="134"/>
      <c r="D200" s="37" t="s">
        <v>374</v>
      </c>
      <c r="E200" s="35" t="s">
        <v>21</v>
      </c>
      <c r="F200" s="22">
        <v>5</v>
      </c>
      <c r="H200" s="9">
        <f t="shared" si="7"/>
        <v>5</v>
      </c>
      <c r="I200" s="9">
        <f t="shared" si="6"/>
        <v>5</v>
      </c>
      <c r="J200" s="9">
        <v>5</v>
      </c>
    </row>
    <row r="201" spans="1:10" ht="37.5" x14ac:dyDescent="0.3">
      <c r="A201" s="18"/>
      <c r="B201" s="19">
        <v>192</v>
      </c>
      <c r="C201" s="134"/>
      <c r="D201" s="37" t="s">
        <v>375</v>
      </c>
      <c r="E201" s="35" t="s">
        <v>21</v>
      </c>
      <c r="F201" s="22">
        <v>5</v>
      </c>
      <c r="H201" s="9">
        <f t="shared" si="7"/>
        <v>5</v>
      </c>
      <c r="I201" s="9">
        <f t="shared" si="6"/>
        <v>5</v>
      </c>
      <c r="J201" s="9">
        <v>5</v>
      </c>
    </row>
    <row r="202" spans="1:10" ht="37.5" x14ac:dyDescent="0.3">
      <c r="A202" s="18"/>
      <c r="B202" s="19">
        <v>193</v>
      </c>
      <c r="C202" s="134"/>
      <c r="D202" s="37" t="s">
        <v>376</v>
      </c>
      <c r="E202" s="35" t="s">
        <v>21</v>
      </c>
      <c r="F202" s="22">
        <v>5</v>
      </c>
      <c r="H202" s="9">
        <f t="shared" si="7"/>
        <v>5</v>
      </c>
      <c r="I202" s="9">
        <f t="shared" si="6"/>
        <v>5</v>
      </c>
      <c r="J202" s="9">
        <v>5</v>
      </c>
    </row>
    <row r="203" spans="1:10" ht="56.25" x14ac:dyDescent="0.3">
      <c r="A203" s="18"/>
      <c r="B203" s="19">
        <v>194</v>
      </c>
      <c r="C203" s="134"/>
      <c r="D203" s="37" t="s">
        <v>377</v>
      </c>
      <c r="E203" s="35" t="s">
        <v>378</v>
      </c>
      <c r="F203" s="22">
        <v>1</v>
      </c>
      <c r="H203" s="9">
        <f t="shared" si="7"/>
        <v>1</v>
      </c>
      <c r="I203" s="9">
        <f t="shared" si="6"/>
        <v>1</v>
      </c>
      <c r="J203" s="9">
        <v>1</v>
      </c>
    </row>
    <row r="204" spans="1:10" ht="56.25" x14ac:dyDescent="0.3">
      <c r="A204" s="18"/>
      <c r="B204" s="19">
        <v>195</v>
      </c>
      <c r="C204" s="134"/>
      <c r="D204" s="37" t="s">
        <v>379</v>
      </c>
      <c r="E204" s="35" t="s">
        <v>380</v>
      </c>
      <c r="F204" s="22">
        <v>1</v>
      </c>
      <c r="H204" s="9">
        <f t="shared" si="7"/>
        <v>1</v>
      </c>
      <c r="I204" s="9">
        <f t="shared" si="6"/>
        <v>1</v>
      </c>
      <c r="J204" s="9">
        <v>1</v>
      </c>
    </row>
    <row r="205" spans="1:10" ht="75" x14ac:dyDescent="0.3">
      <c r="A205" s="18"/>
      <c r="B205" s="19">
        <v>196</v>
      </c>
      <c r="C205" s="134"/>
      <c r="D205" s="70" t="s">
        <v>381</v>
      </c>
      <c r="E205" s="35" t="s">
        <v>382</v>
      </c>
      <c r="F205" s="22">
        <v>5</v>
      </c>
      <c r="H205" s="9">
        <f t="shared" si="7"/>
        <v>5</v>
      </c>
      <c r="I205" s="9">
        <f t="shared" si="6"/>
        <v>5</v>
      </c>
      <c r="J205" s="9">
        <v>5</v>
      </c>
    </row>
    <row r="206" spans="1:10" ht="56.25" x14ac:dyDescent="0.3">
      <c r="A206" s="18"/>
      <c r="B206" s="19">
        <v>197</v>
      </c>
      <c r="C206" s="135"/>
      <c r="D206" s="37" t="s">
        <v>383</v>
      </c>
      <c r="E206" s="35" t="s">
        <v>384</v>
      </c>
      <c r="F206" s="22">
        <v>5</v>
      </c>
      <c r="H206" s="9">
        <f t="shared" si="7"/>
        <v>5</v>
      </c>
      <c r="I206" s="9">
        <f t="shared" si="6"/>
        <v>5</v>
      </c>
      <c r="J206" s="9">
        <v>5</v>
      </c>
    </row>
    <row r="207" spans="1:10" ht="112.5" x14ac:dyDescent="0.3">
      <c r="A207" s="18"/>
      <c r="B207" s="19">
        <v>198</v>
      </c>
      <c r="C207" s="136" t="s">
        <v>483</v>
      </c>
      <c r="D207" s="37" t="s">
        <v>385</v>
      </c>
      <c r="E207" s="35" t="s">
        <v>386</v>
      </c>
      <c r="F207" s="22">
        <v>5</v>
      </c>
      <c r="H207" s="9">
        <f t="shared" si="7"/>
        <v>5</v>
      </c>
      <c r="I207" s="9">
        <f t="shared" si="6"/>
        <v>5</v>
      </c>
      <c r="J207" s="9">
        <v>5</v>
      </c>
    </row>
    <row r="208" spans="1:10" ht="56.25" x14ac:dyDescent="0.3">
      <c r="A208" s="18"/>
      <c r="B208" s="19">
        <v>199</v>
      </c>
      <c r="C208" s="134"/>
      <c r="D208" s="37" t="s">
        <v>387</v>
      </c>
      <c r="E208" s="35" t="s">
        <v>388</v>
      </c>
      <c r="F208" s="22">
        <v>5</v>
      </c>
      <c r="H208" s="9">
        <f t="shared" si="7"/>
        <v>5</v>
      </c>
      <c r="I208" s="9">
        <f t="shared" si="6"/>
        <v>5</v>
      </c>
      <c r="J208" s="9">
        <v>5</v>
      </c>
    </row>
    <row r="209" spans="1:10" s="3" customFormat="1" ht="56.25" x14ac:dyDescent="0.3">
      <c r="A209" s="18"/>
      <c r="B209" s="19">
        <v>200</v>
      </c>
      <c r="C209" s="134"/>
      <c r="D209" s="37" t="s">
        <v>389</v>
      </c>
      <c r="E209" s="35" t="s">
        <v>388</v>
      </c>
      <c r="F209" s="22">
        <v>5</v>
      </c>
      <c r="H209" s="9">
        <f t="shared" si="7"/>
        <v>5</v>
      </c>
      <c r="I209" s="9">
        <f t="shared" si="6"/>
        <v>5</v>
      </c>
      <c r="J209" s="9">
        <v>5</v>
      </c>
    </row>
    <row r="210" spans="1:10" ht="75" x14ac:dyDescent="0.3">
      <c r="A210" s="18"/>
      <c r="B210" s="19">
        <v>201</v>
      </c>
      <c r="C210" s="134"/>
      <c r="D210" s="37" t="s">
        <v>390</v>
      </c>
      <c r="E210" s="35" t="s">
        <v>391</v>
      </c>
      <c r="F210" s="22">
        <v>5</v>
      </c>
      <c r="H210" s="9">
        <f t="shared" si="7"/>
        <v>5</v>
      </c>
      <c r="I210" s="9">
        <f t="shared" si="6"/>
        <v>5</v>
      </c>
      <c r="J210" s="9">
        <v>5</v>
      </c>
    </row>
    <row r="211" spans="1:10" ht="75" x14ac:dyDescent="0.3">
      <c r="A211" s="18"/>
      <c r="B211" s="19">
        <v>202</v>
      </c>
      <c r="C211" s="134"/>
      <c r="D211" s="37" t="s">
        <v>392</v>
      </c>
      <c r="E211" s="35" t="s">
        <v>391</v>
      </c>
      <c r="F211" s="22">
        <v>5</v>
      </c>
      <c r="H211" s="9">
        <f t="shared" si="7"/>
        <v>5</v>
      </c>
      <c r="I211" s="9">
        <f t="shared" si="6"/>
        <v>5</v>
      </c>
      <c r="J211" s="9">
        <v>5</v>
      </c>
    </row>
    <row r="212" spans="1:10" ht="37.5" x14ac:dyDescent="0.3">
      <c r="A212" s="18"/>
      <c r="B212" s="19">
        <v>203</v>
      </c>
      <c r="C212" s="134"/>
      <c r="D212" s="37" t="s">
        <v>393</v>
      </c>
      <c r="E212" s="35" t="s">
        <v>21</v>
      </c>
      <c r="F212" s="22">
        <v>5</v>
      </c>
      <c r="H212" s="9">
        <f t="shared" si="7"/>
        <v>5</v>
      </c>
      <c r="I212" s="9">
        <f t="shared" si="6"/>
        <v>5</v>
      </c>
      <c r="J212" s="9">
        <v>5</v>
      </c>
    </row>
    <row r="213" spans="1:10" ht="37.5" x14ac:dyDescent="0.3">
      <c r="A213" s="18"/>
      <c r="B213" s="19">
        <v>204</v>
      </c>
      <c r="C213" s="134"/>
      <c r="D213" s="35" t="s">
        <v>394</v>
      </c>
      <c r="E213" s="35" t="s">
        <v>395</v>
      </c>
      <c r="F213" s="22">
        <v>5</v>
      </c>
      <c r="H213" s="9">
        <f t="shared" si="7"/>
        <v>5</v>
      </c>
      <c r="I213" s="9">
        <f t="shared" si="6"/>
        <v>5</v>
      </c>
      <c r="J213" s="9">
        <v>5</v>
      </c>
    </row>
    <row r="214" spans="1:10" ht="259.5" customHeight="1" x14ac:dyDescent="0.3">
      <c r="A214" s="18"/>
      <c r="B214" s="19">
        <v>205</v>
      </c>
      <c r="C214" s="134"/>
      <c r="D214" s="71" t="s">
        <v>594</v>
      </c>
      <c r="E214" s="35" t="s">
        <v>592</v>
      </c>
      <c r="F214" s="22">
        <v>5</v>
      </c>
      <c r="H214" s="9">
        <f t="shared" si="7"/>
        <v>5</v>
      </c>
      <c r="I214" s="9">
        <f t="shared" si="6"/>
        <v>5</v>
      </c>
      <c r="J214" s="9">
        <v>5</v>
      </c>
    </row>
    <row r="215" spans="1:10" ht="261" customHeight="1" x14ac:dyDescent="0.3">
      <c r="A215" s="18"/>
      <c r="B215" s="19">
        <v>206</v>
      </c>
      <c r="C215" s="134"/>
      <c r="D215" s="35" t="s">
        <v>595</v>
      </c>
      <c r="E215" s="35" t="s">
        <v>593</v>
      </c>
      <c r="F215" s="22">
        <v>5</v>
      </c>
      <c r="H215" s="9">
        <f t="shared" si="7"/>
        <v>5</v>
      </c>
      <c r="I215" s="9">
        <f t="shared" si="6"/>
        <v>5</v>
      </c>
      <c r="J215" s="9">
        <v>5</v>
      </c>
    </row>
    <row r="216" spans="1:10" ht="131.25" x14ac:dyDescent="0.3">
      <c r="A216" s="18"/>
      <c r="B216" s="19">
        <v>207</v>
      </c>
      <c r="C216" s="131" t="s">
        <v>397</v>
      </c>
      <c r="D216" s="81" t="s">
        <v>398</v>
      </c>
      <c r="E216" s="37" t="s">
        <v>399</v>
      </c>
      <c r="F216" s="22">
        <v>5</v>
      </c>
      <c r="H216" s="9">
        <f t="shared" si="7"/>
        <v>5</v>
      </c>
      <c r="I216" s="9">
        <f t="shared" si="6"/>
        <v>5</v>
      </c>
      <c r="J216" s="9">
        <v>5</v>
      </c>
    </row>
    <row r="217" spans="1:10" ht="75" x14ac:dyDescent="0.3">
      <c r="A217" s="18"/>
      <c r="B217" s="19">
        <v>208</v>
      </c>
      <c r="C217" s="131"/>
      <c r="D217" s="82" t="s">
        <v>400</v>
      </c>
      <c r="E217" s="35" t="s">
        <v>401</v>
      </c>
      <c r="F217" s="22">
        <v>5</v>
      </c>
      <c r="H217" s="9">
        <f t="shared" ref="H217:H270" si="8">IF(F217=I217,J217)</f>
        <v>5</v>
      </c>
      <c r="I217" s="9">
        <f t="shared" ref="I217:I270" si="9">IF(F217="NA","NA",J217)</f>
        <v>5</v>
      </c>
      <c r="J217" s="9">
        <v>5</v>
      </c>
    </row>
    <row r="218" spans="1:10" ht="112.5" x14ac:dyDescent="0.3">
      <c r="A218" s="18"/>
      <c r="B218" s="19">
        <v>209</v>
      </c>
      <c r="C218" s="131"/>
      <c r="D218" s="82" t="s">
        <v>402</v>
      </c>
      <c r="E218" s="35" t="s">
        <v>403</v>
      </c>
      <c r="F218" s="22">
        <v>5</v>
      </c>
      <c r="H218" s="9">
        <f t="shared" si="8"/>
        <v>5</v>
      </c>
      <c r="I218" s="9">
        <f t="shared" si="9"/>
        <v>5</v>
      </c>
      <c r="J218" s="9">
        <v>5</v>
      </c>
    </row>
    <row r="219" spans="1:10" ht="150" x14ac:dyDescent="0.3">
      <c r="A219" s="18"/>
      <c r="B219" s="19">
        <v>210</v>
      </c>
      <c r="C219" s="131"/>
      <c r="D219" s="81" t="s">
        <v>404</v>
      </c>
      <c r="E219" s="35" t="s">
        <v>405</v>
      </c>
      <c r="F219" s="22">
        <v>1</v>
      </c>
      <c r="H219" s="9">
        <f t="shared" si="8"/>
        <v>1</v>
      </c>
      <c r="I219" s="9">
        <f t="shared" si="9"/>
        <v>1</v>
      </c>
      <c r="J219" s="9">
        <v>1</v>
      </c>
    </row>
    <row r="220" spans="1:10" ht="168.75" x14ac:dyDescent="0.3">
      <c r="A220" s="18"/>
      <c r="B220" s="19">
        <v>211</v>
      </c>
      <c r="C220" s="131"/>
      <c r="D220" s="81" t="s">
        <v>406</v>
      </c>
      <c r="E220" s="35" t="s">
        <v>407</v>
      </c>
      <c r="F220" s="22">
        <v>5</v>
      </c>
      <c r="H220" s="9">
        <f t="shared" si="8"/>
        <v>5</v>
      </c>
      <c r="I220" s="9">
        <f t="shared" si="9"/>
        <v>5</v>
      </c>
      <c r="J220" s="9">
        <v>5</v>
      </c>
    </row>
    <row r="221" spans="1:10" ht="93.75" x14ac:dyDescent="0.3">
      <c r="A221" s="18"/>
      <c r="B221" s="19">
        <v>212</v>
      </c>
      <c r="C221" s="131"/>
      <c r="D221" s="88" t="s">
        <v>408</v>
      </c>
      <c r="E221" s="35" t="s">
        <v>409</v>
      </c>
      <c r="F221" s="22">
        <v>5</v>
      </c>
      <c r="H221" s="9">
        <f t="shared" si="8"/>
        <v>5</v>
      </c>
      <c r="I221" s="9">
        <f t="shared" si="9"/>
        <v>5</v>
      </c>
      <c r="J221" s="9">
        <v>5</v>
      </c>
    </row>
    <row r="222" spans="1:10" ht="112.5" x14ac:dyDescent="0.3">
      <c r="A222" s="18"/>
      <c r="B222" s="19">
        <v>213</v>
      </c>
      <c r="C222" s="131"/>
      <c r="D222" s="81" t="s">
        <v>410</v>
      </c>
      <c r="E222" s="35" t="s">
        <v>411</v>
      </c>
      <c r="F222" s="27">
        <v>1</v>
      </c>
      <c r="H222" s="9">
        <f t="shared" si="8"/>
        <v>1</v>
      </c>
      <c r="I222" s="9">
        <f t="shared" si="9"/>
        <v>1</v>
      </c>
      <c r="J222" s="11">
        <v>1</v>
      </c>
    </row>
    <row r="223" spans="1:10" ht="93.75" x14ac:dyDescent="0.3">
      <c r="A223" s="18"/>
      <c r="B223" s="91">
        <v>214</v>
      </c>
      <c r="C223" s="132"/>
      <c r="D223" s="84" t="s">
        <v>412</v>
      </c>
      <c r="E223" s="92" t="s">
        <v>413</v>
      </c>
      <c r="F223" s="93">
        <v>5</v>
      </c>
      <c r="H223" s="9">
        <f t="shared" si="8"/>
        <v>5</v>
      </c>
      <c r="I223" s="9">
        <f t="shared" si="9"/>
        <v>5</v>
      </c>
      <c r="J223" s="11">
        <v>5</v>
      </c>
    </row>
    <row r="224" spans="1:10" ht="27" customHeight="1" x14ac:dyDescent="0.3">
      <c r="A224" s="83"/>
      <c r="B224" s="125" t="s">
        <v>500</v>
      </c>
      <c r="C224" s="125"/>
      <c r="D224" s="125"/>
      <c r="E224" s="125"/>
      <c r="F224" s="125"/>
      <c r="H224" s="9"/>
      <c r="I224" s="9"/>
      <c r="J224" s="11"/>
    </row>
    <row r="225" spans="1:10" ht="56.25" x14ac:dyDescent="0.3">
      <c r="A225" s="83"/>
      <c r="B225" s="55">
        <v>215</v>
      </c>
      <c r="C225" s="94" t="s">
        <v>507</v>
      </c>
      <c r="D225" s="94" t="s">
        <v>503</v>
      </c>
      <c r="E225" s="95" t="s">
        <v>583</v>
      </c>
      <c r="F225" s="96">
        <v>1</v>
      </c>
      <c r="H225" s="9">
        <f t="shared" si="8"/>
        <v>1</v>
      </c>
      <c r="I225" s="9">
        <f t="shared" si="9"/>
        <v>1</v>
      </c>
      <c r="J225" s="12">
        <v>1</v>
      </c>
    </row>
    <row r="226" spans="1:10" ht="56.25" x14ac:dyDescent="0.3">
      <c r="A226" s="83"/>
      <c r="B226" s="19">
        <v>216</v>
      </c>
      <c r="C226" s="94" t="s">
        <v>508</v>
      </c>
      <c r="D226" s="86" t="s">
        <v>414</v>
      </c>
      <c r="E226" s="95" t="s">
        <v>583</v>
      </c>
      <c r="F226" s="38">
        <v>1</v>
      </c>
      <c r="H226" s="9">
        <f t="shared" si="8"/>
        <v>1</v>
      </c>
      <c r="I226" s="9">
        <f t="shared" si="9"/>
        <v>1</v>
      </c>
      <c r="J226" s="12">
        <v>1</v>
      </c>
    </row>
    <row r="227" spans="1:10" ht="56.25" x14ac:dyDescent="0.3">
      <c r="A227" s="83"/>
      <c r="B227" s="19">
        <v>217</v>
      </c>
      <c r="C227" s="94" t="s">
        <v>509</v>
      </c>
      <c r="D227" s="86" t="s">
        <v>415</v>
      </c>
      <c r="E227" s="95" t="s">
        <v>583</v>
      </c>
      <c r="F227" s="38">
        <v>1</v>
      </c>
      <c r="H227" s="9">
        <f t="shared" si="8"/>
        <v>1</v>
      </c>
      <c r="I227" s="9">
        <f t="shared" si="9"/>
        <v>1</v>
      </c>
      <c r="J227" s="12">
        <v>1</v>
      </c>
    </row>
    <row r="228" spans="1:10" ht="56.25" x14ac:dyDescent="0.3">
      <c r="A228" s="83"/>
      <c r="B228" s="19">
        <v>218</v>
      </c>
      <c r="C228" s="94" t="s">
        <v>510</v>
      </c>
      <c r="D228" s="86" t="s">
        <v>416</v>
      </c>
      <c r="E228" s="95" t="s">
        <v>583</v>
      </c>
      <c r="F228" s="22">
        <v>1</v>
      </c>
      <c r="H228" s="9">
        <f t="shared" si="8"/>
        <v>1</v>
      </c>
      <c r="I228" s="9">
        <f t="shared" si="9"/>
        <v>1</v>
      </c>
      <c r="J228" s="9">
        <v>1</v>
      </c>
    </row>
    <row r="229" spans="1:10" ht="56.25" x14ac:dyDescent="0.3">
      <c r="A229" s="83"/>
      <c r="B229" s="19">
        <v>219</v>
      </c>
      <c r="C229" s="94" t="s">
        <v>511</v>
      </c>
      <c r="D229" s="86" t="s">
        <v>417</v>
      </c>
      <c r="E229" s="95" t="s">
        <v>583</v>
      </c>
      <c r="F229" s="22">
        <v>5</v>
      </c>
      <c r="H229" s="9">
        <f t="shared" si="8"/>
        <v>5</v>
      </c>
      <c r="I229" s="9">
        <f t="shared" si="9"/>
        <v>5</v>
      </c>
      <c r="J229" s="9">
        <v>5</v>
      </c>
    </row>
    <row r="230" spans="1:10" ht="56.25" x14ac:dyDescent="0.3">
      <c r="A230" s="83"/>
      <c r="B230" s="19">
        <v>220</v>
      </c>
      <c r="C230" s="94" t="s">
        <v>512</v>
      </c>
      <c r="D230" s="86" t="s">
        <v>418</v>
      </c>
      <c r="E230" s="95" t="s">
        <v>583</v>
      </c>
      <c r="F230" s="22">
        <v>1</v>
      </c>
      <c r="H230" s="9">
        <f t="shared" si="8"/>
        <v>1</v>
      </c>
      <c r="I230" s="9">
        <f t="shared" si="9"/>
        <v>1</v>
      </c>
      <c r="J230" s="9">
        <v>1</v>
      </c>
    </row>
    <row r="231" spans="1:10" ht="56.25" x14ac:dyDescent="0.3">
      <c r="A231" s="83"/>
      <c r="B231" s="19">
        <v>221</v>
      </c>
      <c r="C231" s="94" t="s">
        <v>513</v>
      </c>
      <c r="D231" s="86" t="s">
        <v>501</v>
      </c>
      <c r="E231" s="95" t="s">
        <v>583</v>
      </c>
      <c r="F231" s="22">
        <v>1</v>
      </c>
      <c r="H231" s="9">
        <f t="shared" si="8"/>
        <v>1</v>
      </c>
      <c r="I231" s="9">
        <f t="shared" si="9"/>
        <v>1</v>
      </c>
      <c r="J231" s="9">
        <v>1</v>
      </c>
    </row>
    <row r="232" spans="1:10" ht="56.25" x14ac:dyDescent="0.3">
      <c r="A232" s="83"/>
      <c r="B232" s="19">
        <v>222</v>
      </c>
      <c r="C232" s="94" t="s">
        <v>514</v>
      </c>
      <c r="D232" s="86" t="s">
        <v>502</v>
      </c>
      <c r="E232" s="95" t="s">
        <v>583</v>
      </c>
      <c r="F232" s="22">
        <v>1</v>
      </c>
      <c r="H232" s="9">
        <f t="shared" si="8"/>
        <v>1</v>
      </c>
      <c r="I232" s="9">
        <f t="shared" si="9"/>
        <v>1</v>
      </c>
      <c r="J232" s="9">
        <v>1</v>
      </c>
    </row>
    <row r="233" spans="1:10" ht="56.25" x14ac:dyDescent="0.3">
      <c r="A233" s="83"/>
      <c r="B233" s="55">
        <v>223</v>
      </c>
      <c r="C233" s="94" t="s">
        <v>515</v>
      </c>
      <c r="D233" s="86" t="s">
        <v>419</v>
      </c>
      <c r="E233" s="95" t="s">
        <v>583</v>
      </c>
      <c r="F233" s="22">
        <v>1</v>
      </c>
      <c r="H233" s="9">
        <f t="shared" si="8"/>
        <v>1</v>
      </c>
      <c r="I233" s="9">
        <f t="shared" si="9"/>
        <v>1</v>
      </c>
      <c r="J233" s="9">
        <v>1</v>
      </c>
    </row>
    <row r="234" spans="1:10" ht="56.25" x14ac:dyDescent="0.3">
      <c r="A234" s="83"/>
      <c r="B234" s="19">
        <v>224</v>
      </c>
      <c r="C234" s="94" t="s">
        <v>516</v>
      </c>
      <c r="D234" s="86" t="s">
        <v>420</v>
      </c>
      <c r="E234" s="95" t="s">
        <v>583</v>
      </c>
      <c r="F234" s="22">
        <v>1</v>
      </c>
      <c r="H234" s="9">
        <f t="shared" si="8"/>
        <v>1</v>
      </c>
      <c r="I234" s="9">
        <f t="shared" si="9"/>
        <v>1</v>
      </c>
      <c r="J234" s="9">
        <v>1</v>
      </c>
    </row>
    <row r="235" spans="1:10" ht="56.25" x14ac:dyDescent="0.3">
      <c r="A235" s="83"/>
      <c r="B235" s="19">
        <v>225</v>
      </c>
      <c r="C235" s="94" t="s">
        <v>517</v>
      </c>
      <c r="D235" s="86" t="s">
        <v>421</v>
      </c>
      <c r="E235" s="95" t="s">
        <v>583</v>
      </c>
      <c r="F235" s="22">
        <v>1</v>
      </c>
      <c r="H235" s="9">
        <f t="shared" si="8"/>
        <v>1</v>
      </c>
      <c r="I235" s="9">
        <f t="shared" si="9"/>
        <v>1</v>
      </c>
      <c r="J235" s="9">
        <v>1</v>
      </c>
    </row>
    <row r="236" spans="1:10" ht="56.25" x14ac:dyDescent="0.3">
      <c r="A236" s="83"/>
      <c r="B236" s="19">
        <v>226</v>
      </c>
      <c r="C236" s="94" t="s">
        <v>518</v>
      </c>
      <c r="D236" s="86" t="s">
        <v>422</v>
      </c>
      <c r="E236" s="95" t="s">
        <v>583</v>
      </c>
      <c r="F236" s="22">
        <v>1</v>
      </c>
      <c r="H236" s="9">
        <f t="shared" si="8"/>
        <v>1</v>
      </c>
      <c r="I236" s="9">
        <f t="shared" si="9"/>
        <v>1</v>
      </c>
      <c r="J236" s="9">
        <v>1</v>
      </c>
    </row>
    <row r="237" spans="1:10" ht="56.25" x14ac:dyDescent="0.3">
      <c r="A237" s="83"/>
      <c r="B237" s="19">
        <v>227</v>
      </c>
      <c r="C237" s="94" t="s">
        <v>520</v>
      </c>
      <c r="D237" s="86" t="s">
        <v>423</v>
      </c>
      <c r="E237" s="95" t="s">
        <v>583</v>
      </c>
      <c r="F237" s="22">
        <v>1</v>
      </c>
      <c r="H237" s="9">
        <f t="shared" si="8"/>
        <v>1</v>
      </c>
      <c r="I237" s="9">
        <f t="shared" si="9"/>
        <v>1</v>
      </c>
      <c r="J237" s="9">
        <v>1</v>
      </c>
    </row>
    <row r="238" spans="1:10" ht="56.25" x14ac:dyDescent="0.3">
      <c r="A238" s="83"/>
      <c r="B238" s="19">
        <v>228</v>
      </c>
      <c r="C238" s="94" t="s">
        <v>519</v>
      </c>
      <c r="D238" s="86" t="s">
        <v>424</v>
      </c>
      <c r="E238" s="95" t="s">
        <v>583</v>
      </c>
      <c r="F238" s="22">
        <v>1</v>
      </c>
      <c r="H238" s="9">
        <f t="shared" si="8"/>
        <v>1</v>
      </c>
      <c r="I238" s="9">
        <f t="shared" si="9"/>
        <v>1</v>
      </c>
      <c r="J238" s="9">
        <v>1</v>
      </c>
    </row>
    <row r="239" spans="1:10" ht="56.25" x14ac:dyDescent="0.3">
      <c r="A239" s="83"/>
      <c r="B239" s="19">
        <v>229</v>
      </c>
      <c r="C239" s="94" t="s">
        <v>521</v>
      </c>
      <c r="D239" s="86" t="s">
        <v>425</v>
      </c>
      <c r="E239" s="95" t="s">
        <v>583</v>
      </c>
      <c r="F239" s="22">
        <v>1</v>
      </c>
      <c r="H239" s="9">
        <f t="shared" si="8"/>
        <v>1</v>
      </c>
      <c r="I239" s="9">
        <f t="shared" si="9"/>
        <v>1</v>
      </c>
      <c r="J239" s="9">
        <v>1</v>
      </c>
    </row>
    <row r="240" spans="1:10" ht="56.25" x14ac:dyDescent="0.3">
      <c r="A240" s="83"/>
      <c r="B240" s="19">
        <v>230</v>
      </c>
      <c r="C240" s="94" t="s">
        <v>522</v>
      </c>
      <c r="D240" s="86" t="s">
        <v>426</v>
      </c>
      <c r="E240" s="95" t="s">
        <v>583</v>
      </c>
      <c r="F240" s="22">
        <v>1</v>
      </c>
      <c r="H240" s="9">
        <f t="shared" si="8"/>
        <v>1</v>
      </c>
      <c r="I240" s="9">
        <f t="shared" si="9"/>
        <v>1</v>
      </c>
      <c r="J240" s="9">
        <v>1</v>
      </c>
    </row>
    <row r="241" spans="1:10" ht="56.25" x14ac:dyDescent="0.3">
      <c r="A241" s="83"/>
      <c r="B241" s="55">
        <v>231</v>
      </c>
      <c r="C241" s="94" t="s">
        <v>523</v>
      </c>
      <c r="D241" s="85" t="s">
        <v>427</v>
      </c>
      <c r="E241" s="95" t="s">
        <v>583</v>
      </c>
      <c r="F241" s="22">
        <v>1</v>
      </c>
      <c r="H241" s="9">
        <f t="shared" si="8"/>
        <v>1</v>
      </c>
      <c r="I241" s="9">
        <f t="shared" si="9"/>
        <v>1</v>
      </c>
      <c r="J241" s="9">
        <v>1</v>
      </c>
    </row>
    <row r="242" spans="1:10" ht="56.25" x14ac:dyDescent="0.3">
      <c r="A242" s="83"/>
      <c r="B242" s="19">
        <v>232</v>
      </c>
      <c r="C242" s="94" t="s">
        <v>580</v>
      </c>
      <c r="D242" s="86" t="s">
        <v>579</v>
      </c>
      <c r="E242" s="95" t="s">
        <v>583</v>
      </c>
      <c r="F242" s="22">
        <v>1</v>
      </c>
      <c r="H242" s="9">
        <f t="shared" si="8"/>
        <v>1</v>
      </c>
      <c r="I242" s="9">
        <f t="shared" si="9"/>
        <v>1</v>
      </c>
      <c r="J242" s="9">
        <v>1</v>
      </c>
    </row>
    <row r="243" spans="1:10" ht="56.25" x14ac:dyDescent="0.3">
      <c r="A243" s="83"/>
      <c r="B243" s="19">
        <v>233</v>
      </c>
      <c r="C243" s="94" t="s">
        <v>524</v>
      </c>
      <c r="D243" s="86" t="s">
        <v>428</v>
      </c>
      <c r="E243" s="95" t="s">
        <v>583</v>
      </c>
      <c r="F243" s="22">
        <v>1</v>
      </c>
      <c r="H243" s="9">
        <f t="shared" si="8"/>
        <v>1</v>
      </c>
      <c r="I243" s="9">
        <f t="shared" si="9"/>
        <v>1</v>
      </c>
      <c r="J243" s="9">
        <v>1</v>
      </c>
    </row>
    <row r="244" spans="1:10" ht="56.25" x14ac:dyDescent="0.3">
      <c r="A244" s="83"/>
      <c r="B244" s="19">
        <v>234</v>
      </c>
      <c r="C244" s="94" t="s">
        <v>525</v>
      </c>
      <c r="D244" s="86" t="s">
        <v>429</v>
      </c>
      <c r="E244" s="95" t="s">
        <v>583</v>
      </c>
      <c r="F244" s="22">
        <v>1</v>
      </c>
      <c r="H244" s="9">
        <f t="shared" si="8"/>
        <v>1</v>
      </c>
      <c r="I244" s="9">
        <f t="shared" si="9"/>
        <v>1</v>
      </c>
      <c r="J244" s="9">
        <v>1</v>
      </c>
    </row>
    <row r="245" spans="1:10" ht="56.25" x14ac:dyDescent="0.3">
      <c r="A245" s="83"/>
      <c r="B245" s="19">
        <v>235</v>
      </c>
      <c r="C245" s="94" t="s">
        <v>526</v>
      </c>
      <c r="D245" s="86" t="s">
        <v>430</v>
      </c>
      <c r="E245" s="95" t="s">
        <v>583</v>
      </c>
      <c r="F245" s="22">
        <v>1</v>
      </c>
      <c r="H245" s="9">
        <f t="shared" si="8"/>
        <v>1</v>
      </c>
      <c r="I245" s="9">
        <f t="shared" si="9"/>
        <v>1</v>
      </c>
      <c r="J245" s="9">
        <v>1</v>
      </c>
    </row>
    <row r="246" spans="1:10" ht="56.25" x14ac:dyDescent="0.3">
      <c r="A246" s="83"/>
      <c r="B246" s="19">
        <v>236</v>
      </c>
      <c r="C246" s="94" t="s">
        <v>527</v>
      </c>
      <c r="D246" s="86" t="s">
        <v>504</v>
      </c>
      <c r="E246" s="95" t="s">
        <v>583</v>
      </c>
      <c r="F246" s="22">
        <v>1</v>
      </c>
      <c r="H246" s="9"/>
      <c r="I246" s="9"/>
      <c r="J246" s="9"/>
    </row>
    <row r="247" spans="1:10" ht="56.25" x14ac:dyDescent="0.3">
      <c r="A247" s="83"/>
      <c r="B247" s="19">
        <v>237</v>
      </c>
      <c r="C247" s="94" t="s">
        <v>528</v>
      </c>
      <c r="D247" s="86" t="s">
        <v>431</v>
      </c>
      <c r="E247" s="95" t="s">
        <v>583</v>
      </c>
      <c r="F247" s="22">
        <v>1</v>
      </c>
      <c r="H247" s="9">
        <f t="shared" si="8"/>
        <v>1</v>
      </c>
      <c r="I247" s="9">
        <f t="shared" si="9"/>
        <v>1</v>
      </c>
      <c r="J247" s="9">
        <v>1</v>
      </c>
    </row>
    <row r="248" spans="1:10" ht="56.25" x14ac:dyDescent="0.3">
      <c r="A248" s="83"/>
      <c r="B248" s="19">
        <v>238</v>
      </c>
      <c r="C248" s="94" t="s">
        <v>529</v>
      </c>
      <c r="D248" s="86" t="s">
        <v>432</v>
      </c>
      <c r="E248" s="95" t="s">
        <v>583</v>
      </c>
      <c r="F248" s="22">
        <v>1</v>
      </c>
      <c r="H248" s="9">
        <f t="shared" si="8"/>
        <v>1</v>
      </c>
      <c r="I248" s="9">
        <f t="shared" si="9"/>
        <v>1</v>
      </c>
      <c r="J248" s="9">
        <v>1</v>
      </c>
    </row>
    <row r="249" spans="1:10" ht="56.25" x14ac:dyDescent="0.3">
      <c r="A249" s="83"/>
      <c r="B249" s="55">
        <v>239</v>
      </c>
      <c r="C249" s="94" t="s">
        <v>530</v>
      </c>
      <c r="D249" s="86" t="s">
        <v>433</v>
      </c>
      <c r="E249" s="95" t="s">
        <v>583</v>
      </c>
      <c r="F249" s="22">
        <v>1</v>
      </c>
      <c r="H249" s="9">
        <f t="shared" si="8"/>
        <v>1</v>
      </c>
      <c r="I249" s="9">
        <f t="shared" si="9"/>
        <v>1</v>
      </c>
      <c r="J249" s="9">
        <v>1</v>
      </c>
    </row>
    <row r="250" spans="1:10" ht="56.25" x14ac:dyDescent="0.3">
      <c r="A250" s="83"/>
      <c r="B250" s="19">
        <v>240</v>
      </c>
      <c r="C250" s="94" t="s">
        <v>531</v>
      </c>
      <c r="D250" s="86" t="s">
        <v>434</v>
      </c>
      <c r="E250" s="95" t="s">
        <v>583</v>
      </c>
      <c r="F250" s="22">
        <v>5</v>
      </c>
      <c r="H250" s="9">
        <f t="shared" si="8"/>
        <v>5</v>
      </c>
      <c r="I250" s="9">
        <f t="shared" si="9"/>
        <v>5</v>
      </c>
      <c r="J250" s="9">
        <v>5</v>
      </c>
    </row>
    <row r="251" spans="1:10" ht="56.25" x14ac:dyDescent="0.3">
      <c r="A251" s="83"/>
      <c r="B251" s="19">
        <v>241</v>
      </c>
      <c r="C251" s="94" t="s">
        <v>532</v>
      </c>
      <c r="D251" s="86" t="s">
        <v>533</v>
      </c>
      <c r="E251" s="95" t="s">
        <v>583</v>
      </c>
      <c r="F251" s="22">
        <v>1</v>
      </c>
      <c r="H251" s="9">
        <f t="shared" si="8"/>
        <v>1</v>
      </c>
      <c r="I251" s="9">
        <f t="shared" si="9"/>
        <v>1</v>
      </c>
      <c r="J251" s="9">
        <v>1</v>
      </c>
    </row>
    <row r="252" spans="1:10" ht="56.25" x14ac:dyDescent="0.3">
      <c r="A252" s="83"/>
      <c r="B252" s="19">
        <v>242</v>
      </c>
      <c r="C252" s="94" t="s">
        <v>534</v>
      </c>
      <c r="D252" s="86" t="s">
        <v>435</v>
      </c>
      <c r="E252" s="95" t="s">
        <v>583</v>
      </c>
      <c r="F252" s="22">
        <v>1</v>
      </c>
      <c r="H252" s="9">
        <f t="shared" si="8"/>
        <v>1</v>
      </c>
      <c r="I252" s="9">
        <f t="shared" si="9"/>
        <v>1</v>
      </c>
      <c r="J252" s="9">
        <v>1</v>
      </c>
    </row>
    <row r="253" spans="1:10" ht="56.25" x14ac:dyDescent="0.3">
      <c r="A253" s="83"/>
      <c r="B253" s="19">
        <v>243</v>
      </c>
      <c r="C253" s="94" t="s">
        <v>578</v>
      </c>
      <c r="D253" s="85" t="s">
        <v>436</v>
      </c>
      <c r="E253" s="95" t="s">
        <v>583</v>
      </c>
      <c r="F253" s="22">
        <v>5</v>
      </c>
      <c r="H253" s="9">
        <f t="shared" si="8"/>
        <v>5</v>
      </c>
      <c r="I253" s="9">
        <f t="shared" si="9"/>
        <v>5</v>
      </c>
      <c r="J253" s="9">
        <v>5</v>
      </c>
    </row>
    <row r="254" spans="1:10" ht="56.25" x14ac:dyDescent="0.3">
      <c r="A254" s="83"/>
      <c r="B254" s="19">
        <v>244</v>
      </c>
      <c r="C254" s="94" t="s">
        <v>535</v>
      </c>
      <c r="D254" s="86" t="s">
        <v>437</v>
      </c>
      <c r="E254" s="95" t="s">
        <v>583</v>
      </c>
      <c r="F254" s="22">
        <v>5</v>
      </c>
      <c r="H254" s="9">
        <f t="shared" si="8"/>
        <v>5</v>
      </c>
      <c r="I254" s="9">
        <f t="shared" si="9"/>
        <v>5</v>
      </c>
      <c r="J254" s="9">
        <v>5</v>
      </c>
    </row>
    <row r="255" spans="1:10" ht="56.25" x14ac:dyDescent="0.3">
      <c r="A255" s="83"/>
      <c r="B255" s="19">
        <v>245</v>
      </c>
      <c r="C255" s="94" t="s">
        <v>536</v>
      </c>
      <c r="D255" s="86" t="s">
        <v>438</v>
      </c>
      <c r="E255" s="95" t="s">
        <v>583</v>
      </c>
      <c r="F255" s="22">
        <v>1</v>
      </c>
      <c r="H255" s="9">
        <f t="shared" si="8"/>
        <v>1</v>
      </c>
      <c r="I255" s="9">
        <f t="shared" si="9"/>
        <v>1</v>
      </c>
      <c r="J255" s="9">
        <v>1</v>
      </c>
    </row>
    <row r="256" spans="1:10" ht="56.25" x14ac:dyDescent="0.3">
      <c r="A256" s="83"/>
      <c r="B256" s="19">
        <v>246</v>
      </c>
      <c r="C256" s="94" t="s">
        <v>537</v>
      </c>
      <c r="D256" s="86" t="s">
        <v>538</v>
      </c>
      <c r="E256" s="95" t="s">
        <v>583</v>
      </c>
      <c r="F256" s="22">
        <v>1</v>
      </c>
      <c r="H256" s="9">
        <f t="shared" si="8"/>
        <v>1</v>
      </c>
      <c r="I256" s="9">
        <f t="shared" si="9"/>
        <v>1</v>
      </c>
      <c r="J256" s="9">
        <v>1</v>
      </c>
    </row>
    <row r="257" spans="1:10" ht="56.25" x14ac:dyDescent="0.3">
      <c r="A257" s="83"/>
      <c r="B257" s="55">
        <v>247</v>
      </c>
      <c r="C257" s="94" t="s">
        <v>540</v>
      </c>
      <c r="D257" s="86" t="s">
        <v>439</v>
      </c>
      <c r="E257" s="95" t="s">
        <v>583</v>
      </c>
      <c r="F257" s="22">
        <v>1</v>
      </c>
      <c r="H257" s="9">
        <f t="shared" si="8"/>
        <v>1</v>
      </c>
      <c r="I257" s="9">
        <f t="shared" si="9"/>
        <v>1</v>
      </c>
      <c r="J257" s="9">
        <v>1</v>
      </c>
    </row>
    <row r="258" spans="1:10" ht="56.25" x14ac:dyDescent="0.3">
      <c r="A258" s="83"/>
      <c r="B258" s="19">
        <v>248</v>
      </c>
      <c r="C258" s="94" t="s">
        <v>541</v>
      </c>
      <c r="D258" s="86" t="s">
        <v>539</v>
      </c>
      <c r="E258" s="95" t="s">
        <v>583</v>
      </c>
      <c r="F258" s="22">
        <v>1</v>
      </c>
      <c r="H258" s="9">
        <f t="shared" si="8"/>
        <v>1</v>
      </c>
      <c r="I258" s="9">
        <f t="shared" si="9"/>
        <v>1</v>
      </c>
      <c r="J258" s="9">
        <v>1</v>
      </c>
    </row>
    <row r="259" spans="1:10" ht="56.25" x14ac:dyDescent="0.3">
      <c r="A259" s="83"/>
      <c r="B259" s="19">
        <v>249</v>
      </c>
      <c r="C259" s="94" t="s">
        <v>542</v>
      </c>
      <c r="D259" s="86" t="s">
        <v>440</v>
      </c>
      <c r="E259" s="95" t="s">
        <v>583</v>
      </c>
      <c r="F259" s="22">
        <v>1</v>
      </c>
      <c r="H259" s="9">
        <f t="shared" si="8"/>
        <v>1</v>
      </c>
      <c r="I259" s="9">
        <f t="shared" si="9"/>
        <v>1</v>
      </c>
      <c r="J259" s="9">
        <v>1</v>
      </c>
    </row>
    <row r="260" spans="1:10" ht="56.25" x14ac:dyDescent="0.3">
      <c r="A260" s="83"/>
      <c r="B260" s="19">
        <v>250</v>
      </c>
      <c r="C260" s="94" t="s">
        <v>543</v>
      </c>
      <c r="D260" s="86" t="s">
        <v>441</v>
      </c>
      <c r="E260" s="95" t="s">
        <v>583</v>
      </c>
      <c r="F260" s="22">
        <v>1</v>
      </c>
      <c r="H260" s="9">
        <f t="shared" si="8"/>
        <v>1</v>
      </c>
      <c r="I260" s="9">
        <f t="shared" si="9"/>
        <v>1</v>
      </c>
      <c r="J260" s="9">
        <v>1</v>
      </c>
    </row>
    <row r="261" spans="1:10" ht="75" x14ac:dyDescent="0.3">
      <c r="A261" s="83"/>
      <c r="B261" s="19">
        <v>251</v>
      </c>
      <c r="C261" s="94" t="s">
        <v>546</v>
      </c>
      <c r="D261" s="86" t="s">
        <v>544</v>
      </c>
      <c r="E261" s="95" t="s">
        <v>583</v>
      </c>
      <c r="F261" s="22">
        <v>1</v>
      </c>
      <c r="H261" s="9">
        <f t="shared" si="8"/>
        <v>1</v>
      </c>
      <c r="I261" s="9">
        <f t="shared" si="9"/>
        <v>1</v>
      </c>
      <c r="J261" s="9">
        <v>1</v>
      </c>
    </row>
    <row r="262" spans="1:10" ht="56.25" x14ac:dyDescent="0.3">
      <c r="A262" s="83"/>
      <c r="B262" s="19">
        <v>252</v>
      </c>
      <c r="C262" s="94" t="s">
        <v>547</v>
      </c>
      <c r="D262" s="86" t="s">
        <v>545</v>
      </c>
      <c r="E262" s="95" t="s">
        <v>583</v>
      </c>
      <c r="F262" s="22"/>
      <c r="H262" s="9"/>
      <c r="I262" s="9"/>
      <c r="J262" s="9"/>
    </row>
    <row r="263" spans="1:10" ht="56.25" x14ac:dyDescent="0.3">
      <c r="A263" s="83"/>
      <c r="B263" s="19">
        <v>253</v>
      </c>
      <c r="C263" s="94" t="s">
        <v>548</v>
      </c>
      <c r="D263" s="86" t="s">
        <v>311</v>
      </c>
      <c r="E263" s="95" t="s">
        <v>583</v>
      </c>
      <c r="F263" s="22">
        <v>1</v>
      </c>
      <c r="H263" s="9">
        <f t="shared" si="8"/>
        <v>1</v>
      </c>
      <c r="I263" s="9">
        <f t="shared" si="9"/>
        <v>1</v>
      </c>
      <c r="J263" s="9">
        <v>1</v>
      </c>
    </row>
    <row r="264" spans="1:10" ht="56.25" x14ac:dyDescent="0.3">
      <c r="A264" s="83"/>
      <c r="B264" s="19">
        <v>254</v>
      </c>
      <c r="C264" s="94" t="s">
        <v>549</v>
      </c>
      <c r="D264" s="86" t="s">
        <v>442</v>
      </c>
      <c r="E264" s="95" t="s">
        <v>583</v>
      </c>
      <c r="F264" s="22">
        <v>5</v>
      </c>
      <c r="H264" s="9">
        <f t="shared" si="8"/>
        <v>5</v>
      </c>
      <c r="I264" s="9">
        <f t="shared" si="9"/>
        <v>5</v>
      </c>
      <c r="J264" s="9">
        <v>5</v>
      </c>
    </row>
    <row r="265" spans="1:10" ht="56.25" x14ac:dyDescent="0.3">
      <c r="A265" s="83"/>
      <c r="B265" s="19">
        <v>255</v>
      </c>
      <c r="C265" s="94" t="s">
        <v>550</v>
      </c>
      <c r="D265" s="86" t="s">
        <v>443</v>
      </c>
      <c r="E265" s="95" t="s">
        <v>583</v>
      </c>
      <c r="F265" s="22">
        <v>5</v>
      </c>
      <c r="H265" s="9">
        <f t="shared" si="8"/>
        <v>5</v>
      </c>
      <c r="I265" s="9">
        <f t="shared" si="9"/>
        <v>5</v>
      </c>
      <c r="J265" s="9">
        <v>5</v>
      </c>
    </row>
    <row r="266" spans="1:10" ht="56.25" x14ac:dyDescent="0.3">
      <c r="A266" s="83"/>
      <c r="B266" s="19">
        <v>256</v>
      </c>
      <c r="C266" s="94" t="s">
        <v>551</v>
      </c>
      <c r="D266" s="86" t="s">
        <v>444</v>
      </c>
      <c r="E266" s="95" t="s">
        <v>583</v>
      </c>
      <c r="F266" s="22">
        <v>5</v>
      </c>
      <c r="H266" s="9">
        <f t="shared" si="8"/>
        <v>5</v>
      </c>
      <c r="I266" s="9">
        <f t="shared" si="9"/>
        <v>5</v>
      </c>
      <c r="J266" s="9">
        <v>5</v>
      </c>
    </row>
    <row r="267" spans="1:10" ht="56.25" x14ac:dyDescent="0.3">
      <c r="A267" s="83"/>
      <c r="B267" s="19">
        <v>257</v>
      </c>
      <c r="C267" s="94" t="s">
        <v>552</v>
      </c>
      <c r="D267" s="86" t="s">
        <v>445</v>
      </c>
      <c r="E267" s="95" t="s">
        <v>583</v>
      </c>
      <c r="F267" s="22">
        <v>1</v>
      </c>
      <c r="H267" s="9">
        <f t="shared" si="8"/>
        <v>1</v>
      </c>
      <c r="I267" s="9">
        <f t="shared" si="9"/>
        <v>1</v>
      </c>
      <c r="J267" s="9">
        <v>1</v>
      </c>
    </row>
    <row r="268" spans="1:10" ht="56.25" x14ac:dyDescent="0.3">
      <c r="A268" s="83"/>
      <c r="B268" s="19">
        <v>258</v>
      </c>
      <c r="C268" s="94" t="s">
        <v>553</v>
      </c>
      <c r="D268" s="86" t="s">
        <v>446</v>
      </c>
      <c r="E268" s="95" t="s">
        <v>583</v>
      </c>
      <c r="F268" s="22">
        <v>1</v>
      </c>
      <c r="H268" s="9">
        <f t="shared" si="8"/>
        <v>1</v>
      </c>
      <c r="I268" s="9">
        <f t="shared" si="9"/>
        <v>1</v>
      </c>
      <c r="J268" s="9">
        <v>1</v>
      </c>
    </row>
    <row r="269" spans="1:10" ht="56.25" x14ac:dyDescent="0.3">
      <c r="A269" s="83"/>
      <c r="B269" s="19">
        <v>259</v>
      </c>
      <c r="C269" s="94" t="s">
        <v>554</v>
      </c>
      <c r="D269" s="86" t="s">
        <v>447</v>
      </c>
      <c r="E269" s="95" t="s">
        <v>583</v>
      </c>
      <c r="F269" s="22">
        <v>1</v>
      </c>
      <c r="H269" s="9">
        <f t="shared" si="8"/>
        <v>1</v>
      </c>
      <c r="I269" s="9">
        <f t="shared" si="9"/>
        <v>1</v>
      </c>
      <c r="J269" s="9">
        <v>1</v>
      </c>
    </row>
    <row r="270" spans="1:10" ht="56.25" x14ac:dyDescent="0.3">
      <c r="A270" s="83"/>
      <c r="B270" s="19">
        <v>260</v>
      </c>
      <c r="C270" s="94" t="s">
        <v>555</v>
      </c>
      <c r="D270" s="86" t="s">
        <v>448</v>
      </c>
      <c r="E270" s="95" t="s">
        <v>583</v>
      </c>
      <c r="F270" s="22">
        <v>1</v>
      </c>
      <c r="H270" s="9">
        <f t="shared" si="8"/>
        <v>1</v>
      </c>
      <c r="I270" s="9">
        <f t="shared" si="9"/>
        <v>1</v>
      </c>
      <c r="J270" s="9">
        <v>1</v>
      </c>
    </row>
    <row r="271" spans="1:10" ht="56.25" x14ac:dyDescent="0.3">
      <c r="A271" s="83"/>
      <c r="B271" s="19">
        <v>261</v>
      </c>
      <c r="C271" s="94" t="s">
        <v>556</v>
      </c>
      <c r="D271" s="86" t="s">
        <v>449</v>
      </c>
      <c r="E271" s="95" t="s">
        <v>583</v>
      </c>
      <c r="F271" s="22">
        <v>1</v>
      </c>
      <c r="H271" s="9">
        <f t="shared" ref="H271:H289" si="10">IF(F271=I271,J271)</f>
        <v>1</v>
      </c>
      <c r="I271" s="9">
        <f t="shared" ref="I271:I289" si="11">IF(F271="NA","NA",J271)</f>
        <v>1</v>
      </c>
      <c r="J271" s="9">
        <v>1</v>
      </c>
    </row>
    <row r="272" spans="1:10" ht="56.25" x14ac:dyDescent="0.3">
      <c r="A272" s="83"/>
      <c r="B272" s="19">
        <v>262</v>
      </c>
      <c r="C272" s="94" t="s">
        <v>557</v>
      </c>
      <c r="D272" s="86" t="s">
        <v>450</v>
      </c>
      <c r="E272" s="95" t="s">
        <v>583</v>
      </c>
      <c r="F272" s="22">
        <v>1</v>
      </c>
      <c r="H272" s="9">
        <f t="shared" si="10"/>
        <v>1</v>
      </c>
      <c r="I272" s="9">
        <f t="shared" si="11"/>
        <v>1</v>
      </c>
      <c r="J272" s="9">
        <v>1</v>
      </c>
    </row>
    <row r="273" spans="1:10" ht="56.25" x14ac:dyDescent="0.3">
      <c r="A273" s="83"/>
      <c r="B273" s="19">
        <v>263</v>
      </c>
      <c r="C273" s="94" t="s">
        <v>558</v>
      </c>
      <c r="D273" s="86" t="s">
        <v>451</v>
      </c>
      <c r="E273" s="95" t="s">
        <v>583</v>
      </c>
      <c r="F273" s="22">
        <v>1</v>
      </c>
      <c r="H273" s="9">
        <f t="shared" si="10"/>
        <v>1</v>
      </c>
      <c r="I273" s="9">
        <f t="shared" si="11"/>
        <v>1</v>
      </c>
      <c r="J273" s="9">
        <v>1</v>
      </c>
    </row>
    <row r="274" spans="1:10" ht="56.25" x14ac:dyDescent="0.3">
      <c r="A274" s="83"/>
      <c r="B274" s="19">
        <v>264</v>
      </c>
      <c r="C274" s="94" t="s">
        <v>561</v>
      </c>
      <c r="D274" s="86" t="s">
        <v>452</v>
      </c>
      <c r="E274" s="95" t="s">
        <v>583</v>
      </c>
      <c r="F274" s="22">
        <v>1</v>
      </c>
      <c r="H274" s="9">
        <f t="shared" si="10"/>
        <v>1</v>
      </c>
      <c r="I274" s="9">
        <f t="shared" si="11"/>
        <v>1</v>
      </c>
      <c r="J274" s="9">
        <v>1</v>
      </c>
    </row>
    <row r="275" spans="1:10" ht="56.25" x14ac:dyDescent="0.3">
      <c r="A275" s="83"/>
      <c r="B275" s="19">
        <v>265</v>
      </c>
      <c r="C275" s="94" t="s">
        <v>559</v>
      </c>
      <c r="D275" s="86" t="s">
        <v>453</v>
      </c>
      <c r="E275" s="95" t="s">
        <v>583</v>
      </c>
      <c r="F275" s="22">
        <v>1</v>
      </c>
      <c r="H275" s="9">
        <f t="shared" si="10"/>
        <v>1</v>
      </c>
      <c r="I275" s="9">
        <f t="shared" si="11"/>
        <v>1</v>
      </c>
      <c r="J275" s="9">
        <v>1</v>
      </c>
    </row>
    <row r="276" spans="1:10" ht="56.25" x14ac:dyDescent="0.3">
      <c r="A276" s="83"/>
      <c r="B276" s="19">
        <v>266</v>
      </c>
      <c r="C276" s="94" t="s">
        <v>560</v>
      </c>
      <c r="D276" s="86" t="s">
        <v>454</v>
      </c>
      <c r="E276" s="95" t="s">
        <v>583</v>
      </c>
      <c r="F276" s="22">
        <v>1</v>
      </c>
      <c r="H276" s="9">
        <f t="shared" si="10"/>
        <v>1</v>
      </c>
      <c r="I276" s="9">
        <f t="shared" si="11"/>
        <v>1</v>
      </c>
      <c r="J276" s="9">
        <v>1</v>
      </c>
    </row>
    <row r="277" spans="1:10" ht="56.25" x14ac:dyDescent="0.3">
      <c r="A277" s="83"/>
      <c r="B277" s="19">
        <v>267</v>
      </c>
      <c r="C277" s="94" t="s">
        <v>562</v>
      </c>
      <c r="D277" s="86" t="s">
        <v>455</v>
      </c>
      <c r="E277" s="95" t="s">
        <v>583</v>
      </c>
      <c r="F277" s="22">
        <v>1</v>
      </c>
      <c r="H277" s="9">
        <f t="shared" si="10"/>
        <v>1</v>
      </c>
      <c r="I277" s="9">
        <f t="shared" si="11"/>
        <v>1</v>
      </c>
      <c r="J277" s="9">
        <v>1</v>
      </c>
    </row>
    <row r="278" spans="1:10" ht="56.25" x14ac:dyDescent="0.3">
      <c r="A278" s="83"/>
      <c r="B278" s="19">
        <v>268</v>
      </c>
      <c r="C278" s="94" t="s">
        <v>563</v>
      </c>
      <c r="D278" s="86" t="s">
        <v>456</v>
      </c>
      <c r="E278" s="95" t="s">
        <v>583</v>
      </c>
      <c r="F278" s="22">
        <v>5</v>
      </c>
      <c r="H278" s="9">
        <f t="shared" si="10"/>
        <v>5</v>
      </c>
      <c r="I278" s="9">
        <f t="shared" si="11"/>
        <v>5</v>
      </c>
      <c r="J278" s="9">
        <v>5</v>
      </c>
    </row>
    <row r="279" spans="1:10" ht="56.25" x14ac:dyDescent="0.3">
      <c r="A279" s="83"/>
      <c r="B279" s="19">
        <v>269</v>
      </c>
      <c r="C279" s="94" t="s">
        <v>564</v>
      </c>
      <c r="D279" s="86" t="s">
        <v>457</v>
      </c>
      <c r="E279" s="95" t="s">
        <v>583</v>
      </c>
      <c r="F279" s="22">
        <v>1</v>
      </c>
      <c r="H279" s="9">
        <f t="shared" si="10"/>
        <v>1</v>
      </c>
      <c r="I279" s="9">
        <f t="shared" si="11"/>
        <v>1</v>
      </c>
      <c r="J279" s="9">
        <v>1</v>
      </c>
    </row>
    <row r="280" spans="1:10" ht="56.25" x14ac:dyDescent="0.3">
      <c r="A280" s="83"/>
      <c r="B280" s="19">
        <v>270</v>
      </c>
      <c r="C280" s="94" t="s">
        <v>565</v>
      </c>
      <c r="D280" s="86" t="s">
        <v>458</v>
      </c>
      <c r="E280" s="95" t="s">
        <v>583</v>
      </c>
      <c r="F280" s="22">
        <v>1</v>
      </c>
      <c r="H280" s="9">
        <f t="shared" si="10"/>
        <v>1</v>
      </c>
      <c r="I280" s="9">
        <f t="shared" si="11"/>
        <v>1</v>
      </c>
      <c r="J280" s="9">
        <v>1</v>
      </c>
    </row>
    <row r="281" spans="1:10" ht="56.25" x14ac:dyDescent="0.3">
      <c r="A281" s="83"/>
      <c r="B281" s="19">
        <v>271</v>
      </c>
      <c r="C281" s="94" t="s">
        <v>566</v>
      </c>
      <c r="D281" s="86" t="s">
        <v>459</v>
      </c>
      <c r="E281" s="95" t="s">
        <v>583</v>
      </c>
      <c r="F281" s="22">
        <v>5</v>
      </c>
      <c r="H281" s="9">
        <f t="shared" si="10"/>
        <v>5</v>
      </c>
      <c r="I281" s="9">
        <f t="shared" si="11"/>
        <v>5</v>
      </c>
      <c r="J281" s="9">
        <v>5</v>
      </c>
    </row>
    <row r="282" spans="1:10" ht="56.25" x14ac:dyDescent="0.3">
      <c r="A282" s="83"/>
      <c r="B282" s="19">
        <v>272</v>
      </c>
      <c r="C282" s="94" t="s">
        <v>567</v>
      </c>
      <c r="D282" s="86" t="s">
        <v>460</v>
      </c>
      <c r="E282" s="95" t="s">
        <v>583</v>
      </c>
      <c r="F282" s="22">
        <v>1</v>
      </c>
      <c r="H282" s="9">
        <f t="shared" si="10"/>
        <v>1</v>
      </c>
      <c r="I282" s="9">
        <f t="shared" si="11"/>
        <v>1</v>
      </c>
      <c r="J282" s="9">
        <v>1</v>
      </c>
    </row>
    <row r="283" spans="1:10" ht="56.25" x14ac:dyDescent="0.3">
      <c r="A283" s="83"/>
      <c r="B283" s="19">
        <v>273</v>
      </c>
      <c r="C283" s="94" t="s">
        <v>568</v>
      </c>
      <c r="D283" s="86" t="s">
        <v>461</v>
      </c>
      <c r="E283" s="95" t="s">
        <v>583</v>
      </c>
      <c r="F283" s="22">
        <v>5</v>
      </c>
      <c r="H283" s="9">
        <f t="shared" si="10"/>
        <v>5</v>
      </c>
      <c r="I283" s="9">
        <f t="shared" si="11"/>
        <v>5</v>
      </c>
      <c r="J283" s="9">
        <v>5</v>
      </c>
    </row>
    <row r="284" spans="1:10" ht="56.25" x14ac:dyDescent="0.3">
      <c r="A284" s="83"/>
      <c r="B284" s="19">
        <v>274</v>
      </c>
      <c r="C284" s="94" t="s">
        <v>570</v>
      </c>
      <c r="D284" s="86" t="s">
        <v>569</v>
      </c>
      <c r="E284" s="95" t="s">
        <v>583</v>
      </c>
      <c r="F284" s="22">
        <v>1</v>
      </c>
      <c r="H284" s="9">
        <f t="shared" si="10"/>
        <v>1</v>
      </c>
      <c r="I284" s="9">
        <f t="shared" si="11"/>
        <v>1</v>
      </c>
      <c r="J284" s="9">
        <v>1</v>
      </c>
    </row>
    <row r="285" spans="1:10" ht="56.25" x14ac:dyDescent="0.3">
      <c r="A285" s="83"/>
      <c r="B285" s="19">
        <v>275</v>
      </c>
      <c r="C285" s="94" t="s">
        <v>572</v>
      </c>
      <c r="D285" s="86" t="s">
        <v>571</v>
      </c>
      <c r="E285" s="95" t="s">
        <v>583</v>
      </c>
      <c r="F285" s="22">
        <v>1</v>
      </c>
      <c r="H285" s="9">
        <f t="shared" si="10"/>
        <v>1</v>
      </c>
      <c r="I285" s="9">
        <f t="shared" si="11"/>
        <v>1</v>
      </c>
      <c r="J285" s="9">
        <v>1</v>
      </c>
    </row>
    <row r="286" spans="1:10" ht="353.25" customHeight="1" x14ac:dyDescent="0.3">
      <c r="A286" s="83"/>
      <c r="B286" s="19">
        <v>276</v>
      </c>
      <c r="C286" s="94" t="s">
        <v>573</v>
      </c>
      <c r="D286" s="97" t="s">
        <v>581</v>
      </c>
      <c r="E286" s="95" t="s">
        <v>583</v>
      </c>
      <c r="F286" s="19">
        <v>1</v>
      </c>
      <c r="H286" s="9">
        <f t="shared" si="10"/>
        <v>1</v>
      </c>
      <c r="I286" s="9">
        <f t="shared" si="11"/>
        <v>1</v>
      </c>
      <c r="J286" s="2">
        <v>1</v>
      </c>
    </row>
    <row r="287" spans="1:10" ht="286.5" customHeight="1" x14ac:dyDescent="0.3">
      <c r="A287" s="83"/>
      <c r="B287" s="19"/>
      <c r="C287" s="94" t="s">
        <v>574</v>
      </c>
      <c r="D287" s="97" t="s">
        <v>582</v>
      </c>
      <c r="E287" s="95" t="s">
        <v>583</v>
      </c>
      <c r="F287" s="19"/>
      <c r="H287" s="9"/>
      <c r="I287" s="9"/>
      <c r="J287" s="2"/>
    </row>
    <row r="288" spans="1:10" ht="135.75" customHeight="1" x14ac:dyDescent="0.3">
      <c r="A288" s="83"/>
      <c r="B288" s="19">
        <v>284</v>
      </c>
      <c r="C288" s="94" t="s">
        <v>576</v>
      </c>
      <c r="D288" s="85" t="s">
        <v>575</v>
      </c>
      <c r="E288" s="95" t="s">
        <v>583</v>
      </c>
      <c r="F288" s="19">
        <v>1</v>
      </c>
      <c r="H288" s="9">
        <f t="shared" si="10"/>
        <v>1</v>
      </c>
      <c r="I288" s="9">
        <f t="shared" si="11"/>
        <v>1</v>
      </c>
      <c r="J288" s="2">
        <v>1</v>
      </c>
    </row>
    <row r="289" spans="1:10" ht="56.25" x14ac:dyDescent="0.3">
      <c r="A289" s="83"/>
      <c r="B289" s="19">
        <v>287</v>
      </c>
      <c r="C289" s="94" t="s">
        <v>577</v>
      </c>
      <c r="D289" s="86" t="s">
        <v>462</v>
      </c>
      <c r="E289" s="95" t="s">
        <v>583</v>
      </c>
      <c r="F289" s="19">
        <v>5</v>
      </c>
      <c r="H289" s="9">
        <f t="shared" si="10"/>
        <v>5</v>
      </c>
      <c r="I289" s="9">
        <f t="shared" si="11"/>
        <v>5</v>
      </c>
      <c r="J289" s="2">
        <v>5</v>
      </c>
    </row>
    <row r="290" spans="1:10" ht="12.75" hidden="1" customHeight="1" x14ac:dyDescent="0.3">
      <c r="C290" s="39"/>
      <c r="D290" s="72"/>
      <c r="E290" s="41"/>
      <c r="H290" s="13"/>
      <c r="I290" s="13"/>
      <c r="J290" s="13"/>
    </row>
    <row r="291" spans="1:10" ht="12.75" hidden="1" customHeight="1" x14ac:dyDescent="0.3">
      <c r="C291" s="39"/>
      <c r="D291" s="40"/>
      <c r="E291" s="39"/>
      <c r="F291" s="43">
        <f>SUM(F10:F290)</f>
        <v>850</v>
      </c>
      <c r="H291" s="10">
        <f>SUM(H10:H289)</f>
        <v>849</v>
      </c>
      <c r="I291" s="10">
        <f>SUM(I10:I289)</f>
        <v>849</v>
      </c>
      <c r="J291" s="10">
        <f>SUM(J10:J289)</f>
        <v>849</v>
      </c>
    </row>
    <row r="292" spans="1:10" ht="12.75" hidden="1" customHeight="1" x14ac:dyDescent="0.3">
      <c r="D292" s="40"/>
      <c r="H292" s="7" t="s">
        <v>469</v>
      </c>
      <c r="I292" s="7" t="s">
        <v>163</v>
      </c>
      <c r="J292" s="7" t="s">
        <v>164</v>
      </c>
    </row>
    <row r="293" spans="1:10" ht="12.75" customHeight="1" x14ac:dyDescent="0.3">
      <c r="D293" s="40"/>
    </row>
    <row r="294" spans="1:10" ht="12.75" customHeight="1" x14ac:dyDescent="0.3">
      <c r="D294" s="40"/>
    </row>
    <row r="295" spans="1:10" ht="12.75" customHeight="1" x14ac:dyDescent="0.3">
      <c r="D295" s="40"/>
    </row>
    <row r="296" spans="1:10" ht="12.75" customHeight="1" x14ac:dyDescent="0.3">
      <c r="D296" s="40"/>
    </row>
    <row r="297" spans="1:10" ht="12.75" customHeight="1" x14ac:dyDescent="0.3">
      <c r="D297" s="40"/>
    </row>
    <row r="298" spans="1:10" ht="12.75" customHeight="1" x14ac:dyDescent="0.3">
      <c r="D298" s="40"/>
    </row>
    <row r="299" spans="1:10" ht="12.75" customHeight="1" x14ac:dyDescent="0.3">
      <c r="D299" s="40"/>
    </row>
    <row r="300" spans="1:10" ht="12.75" customHeight="1" x14ac:dyDescent="0.3">
      <c r="D300" s="40"/>
    </row>
    <row r="301" spans="1:10" ht="12.75" customHeight="1" x14ac:dyDescent="0.3">
      <c r="D301" s="40"/>
    </row>
    <row r="302" spans="1:10" ht="12.75" customHeight="1" x14ac:dyDescent="0.3">
      <c r="D302" s="40"/>
    </row>
    <row r="303" spans="1:10" ht="12.75" customHeight="1" x14ac:dyDescent="0.3">
      <c r="D303" s="40"/>
    </row>
    <row r="304" spans="1:10" ht="12.75" customHeight="1" x14ac:dyDescent="0.3">
      <c r="D304" s="40"/>
    </row>
    <row r="305" spans="4:4" ht="12.75" customHeight="1" x14ac:dyDescent="0.3">
      <c r="D305" s="40"/>
    </row>
    <row r="306" spans="4:4" ht="12.75" customHeight="1" x14ac:dyDescent="0.3">
      <c r="D306" s="40"/>
    </row>
    <row r="307" spans="4:4" ht="18.75" x14ac:dyDescent="0.3">
      <c r="D307" s="40"/>
    </row>
    <row r="308" spans="4:4" ht="18.75" x14ac:dyDescent="0.3">
      <c r="D308" s="40"/>
    </row>
    <row r="309" spans="4:4" ht="18.75" x14ac:dyDescent="0.3">
      <c r="D309" s="40"/>
    </row>
    <row r="310" spans="4:4" ht="18.75" x14ac:dyDescent="0.3">
      <c r="D310" s="40"/>
    </row>
    <row r="311" spans="4:4" ht="18.75" x14ac:dyDescent="0.3">
      <c r="D311" s="40"/>
    </row>
    <row r="312" spans="4:4" ht="18.75" x14ac:dyDescent="0.3">
      <c r="D312" s="40"/>
    </row>
    <row r="313" spans="4:4" ht="18.75" x14ac:dyDescent="0.3">
      <c r="D313" s="40"/>
    </row>
  </sheetData>
  <autoFilter ref="C9:J289"/>
  <mergeCells count="33">
    <mergeCell ref="C188:C206"/>
    <mergeCell ref="C207:C215"/>
    <mergeCell ref="C128:C132"/>
    <mergeCell ref="C133:C135"/>
    <mergeCell ref="C136:C140"/>
    <mergeCell ref="C161:C163"/>
    <mergeCell ref="C141:C147"/>
    <mergeCell ref="B224:F224"/>
    <mergeCell ref="C79:C81"/>
    <mergeCell ref="C10:C24"/>
    <mergeCell ref="C82:C102"/>
    <mergeCell ref="C118:C122"/>
    <mergeCell ref="C39:C50"/>
    <mergeCell ref="C103:C117"/>
    <mergeCell ref="C71:C78"/>
    <mergeCell ref="C51:C70"/>
    <mergeCell ref="C25:C38"/>
    <mergeCell ref="C216:C223"/>
    <mergeCell ref="C123:C127"/>
    <mergeCell ref="C148:C153"/>
    <mergeCell ref="C154:C155"/>
    <mergeCell ref="C156:C160"/>
    <mergeCell ref="C164:C187"/>
    <mergeCell ref="A6:F6"/>
    <mergeCell ref="A8:D8"/>
    <mergeCell ref="E8:F8"/>
    <mergeCell ref="E7:F7"/>
    <mergeCell ref="A7:D7"/>
    <mergeCell ref="A1:F1"/>
    <mergeCell ref="A2:F2"/>
    <mergeCell ref="A3:F3"/>
    <mergeCell ref="A4:F4"/>
    <mergeCell ref="A5:F5"/>
  </mergeCells>
  <phoneticPr fontId="0" type="noConversion"/>
  <printOptions horizontalCentered="1"/>
  <pageMargins left="0.23622047244094491" right="0.23622047244094491" top="0.74803149606299213" bottom="0.74803149606299213" header="0.31496062992125984" footer="0.31496062992125984"/>
  <pageSetup scale="60" firstPageNumber="0" orientation="portrait" r:id="rId1"/>
  <headerFooter alignWithMargins="0">
    <oddFooter>&amp;R&amp;P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view="pageBreakPreview" zoomScaleNormal="100" zoomScaleSheetLayoutView="100" workbookViewId="0">
      <selection activeCell="A7" sqref="A7:XFD7"/>
    </sheetView>
  </sheetViews>
  <sheetFormatPr baseColWidth="10" defaultRowHeight="12.75" x14ac:dyDescent="0.2"/>
  <cols>
    <col min="1" max="1" width="16" customWidth="1"/>
    <col min="2" max="2" width="36.140625" customWidth="1"/>
    <col min="3" max="3" width="32.42578125" customWidth="1"/>
    <col min="4" max="4" width="6.5703125" customWidth="1"/>
    <col min="5" max="5" width="5" customWidth="1"/>
    <col min="6" max="6" width="5.140625" customWidth="1"/>
    <col min="7" max="7" width="5.7109375" customWidth="1"/>
  </cols>
  <sheetData>
    <row r="1" spans="1:7" x14ac:dyDescent="0.2">
      <c r="A1" s="120" t="s">
        <v>471</v>
      </c>
      <c r="B1" s="120"/>
      <c r="C1" s="120"/>
      <c r="D1" s="120"/>
      <c r="E1" s="120"/>
      <c r="F1" s="120"/>
    </row>
    <row r="2" spans="1:7" x14ac:dyDescent="0.2">
      <c r="A2" s="120" t="s">
        <v>470</v>
      </c>
      <c r="B2" s="120"/>
      <c r="C2" s="120"/>
      <c r="D2" s="120"/>
      <c r="E2" s="120"/>
      <c r="F2" s="120"/>
    </row>
    <row r="3" spans="1:7" ht="13.5" x14ac:dyDescent="0.2">
      <c r="A3" s="110"/>
      <c r="B3" s="110"/>
      <c r="C3" s="110"/>
      <c r="D3" s="110"/>
      <c r="E3" s="110"/>
      <c r="F3" s="110"/>
    </row>
    <row r="4" spans="1:7" ht="13.5" x14ac:dyDescent="0.2">
      <c r="A4" s="110"/>
      <c r="B4" s="110"/>
      <c r="C4" s="110"/>
      <c r="D4" s="110"/>
      <c r="E4" s="110"/>
      <c r="F4" s="110"/>
    </row>
    <row r="5" spans="1:7" ht="31.5" customHeight="1" x14ac:dyDescent="0.2">
      <c r="A5" s="119" t="str">
        <f>Carátula!B4</f>
        <v>CÉDULA DE EVALUACIÓN PARA RECIÉN NACIDOS: PREMATUREZ, SÍNDROME DE DIFICULTAD RESPIRATORIA DEL RECIÉN NACIDO, INFECCIONES ESPECÍFICAS DEL PERIODO PERINATAL</v>
      </c>
      <c r="B5" s="119"/>
      <c r="C5" s="119"/>
      <c r="D5" s="119"/>
      <c r="E5" s="119"/>
      <c r="F5" s="119"/>
    </row>
    <row r="6" spans="1:7" ht="15" x14ac:dyDescent="0.2">
      <c r="A6" s="119">
        <f>Carátula!C11</f>
        <v>0</v>
      </c>
      <c r="B6" s="119"/>
      <c r="C6" s="119"/>
      <c r="D6" s="103">
        <f>Carátula!C9</f>
        <v>0</v>
      </c>
      <c r="E6" s="103"/>
      <c r="F6" s="103"/>
      <c r="G6" s="103"/>
    </row>
    <row r="7" spans="1:7" ht="18" x14ac:dyDescent="0.2">
      <c r="A7" s="123"/>
      <c r="B7" s="123"/>
      <c r="C7" s="123"/>
      <c r="D7" s="144">
        <f>Carátula!E5</f>
        <v>2023</v>
      </c>
      <c r="E7" s="144"/>
      <c r="F7" s="144"/>
      <c r="G7" s="144"/>
    </row>
    <row r="8" spans="1:7" ht="30" x14ac:dyDescent="0.2">
      <c r="A8" s="54" t="s">
        <v>61</v>
      </c>
      <c r="B8" s="54" t="s">
        <v>62</v>
      </c>
      <c r="C8" s="54" t="s">
        <v>63</v>
      </c>
      <c r="D8" s="54" t="s">
        <v>172</v>
      </c>
      <c r="E8" s="54" t="s">
        <v>64</v>
      </c>
      <c r="F8" s="54" t="s">
        <v>65</v>
      </c>
      <c r="G8" s="54" t="s">
        <v>196</v>
      </c>
    </row>
    <row r="9" spans="1:7" ht="60" x14ac:dyDescent="0.2">
      <c r="A9" s="140" t="s">
        <v>66</v>
      </c>
      <c r="B9" s="50" t="s">
        <v>308</v>
      </c>
      <c r="C9" s="50" t="s">
        <v>67</v>
      </c>
      <c r="D9" s="51">
        <v>5</v>
      </c>
      <c r="E9" s="51">
        <v>5</v>
      </c>
      <c r="F9" s="51">
        <v>5</v>
      </c>
      <c r="G9" s="51">
        <v>5</v>
      </c>
    </row>
    <row r="10" spans="1:7" ht="30" x14ac:dyDescent="0.2">
      <c r="A10" s="140"/>
      <c r="B10" s="50" t="s">
        <v>68</v>
      </c>
      <c r="C10" s="51" t="s">
        <v>21</v>
      </c>
      <c r="D10" s="51">
        <v>5</v>
      </c>
      <c r="E10" s="51">
        <v>5</v>
      </c>
      <c r="F10" s="51">
        <v>5</v>
      </c>
      <c r="G10" s="51">
        <v>5</v>
      </c>
    </row>
    <row r="11" spans="1:7" ht="30" x14ac:dyDescent="0.2">
      <c r="A11" s="140"/>
      <c r="B11" s="50" t="s">
        <v>309</v>
      </c>
      <c r="C11" s="51" t="s">
        <v>21</v>
      </c>
      <c r="D11" s="51">
        <v>5</v>
      </c>
      <c r="E11" s="51">
        <v>5</v>
      </c>
      <c r="F11" s="51">
        <v>5</v>
      </c>
      <c r="G11" s="51">
        <v>5</v>
      </c>
    </row>
    <row r="12" spans="1:7" ht="30" x14ac:dyDescent="0.2">
      <c r="A12" s="140"/>
      <c r="B12" s="50" t="s">
        <v>174</v>
      </c>
      <c r="C12" s="51" t="s">
        <v>21</v>
      </c>
      <c r="D12" s="51">
        <v>5</v>
      </c>
      <c r="E12" s="51">
        <v>5</v>
      </c>
      <c r="F12" s="51">
        <v>5</v>
      </c>
      <c r="G12" s="51">
        <v>5</v>
      </c>
    </row>
    <row r="13" spans="1:7" ht="30" x14ac:dyDescent="0.2">
      <c r="A13" s="140"/>
      <c r="B13" s="50" t="s">
        <v>175</v>
      </c>
      <c r="C13" s="51" t="s">
        <v>21</v>
      </c>
      <c r="D13" s="51">
        <v>5</v>
      </c>
      <c r="E13" s="51">
        <v>5</v>
      </c>
      <c r="F13" s="51">
        <v>5</v>
      </c>
      <c r="G13" s="51">
        <v>5</v>
      </c>
    </row>
    <row r="14" spans="1:7" ht="30" x14ac:dyDescent="0.2">
      <c r="A14" s="140"/>
      <c r="B14" s="50" t="s">
        <v>310</v>
      </c>
      <c r="C14" s="51" t="s">
        <v>21</v>
      </c>
      <c r="D14" s="51">
        <v>5</v>
      </c>
      <c r="E14" s="51">
        <v>5</v>
      </c>
      <c r="F14" s="51">
        <v>5</v>
      </c>
      <c r="G14" s="51">
        <v>5</v>
      </c>
    </row>
    <row r="15" spans="1:7" ht="30" x14ac:dyDescent="0.2">
      <c r="A15" s="140"/>
      <c r="B15" s="50" t="s">
        <v>176</v>
      </c>
      <c r="C15" s="51" t="s">
        <v>21</v>
      </c>
      <c r="D15" s="51">
        <v>5</v>
      </c>
      <c r="E15" s="51">
        <v>5</v>
      </c>
      <c r="F15" s="51">
        <v>5</v>
      </c>
      <c r="G15" s="51">
        <v>5</v>
      </c>
    </row>
    <row r="16" spans="1:7" ht="30" x14ac:dyDescent="0.2">
      <c r="A16" s="140"/>
      <c r="B16" s="50" t="s">
        <v>177</v>
      </c>
      <c r="C16" s="51" t="s">
        <v>21</v>
      </c>
      <c r="D16" s="51">
        <v>5</v>
      </c>
      <c r="E16" s="51">
        <v>5</v>
      </c>
      <c r="F16" s="51">
        <v>5</v>
      </c>
      <c r="G16" s="51">
        <v>5</v>
      </c>
    </row>
    <row r="17" spans="1:7" ht="30" x14ac:dyDescent="0.2">
      <c r="A17" s="140"/>
      <c r="B17" s="50" t="s">
        <v>178</v>
      </c>
      <c r="C17" s="51" t="s">
        <v>21</v>
      </c>
      <c r="D17" s="51">
        <v>5</v>
      </c>
      <c r="E17" s="51">
        <v>5</v>
      </c>
      <c r="F17" s="51">
        <v>5</v>
      </c>
      <c r="G17" s="51">
        <v>5</v>
      </c>
    </row>
    <row r="18" spans="1:7" ht="30" x14ac:dyDescent="0.2">
      <c r="A18" s="140"/>
      <c r="B18" s="50" t="s">
        <v>69</v>
      </c>
      <c r="C18" s="51" t="s">
        <v>21</v>
      </c>
      <c r="D18" s="52" t="s">
        <v>163</v>
      </c>
      <c r="E18" s="51">
        <v>5</v>
      </c>
      <c r="F18" s="51">
        <v>5</v>
      </c>
      <c r="G18" s="51">
        <v>5</v>
      </c>
    </row>
    <row r="19" spans="1:7" ht="30" x14ac:dyDescent="0.2">
      <c r="A19" s="140"/>
      <c r="B19" s="50" t="s">
        <v>70</v>
      </c>
      <c r="C19" s="51" t="s">
        <v>21</v>
      </c>
      <c r="D19" s="52">
        <v>5</v>
      </c>
      <c r="E19" s="52">
        <v>5</v>
      </c>
      <c r="F19" s="52">
        <v>5</v>
      </c>
      <c r="G19" s="52">
        <v>5</v>
      </c>
    </row>
    <row r="20" spans="1:7" ht="30" x14ac:dyDescent="0.2">
      <c r="A20" s="140"/>
      <c r="B20" s="50" t="s">
        <v>71</v>
      </c>
      <c r="C20" s="51" t="s">
        <v>21</v>
      </c>
      <c r="D20" s="52">
        <v>5</v>
      </c>
      <c r="E20" s="52">
        <v>5</v>
      </c>
      <c r="F20" s="52">
        <v>5</v>
      </c>
      <c r="G20" s="52">
        <v>5</v>
      </c>
    </row>
    <row r="21" spans="1:7" ht="30" x14ac:dyDescent="0.2">
      <c r="A21" s="140"/>
      <c r="B21" s="50" t="s">
        <v>179</v>
      </c>
      <c r="C21" s="51" t="s">
        <v>21</v>
      </c>
      <c r="D21" s="52">
        <v>5</v>
      </c>
      <c r="E21" s="51">
        <v>5</v>
      </c>
      <c r="F21" s="51">
        <v>5</v>
      </c>
      <c r="G21" s="51">
        <v>5</v>
      </c>
    </row>
    <row r="22" spans="1:7" ht="30" x14ac:dyDescent="0.2">
      <c r="A22" s="140"/>
      <c r="B22" s="50" t="s">
        <v>180</v>
      </c>
      <c r="C22" s="51" t="s">
        <v>21</v>
      </c>
      <c r="D22" s="51">
        <v>5</v>
      </c>
      <c r="E22" s="51">
        <v>5</v>
      </c>
      <c r="F22" s="51">
        <v>5</v>
      </c>
      <c r="G22" s="51">
        <v>5</v>
      </c>
    </row>
    <row r="23" spans="1:7" ht="45" x14ac:dyDescent="0.2">
      <c r="A23" s="140"/>
      <c r="B23" s="50" t="s">
        <v>72</v>
      </c>
      <c r="C23" s="51" t="s">
        <v>21</v>
      </c>
      <c r="D23" s="51">
        <v>5</v>
      </c>
      <c r="E23" s="51">
        <v>5</v>
      </c>
      <c r="F23" s="51">
        <v>5</v>
      </c>
      <c r="G23" s="51">
        <v>5</v>
      </c>
    </row>
    <row r="24" spans="1:7" ht="30" x14ac:dyDescent="0.2">
      <c r="A24" s="140"/>
      <c r="B24" s="50" t="s">
        <v>181</v>
      </c>
      <c r="C24" s="51" t="s">
        <v>21</v>
      </c>
      <c r="D24" s="51">
        <v>5</v>
      </c>
      <c r="E24" s="51">
        <v>5</v>
      </c>
      <c r="F24" s="51">
        <v>5</v>
      </c>
      <c r="G24" s="51">
        <v>5</v>
      </c>
    </row>
    <row r="25" spans="1:7" ht="30" x14ac:dyDescent="0.2">
      <c r="A25" s="140"/>
      <c r="B25" s="50" t="s">
        <v>312</v>
      </c>
      <c r="C25" s="51" t="s">
        <v>21</v>
      </c>
      <c r="D25" s="51">
        <v>1</v>
      </c>
      <c r="E25" s="51">
        <v>1</v>
      </c>
      <c r="F25" s="51">
        <v>1</v>
      </c>
      <c r="G25" s="51">
        <v>1</v>
      </c>
    </row>
    <row r="26" spans="1:7" ht="30" x14ac:dyDescent="0.2">
      <c r="A26" s="140"/>
      <c r="B26" s="53" t="s">
        <v>73</v>
      </c>
      <c r="C26" s="51" t="s">
        <v>21</v>
      </c>
      <c r="D26" s="51" t="s">
        <v>163</v>
      </c>
      <c r="E26" s="51">
        <v>5</v>
      </c>
      <c r="F26" s="51">
        <v>5</v>
      </c>
      <c r="G26" s="51">
        <v>5</v>
      </c>
    </row>
    <row r="27" spans="1:7" ht="30" x14ac:dyDescent="0.2">
      <c r="A27" s="140"/>
      <c r="B27" s="53" t="s">
        <v>74</v>
      </c>
      <c r="C27" s="51" t="s">
        <v>21</v>
      </c>
      <c r="D27" s="51" t="s">
        <v>163</v>
      </c>
      <c r="E27" s="51">
        <v>5</v>
      </c>
      <c r="F27" s="51">
        <v>5</v>
      </c>
      <c r="G27" s="51">
        <v>5</v>
      </c>
    </row>
    <row r="28" spans="1:7" ht="30" x14ac:dyDescent="0.2">
      <c r="A28" s="140"/>
      <c r="B28" s="50" t="s">
        <v>182</v>
      </c>
      <c r="C28" s="51" t="s">
        <v>21</v>
      </c>
      <c r="D28" s="51" t="s">
        <v>163</v>
      </c>
      <c r="E28" s="51">
        <v>5</v>
      </c>
      <c r="F28" s="51">
        <v>5</v>
      </c>
      <c r="G28" s="51">
        <v>5</v>
      </c>
    </row>
    <row r="29" spans="1:7" ht="15" x14ac:dyDescent="0.2">
      <c r="A29" s="140"/>
      <c r="B29" s="50" t="s">
        <v>183</v>
      </c>
      <c r="C29" s="51" t="s">
        <v>21</v>
      </c>
      <c r="D29" s="51">
        <v>5</v>
      </c>
      <c r="E29" s="51">
        <v>5</v>
      </c>
      <c r="F29" s="51">
        <v>5</v>
      </c>
      <c r="G29" s="51">
        <v>5</v>
      </c>
    </row>
    <row r="30" spans="1:7" ht="60" x14ac:dyDescent="0.2">
      <c r="A30" s="140" t="s">
        <v>75</v>
      </c>
      <c r="B30" s="50" t="s">
        <v>76</v>
      </c>
      <c r="C30" s="50" t="s">
        <v>77</v>
      </c>
      <c r="D30" s="51">
        <v>1</v>
      </c>
      <c r="E30" s="51">
        <v>1</v>
      </c>
      <c r="F30" s="51">
        <v>1</v>
      </c>
      <c r="G30" s="51">
        <v>1</v>
      </c>
    </row>
    <row r="31" spans="1:7" ht="15" x14ac:dyDescent="0.2">
      <c r="A31" s="140"/>
      <c r="B31" s="50" t="s">
        <v>78</v>
      </c>
      <c r="C31" s="51" t="s">
        <v>21</v>
      </c>
      <c r="D31" s="51" t="s">
        <v>163</v>
      </c>
      <c r="E31" s="51">
        <v>5</v>
      </c>
      <c r="F31" s="51">
        <v>5</v>
      </c>
      <c r="G31" s="51">
        <v>5</v>
      </c>
    </row>
    <row r="32" spans="1:7" ht="30" x14ac:dyDescent="0.2">
      <c r="A32" s="140"/>
      <c r="B32" s="50" t="s">
        <v>79</v>
      </c>
      <c r="C32" s="51" t="s">
        <v>21</v>
      </c>
      <c r="D32" s="51">
        <v>1</v>
      </c>
      <c r="E32" s="51">
        <v>1</v>
      </c>
      <c r="F32" s="51">
        <v>1</v>
      </c>
      <c r="G32" s="51">
        <v>1</v>
      </c>
    </row>
    <row r="33" spans="1:7" ht="15" x14ac:dyDescent="0.2">
      <c r="A33" s="140"/>
      <c r="B33" s="50" t="s">
        <v>298</v>
      </c>
      <c r="C33" s="51" t="s">
        <v>21</v>
      </c>
      <c r="D33" s="51">
        <v>1</v>
      </c>
      <c r="E33" s="51">
        <v>1</v>
      </c>
      <c r="F33" s="51">
        <v>1</v>
      </c>
      <c r="G33" s="51">
        <v>1</v>
      </c>
    </row>
    <row r="34" spans="1:7" ht="15" x14ac:dyDescent="0.2">
      <c r="A34" s="140"/>
      <c r="B34" s="50" t="s">
        <v>314</v>
      </c>
      <c r="C34" s="51" t="s">
        <v>21</v>
      </c>
      <c r="D34" s="51">
        <v>1</v>
      </c>
      <c r="E34" s="51">
        <v>1</v>
      </c>
      <c r="F34" s="51">
        <v>1</v>
      </c>
      <c r="G34" s="51">
        <v>1</v>
      </c>
    </row>
    <row r="35" spans="1:7" ht="15" x14ac:dyDescent="0.2">
      <c r="A35" s="140"/>
      <c r="B35" s="50" t="s">
        <v>184</v>
      </c>
      <c r="C35" s="51" t="s">
        <v>21</v>
      </c>
      <c r="D35" s="51">
        <v>1</v>
      </c>
      <c r="E35" s="51">
        <v>1</v>
      </c>
      <c r="F35" s="51">
        <v>1</v>
      </c>
      <c r="G35" s="51">
        <v>1</v>
      </c>
    </row>
    <row r="36" spans="1:7" ht="15" x14ac:dyDescent="0.2">
      <c r="A36" s="140"/>
      <c r="B36" s="50" t="s">
        <v>80</v>
      </c>
      <c r="C36" s="51" t="s">
        <v>21</v>
      </c>
      <c r="D36" s="51">
        <v>1</v>
      </c>
      <c r="E36" s="51">
        <v>1</v>
      </c>
      <c r="F36" s="51">
        <v>1</v>
      </c>
      <c r="G36" s="51">
        <v>1</v>
      </c>
    </row>
    <row r="37" spans="1:7" ht="30" x14ac:dyDescent="0.2">
      <c r="A37" s="140"/>
      <c r="B37" s="50" t="s">
        <v>315</v>
      </c>
      <c r="C37" s="51" t="s">
        <v>21</v>
      </c>
      <c r="D37" s="51">
        <v>1</v>
      </c>
      <c r="E37" s="51">
        <v>1</v>
      </c>
      <c r="F37" s="51">
        <v>1</v>
      </c>
      <c r="G37" s="51">
        <v>1</v>
      </c>
    </row>
    <row r="38" spans="1:7" ht="30" x14ac:dyDescent="0.2">
      <c r="A38" s="140"/>
      <c r="B38" s="50" t="s">
        <v>316</v>
      </c>
      <c r="C38" s="51" t="s">
        <v>21</v>
      </c>
      <c r="D38" s="51">
        <v>1</v>
      </c>
      <c r="E38" s="51">
        <v>1</v>
      </c>
      <c r="F38" s="51">
        <v>1</v>
      </c>
      <c r="G38" s="51">
        <v>1</v>
      </c>
    </row>
    <row r="39" spans="1:7" ht="60" x14ac:dyDescent="0.2">
      <c r="A39" s="140" t="s">
        <v>81</v>
      </c>
      <c r="B39" s="50" t="s">
        <v>82</v>
      </c>
      <c r="C39" s="50" t="s">
        <v>83</v>
      </c>
      <c r="D39" s="51">
        <v>1</v>
      </c>
      <c r="E39" s="51">
        <v>1</v>
      </c>
      <c r="F39" s="51">
        <v>1</v>
      </c>
      <c r="G39" s="51">
        <v>1</v>
      </c>
    </row>
    <row r="40" spans="1:7" ht="15" x14ac:dyDescent="0.2">
      <c r="A40" s="140"/>
      <c r="B40" s="50" t="s">
        <v>84</v>
      </c>
      <c r="C40" s="51" t="s">
        <v>21</v>
      </c>
      <c r="D40" s="51">
        <v>5</v>
      </c>
      <c r="E40" s="51">
        <v>5</v>
      </c>
      <c r="F40" s="51" t="s">
        <v>163</v>
      </c>
      <c r="G40" s="51" t="s">
        <v>163</v>
      </c>
    </row>
    <row r="41" spans="1:7" ht="15" x14ac:dyDescent="0.2">
      <c r="A41" s="140"/>
      <c r="B41" s="50" t="s">
        <v>85</v>
      </c>
      <c r="C41" s="51" t="s">
        <v>21</v>
      </c>
      <c r="D41" s="51">
        <v>5</v>
      </c>
      <c r="E41" s="51">
        <v>5</v>
      </c>
      <c r="F41" s="51">
        <v>5</v>
      </c>
      <c r="G41" s="51">
        <v>5</v>
      </c>
    </row>
    <row r="42" spans="1:7" ht="45" x14ac:dyDescent="0.2">
      <c r="A42" s="140"/>
      <c r="B42" s="50" t="s">
        <v>86</v>
      </c>
      <c r="C42" s="51" t="s">
        <v>21</v>
      </c>
      <c r="D42" s="51">
        <v>1</v>
      </c>
      <c r="E42" s="51">
        <v>1</v>
      </c>
      <c r="F42" s="51">
        <v>1</v>
      </c>
      <c r="G42" s="51">
        <v>1</v>
      </c>
    </row>
    <row r="43" spans="1:7" ht="30" x14ac:dyDescent="0.2">
      <c r="A43" s="140"/>
      <c r="B43" s="50" t="s">
        <v>317</v>
      </c>
      <c r="C43" s="50" t="s">
        <v>185</v>
      </c>
      <c r="D43" s="51">
        <v>1</v>
      </c>
      <c r="E43" s="51">
        <v>1</v>
      </c>
      <c r="F43" s="51">
        <v>1</v>
      </c>
      <c r="G43" s="51">
        <v>1</v>
      </c>
    </row>
    <row r="44" spans="1:7" ht="30" x14ac:dyDescent="0.2">
      <c r="A44" s="140"/>
      <c r="B44" s="50" t="s">
        <v>87</v>
      </c>
      <c r="C44" s="50" t="s">
        <v>186</v>
      </c>
      <c r="D44" s="51">
        <v>1</v>
      </c>
      <c r="E44" s="51">
        <v>1</v>
      </c>
      <c r="F44" s="51">
        <v>1</v>
      </c>
      <c r="G44" s="51">
        <v>1</v>
      </c>
    </row>
    <row r="45" spans="1:7" ht="60" x14ac:dyDescent="0.2">
      <c r="A45" s="140"/>
      <c r="B45" s="50" t="s">
        <v>318</v>
      </c>
      <c r="C45" s="50" t="s">
        <v>319</v>
      </c>
      <c r="D45" s="51">
        <v>5</v>
      </c>
      <c r="E45" s="51">
        <v>5</v>
      </c>
      <c r="F45" s="51">
        <v>5</v>
      </c>
      <c r="G45" s="51">
        <v>5</v>
      </c>
    </row>
    <row r="46" spans="1:7" ht="30" x14ac:dyDescent="0.2">
      <c r="A46" s="140"/>
      <c r="B46" s="50" t="s">
        <v>88</v>
      </c>
      <c r="C46" s="50" t="s">
        <v>320</v>
      </c>
      <c r="D46" s="51">
        <v>5</v>
      </c>
      <c r="E46" s="51">
        <v>5</v>
      </c>
      <c r="F46" s="51">
        <v>5</v>
      </c>
      <c r="G46" s="51">
        <v>5</v>
      </c>
    </row>
    <row r="47" spans="1:7" ht="15" x14ac:dyDescent="0.2">
      <c r="A47" s="140"/>
      <c r="B47" s="50" t="s">
        <v>89</v>
      </c>
      <c r="C47" s="51" t="s">
        <v>21</v>
      </c>
      <c r="D47" s="51" t="s">
        <v>163</v>
      </c>
      <c r="E47" s="51">
        <v>5</v>
      </c>
      <c r="F47" s="51">
        <v>5</v>
      </c>
      <c r="G47" s="51">
        <v>5</v>
      </c>
    </row>
    <row r="48" spans="1:7" ht="15" x14ac:dyDescent="0.2">
      <c r="A48" s="140"/>
      <c r="B48" s="50" t="s">
        <v>287</v>
      </c>
      <c r="C48" s="51" t="s">
        <v>21</v>
      </c>
      <c r="D48" s="51">
        <v>1</v>
      </c>
      <c r="E48" s="51">
        <v>1</v>
      </c>
      <c r="F48" s="51">
        <v>1</v>
      </c>
      <c r="G48" s="51">
        <v>1</v>
      </c>
    </row>
    <row r="49" spans="1:7" ht="15" x14ac:dyDescent="0.2">
      <c r="A49" s="140"/>
      <c r="B49" s="50" t="s">
        <v>321</v>
      </c>
      <c r="C49" s="51" t="s">
        <v>21</v>
      </c>
      <c r="D49" s="51">
        <v>1</v>
      </c>
      <c r="E49" s="51">
        <v>1</v>
      </c>
      <c r="F49" s="51">
        <v>1</v>
      </c>
      <c r="G49" s="51">
        <v>1</v>
      </c>
    </row>
    <row r="50" spans="1:7" ht="30" x14ac:dyDescent="0.2">
      <c r="A50" s="141" t="s">
        <v>90</v>
      </c>
      <c r="B50" s="50" t="s">
        <v>91</v>
      </c>
      <c r="C50" s="50" t="s">
        <v>320</v>
      </c>
      <c r="D50" s="51">
        <v>5</v>
      </c>
      <c r="E50" s="51">
        <v>5</v>
      </c>
      <c r="F50" s="51">
        <v>5</v>
      </c>
      <c r="G50" s="51">
        <v>5</v>
      </c>
    </row>
    <row r="51" spans="1:7" ht="30" x14ac:dyDescent="0.2">
      <c r="A51" s="142"/>
      <c r="B51" s="50" t="s">
        <v>92</v>
      </c>
      <c r="C51" s="51" t="s">
        <v>21</v>
      </c>
      <c r="D51" s="51">
        <v>5</v>
      </c>
      <c r="E51" s="51">
        <v>5</v>
      </c>
      <c r="F51" s="51">
        <v>5</v>
      </c>
      <c r="G51" s="51">
        <v>5</v>
      </c>
    </row>
    <row r="52" spans="1:7" ht="45" x14ac:dyDescent="0.2">
      <c r="A52" s="142"/>
      <c r="B52" s="50" t="s">
        <v>93</v>
      </c>
      <c r="C52" s="51" t="s">
        <v>21</v>
      </c>
      <c r="D52" s="51">
        <v>5</v>
      </c>
      <c r="E52" s="51">
        <v>5</v>
      </c>
      <c r="F52" s="51">
        <v>5</v>
      </c>
      <c r="G52" s="51">
        <v>5</v>
      </c>
    </row>
    <row r="53" spans="1:7" ht="15" x14ac:dyDescent="0.2">
      <c r="A53" s="142"/>
      <c r="B53" s="50" t="s">
        <v>322</v>
      </c>
      <c r="C53" s="51" t="s">
        <v>21</v>
      </c>
      <c r="D53" s="51">
        <v>1</v>
      </c>
      <c r="E53" s="51">
        <v>1</v>
      </c>
      <c r="F53" s="51">
        <v>1</v>
      </c>
      <c r="G53" s="51">
        <v>1</v>
      </c>
    </row>
    <row r="54" spans="1:7" ht="15" x14ac:dyDescent="0.2">
      <c r="A54" s="142"/>
      <c r="B54" s="50" t="s">
        <v>187</v>
      </c>
      <c r="C54" s="51" t="s">
        <v>21</v>
      </c>
      <c r="D54" s="51" t="s">
        <v>163</v>
      </c>
      <c r="E54" s="51" t="s">
        <v>163</v>
      </c>
      <c r="F54" s="51" t="s">
        <v>163</v>
      </c>
      <c r="G54" s="51">
        <v>1</v>
      </c>
    </row>
    <row r="55" spans="1:7" ht="75" x14ac:dyDescent="0.2">
      <c r="A55" s="142"/>
      <c r="B55" s="50" t="s">
        <v>94</v>
      </c>
      <c r="C55" s="50" t="s">
        <v>95</v>
      </c>
      <c r="D55" s="51">
        <v>5</v>
      </c>
      <c r="E55" s="51">
        <v>5</v>
      </c>
      <c r="F55" s="51">
        <v>5</v>
      </c>
      <c r="G55" s="51">
        <v>5</v>
      </c>
    </row>
    <row r="56" spans="1:7" ht="15" x14ac:dyDescent="0.2">
      <c r="A56" s="142"/>
      <c r="B56" s="50" t="s">
        <v>96</v>
      </c>
      <c r="C56" s="51" t="s">
        <v>21</v>
      </c>
      <c r="D56" s="51">
        <v>5</v>
      </c>
      <c r="E56" s="51">
        <v>5</v>
      </c>
      <c r="F56" s="51">
        <v>5</v>
      </c>
      <c r="G56" s="51">
        <v>5</v>
      </c>
    </row>
    <row r="57" spans="1:7" ht="45" x14ac:dyDescent="0.2">
      <c r="A57" s="142"/>
      <c r="B57" s="50" t="s">
        <v>97</v>
      </c>
      <c r="C57" s="50" t="s">
        <v>173</v>
      </c>
      <c r="D57" s="51">
        <v>5</v>
      </c>
      <c r="E57" s="51">
        <v>5</v>
      </c>
      <c r="F57" s="51">
        <v>5</v>
      </c>
      <c r="G57" s="51">
        <v>5</v>
      </c>
    </row>
    <row r="58" spans="1:7" ht="30" x14ac:dyDescent="0.2">
      <c r="A58" s="142"/>
      <c r="B58" s="50" t="s">
        <v>98</v>
      </c>
      <c r="C58" s="51" t="s">
        <v>21</v>
      </c>
      <c r="D58" s="51">
        <v>1</v>
      </c>
      <c r="E58" s="51">
        <v>1</v>
      </c>
      <c r="F58" s="51">
        <v>1</v>
      </c>
      <c r="G58" s="51">
        <v>1</v>
      </c>
    </row>
    <row r="59" spans="1:7" ht="30" x14ac:dyDescent="0.2">
      <c r="A59" s="142"/>
      <c r="B59" s="50" t="s">
        <v>323</v>
      </c>
      <c r="C59" s="51" t="s">
        <v>21</v>
      </c>
      <c r="D59" s="51">
        <v>1</v>
      </c>
      <c r="E59" s="51">
        <v>1</v>
      </c>
      <c r="F59" s="51">
        <v>1</v>
      </c>
      <c r="G59" s="51">
        <v>1</v>
      </c>
    </row>
    <row r="60" spans="1:7" ht="30" x14ac:dyDescent="0.2">
      <c r="A60" s="142"/>
      <c r="B60" s="50" t="s">
        <v>99</v>
      </c>
      <c r="C60" s="51" t="s">
        <v>21</v>
      </c>
      <c r="D60" s="51" t="s">
        <v>163</v>
      </c>
      <c r="E60" s="51">
        <v>5</v>
      </c>
      <c r="F60" s="51">
        <v>5</v>
      </c>
      <c r="G60" s="51" t="s">
        <v>163</v>
      </c>
    </row>
    <row r="61" spans="1:7" ht="30" x14ac:dyDescent="0.2">
      <c r="A61" s="142"/>
      <c r="B61" s="53" t="s">
        <v>100</v>
      </c>
      <c r="C61" s="50" t="s">
        <v>101</v>
      </c>
      <c r="D61" s="51">
        <v>1</v>
      </c>
      <c r="E61" s="51">
        <v>1</v>
      </c>
      <c r="F61" s="51">
        <v>1</v>
      </c>
      <c r="G61" s="51">
        <v>1</v>
      </c>
    </row>
    <row r="62" spans="1:7" ht="90" x14ac:dyDescent="0.2">
      <c r="A62" s="143"/>
      <c r="B62" s="50" t="s">
        <v>188</v>
      </c>
      <c r="C62" s="50" t="s">
        <v>102</v>
      </c>
      <c r="D62" s="51">
        <v>5</v>
      </c>
      <c r="E62" s="51">
        <v>5</v>
      </c>
      <c r="F62" s="51">
        <v>5</v>
      </c>
      <c r="G62" s="51">
        <v>5</v>
      </c>
    </row>
    <row r="63" spans="1:7" hidden="1" x14ac:dyDescent="0.2">
      <c r="D63">
        <f>SUM(D9:D62)</f>
        <v>154</v>
      </c>
      <c r="E63">
        <f>SUM(E9:E62)</f>
        <v>189</v>
      </c>
      <c r="F63">
        <f>SUM(F9:F62)</f>
        <v>184</v>
      </c>
      <c r="G63">
        <f>SUM(G9:G62)</f>
        <v>180</v>
      </c>
    </row>
    <row r="64" spans="1:7" hidden="1" x14ac:dyDescent="0.2">
      <c r="D64">
        <f>IF(D63=154,20,0)</f>
        <v>20</v>
      </c>
      <c r="E64">
        <f>IF(E63=189,20,0)</f>
        <v>20</v>
      </c>
      <c r="F64">
        <f>IF(F63=184,20,0)</f>
        <v>20</v>
      </c>
      <c r="G64">
        <f>IF(G63=180,20,0)</f>
        <v>20</v>
      </c>
    </row>
    <row r="65" spans="4:7" hidden="1" x14ac:dyDescent="0.2">
      <c r="D65" s="14" t="s">
        <v>172</v>
      </c>
      <c r="E65" s="14" t="s">
        <v>64</v>
      </c>
      <c r="F65" s="14" t="s">
        <v>65</v>
      </c>
      <c r="G65" s="14" t="s">
        <v>196</v>
      </c>
    </row>
  </sheetData>
  <mergeCells count="13">
    <mergeCell ref="A9:A29"/>
    <mergeCell ref="A30:A38"/>
    <mergeCell ref="A39:A49"/>
    <mergeCell ref="A50:A62"/>
    <mergeCell ref="A1:F1"/>
    <mergeCell ref="A2:F2"/>
    <mergeCell ref="A3:F3"/>
    <mergeCell ref="A4:F4"/>
    <mergeCell ref="A5:F5"/>
    <mergeCell ref="D7:G7"/>
    <mergeCell ref="A7:C7"/>
    <mergeCell ref="D6:G6"/>
    <mergeCell ref="A6:C6"/>
  </mergeCells>
  <phoneticPr fontId="0" type="noConversion"/>
  <pageMargins left="0.70866141732283472" right="0.70866141732283472" top="0.74803149606299213" bottom="0.74803149606299213" header="0.31496062992125984" footer="0.31496062992125984"/>
  <pageSetup scale="8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view="pageBreakPreview" workbookViewId="0">
      <selection activeCell="N6" sqref="N6"/>
    </sheetView>
  </sheetViews>
  <sheetFormatPr baseColWidth="10" defaultColWidth="11.42578125" defaultRowHeight="15" x14ac:dyDescent="0.3"/>
  <cols>
    <col min="1" max="1" width="11.42578125" style="15"/>
    <col min="2" max="2" width="12.5703125" style="15" customWidth="1"/>
    <col min="3" max="3" width="19.28515625" style="15" customWidth="1"/>
    <col min="4" max="4" width="8.42578125" style="15" customWidth="1"/>
    <col min="5" max="5" width="8.28515625" style="15" customWidth="1"/>
    <col min="6" max="6" width="11.42578125" style="15"/>
    <col min="7" max="7" width="8.140625" style="15" customWidth="1"/>
    <col min="8" max="8" width="14.42578125" style="15" customWidth="1"/>
    <col min="9" max="12" width="0" style="15" hidden="1" customWidth="1"/>
    <col min="13" max="16384" width="11.42578125" style="15"/>
  </cols>
  <sheetData>
    <row r="1" spans="1:8" x14ac:dyDescent="0.3">
      <c r="A1" s="120" t="s">
        <v>471</v>
      </c>
      <c r="B1" s="120"/>
      <c r="C1" s="120"/>
      <c r="D1" s="120"/>
      <c r="E1" s="120"/>
      <c r="F1" s="120"/>
      <c r="G1" s="120"/>
      <c r="H1" s="120"/>
    </row>
    <row r="2" spans="1:8" x14ac:dyDescent="0.3">
      <c r="A2" s="120" t="s">
        <v>470</v>
      </c>
      <c r="B2" s="120"/>
      <c r="C2" s="120"/>
      <c r="D2" s="120"/>
      <c r="E2" s="120"/>
      <c r="F2" s="120"/>
      <c r="G2" s="120"/>
      <c r="H2" s="120"/>
    </row>
    <row r="3" spans="1:8" x14ac:dyDescent="0.3">
      <c r="A3" s="110"/>
      <c r="B3" s="110"/>
      <c r="C3" s="110"/>
      <c r="D3" s="110"/>
      <c r="E3" s="110"/>
      <c r="F3" s="110"/>
    </row>
    <row r="4" spans="1:8" x14ac:dyDescent="0.3">
      <c r="A4" s="110"/>
      <c r="B4" s="110"/>
      <c r="C4" s="110"/>
      <c r="D4" s="110"/>
      <c r="E4" s="110"/>
      <c r="F4" s="110"/>
    </row>
    <row r="5" spans="1:8" x14ac:dyDescent="0.3">
      <c r="A5" s="149" t="str">
        <f>Carátula!B4</f>
        <v>CÉDULA DE EVALUACIÓN PARA RECIÉN NACIDOS: PREMATUREZ, SÍNDROME DE DIFICULTAD RESPIRATORIA DEL RECIÉN NACIDO, INFECCIONES ESPECÍFICAS DEL PERIODO PERINATAL</v>
      </c>
      <c r="B5" s="149"/>
      <c r="C5" s="149"/>
      <c r="D5" s="149"/>
      <c r="E5" s="149"/>
      <c r="F5" s="149"/>
      <c r="G5" s="149"/>
      <c r="H5" s="149"/>
    </row>
    <row r="6" spans="1:8" x14ac:dyDescent="0.3">
      <c r="A6" s="149"/>
      <c r="B6" s="149"/>
      <c r="C6" s="149"/>
      <c r="D6" s="149"/>
      <c r="E6" s="149"/>
      <c r="F6" s="149"/>
      <c r="G6" s="149"/>
      <c r="H6" s="149"/>
    </row>
    <row r="7" spans="1:8" x14ac:dyDescent="0.3">
      <c r="A7" s="148"/>
      <c r="B7" s="148"/>
      <c r="C7" s="148"/>
      <c r="D7" s="148"/>
      <c r="E7" s="148"/>
      <c r="F7" s="148"/>
      <c r="G7" s="148"/>
      <c r="H7" s="148"/>
    </row>
    <row r="8" spans="1:8" ht="18" x14ac:dyDescent="0.3">
      <c r="A8" s="122"/>
      <c r="B8" s="122"/>
      <c r="C8" s="122"/>
      <c r="D8" s="122"/>
      <c r="E8" s="122"/>
      <c r="F8" s="122"/>
      <c r="G8" s="124">
        <f>Carátula!E5</f>
        <v>2023</v>
      </c>
      <c r="H8" s="124"/>
    </row>
    <row r="9" spans="1:8" ht="18.75" thickBot="1" x14ac:dyDescent="0.35">
      <c r="A9" s="74"/>
      <c r="B9" s="74"/>
      <c r="C9" s="74"/>
      <c r="D9" s="74"/>
      <c r="E9" s="74"/>
      <c r="F9" s="74"/>
      <c r="G9" s="75"/>
      <c r="H9" s="75"/>
    </row>
    <row r="10" spans="1:8" ht="18" x14ac:dyDescent="0.3">
      <c r="A10" s="74"/>
      <c r="B10" s="150" t="s">
        <v>484</v>
      </c>
      <c r="C10" s="151"/>
      <c r="D10" s="150">
        <f>Carátula!C11</f>
        <v>0</v>
      </c>
      <c r="E10" s="156"/>
      <c r="F10" s="156"/>
      <c r="G10" s="151"/>
      <c r="H10" s="75"/>
    </row>
    <row r="11" spans="1:8" ht="18.75" thickBot="1" x14ac:dyDescent="0.35">
      <c r="A11" s="74"/>
      <c r="B11" s="152"/>
      <c r="C11" s="153"/>
      <c r="D11" s="152"/>
      <c r="E11" s="157"/>
      <c r="F11" s="157"/>
      <c r="G11" s="153"/>
      <c r="H11" s="75"/>
    </row>
    <row r="12" spans="1:8" ht="19.5" thickBot="1" x14ac:dyDescent="0.4">
      <c r="B12" s="154" t="s">
        <v>485</v>
      </c>
      <c r="C12" s="155"/>
      <c r="D12" s="145">
        <f>Carátula!C9</f>
        <v>0</v>
      </c>
      <c r="E12" s="146"/>
      <c r="F12" s="146"/>
      <c r="G12" s="147"/>
      <c r="H12" s="44"/>
    </row>
    <row r="13" spans="1:8" x14ac:dyDescent="0.3">
      <c r="B13" s="163" t="s">
        <v>463</v>
      </c>
      <c r="C13" s="164"/>
      <c r="D13" s="164" t="s">
        <v>468</v>
      </c>
      <c r="E13" s="164"/>
      <c r="F13" s="164" t="s">
        <v>192</v>
      </c>
      <c r="G13" s="167"/>
      <c r="H13" s="45"/>
    </row>
    <row r="14" spans="1:8" x14ac:dyDescent="0.3">
      <c r="B14" s="46" t="s">
        <v>464</v>
      </c>
      <c r="C14" s="47" t="s">
        <v>465</v>
      </c>
      <c r="D14" s="165">
        <f>Evaluación!J291</f>
        <v>849</v>
      </c>
      <c r="E14" s="165"/>
      <c r="F14" s="165">
        <f>Evaluación!H291</f>
        <v>849</v>
      </c>
      <c r="G14" s="166"/>
      <c r="H14" s="48"/>
    </row>
    <row r="15" spans="1:8" x14ac:dyDescent="0.3">
      <c r="B15" s="46" t="s">
        <v>466</v>
      </c>
      <c r="C15" s="47" t="s">
        <v>467</v>
      </c>
      <c r="D15" s="165"/>
      <c r="E15" s="165"/>
      <c r="F15" s="165"/>
      <c r="G15" s="166"/>
      <c r="H15" s="48"/>
    </row>
    <row r="16" spans="1:8" ht="15.75" thickBot="1" x14ac:dyDescent="0.35">
      <c r="B16" s="158" t="s">
        <v>193</v>
      </c>
      <c r="C16" s="159"/>
      <c r="D16" s="160">
        <f>F14/D14</f>
        <v>1</v>
      </c>
      <c r="E16" s="161"/>
      <c r="F16" s="161"/>
      <c r="G16" s="162"/>
      <c r="H16" s="49"/>
    </row>
  </sheetData>
  <mergeCells count="19">
    <mergeCell ref="B16:C16"/>
    <mergeCell ref="D16:G16"/>
    <mergeCell ref="B13:C13"/>
    <mergeCell ref="D13:E13"/>
    <mergeCell ref="D14:E15"/>
    <mergeCell ref="F14:G15"/>
    <mergeCell ref="F13:G13"/>
    <mergeCell ref="D12:G12"/>
    <mergeCell ref="A3:F3"/>
    <mergeCell ref="A4:F4"/>
    <mergeCell ref="A2:H2"/>
    <mergeCell ref="A1:H1"/>
    <mergeCell ref="G8:H8"/>
    <mergeCell ref="A7:H7"/>
    <mergeCell ref="A8:F8"/>
    <mergeCell ref="A5:H6"/>
    <mergeCell ref="B10:C11"/>
    <mergeCell ref="B12:C12"/>
    <mergeCell ref="D10:G11"/>
  </mergeCells>
  <phoneticPr fontId="0" type="noConversion"/>
  <pageMargins left="0.75" right="0.75" top="1" bottom="1" header="0.51180555555555562" footer="0.51180555555555562"/>
  <pageSetup scale="85" firstPageNumber="0" orientation="portrait" r:id="rId1"/>
  <headerFooter alignWithMargins="0"/>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Carátula</vt:lpstr>
      <vt:lpstr>Evaluación</vt:lpstr>
      <vt:lpstr>Carro rojo</vt:lpstr>
      <vt:lpstr>Resultado</vt:lpstr>
      <vt:lpstr>Carátula!Área_de_impresión</vt:lpstr>
      <vt:lpstr>Evaluación!Área_de_impresión</vt:lpstr>
      <vt:lpstr>Resultado!Área_de_impresión</vt:lpstr>
      <vt:lpstr>'Carro rojo'!Títulos_a_imprimir</vt:lpstr>
      <vt:lpstr>Evaluación!Títulos_a_imprimir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dc:creator>
  <cp:lastModifiedBy>123</cp:lastModifiedBy>
  <cp:lastPrinted>2022-07-14T19:44:26Z</cp:lastPrinted>
  <dcterms:created xsi:type="dcterms:W3CDTF">2010-08-09T20:20:05Z</dcterms:created>
  <dcterms:modified xsi:type="dcterms:W3CDTF">2023-05-26T21:22:51Z</dcterms:modified>
</cp:coreProperties>
</file>